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IO 04 - Vodovod - ulice 5..." sheetId="2" r:id="rId2"/>
    <sheet name="VON - Vedel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'IO 04 - Vodovod - ulice 5...'!$C$84:$K$251</definedName>
    <definedName name="_xlnm.Print_Area" localSheetId="1">'IO 04 - Vodovod - ulice 5...'!$C$4:$J$39,'IO 04 - Vodovod - ulice 5...'!$C$45:$J$66,'IO 04 - Vodovod - ulice 5...'!$C$72:$K$251</definedName>
    <definedName name="_xlnm.Print_Titles" localSheetId="1">'IO 04 - Vodovod - ulice 5...'!$84:$84</definedName>
    <definedName name="_xlnm._FilterDatabase" localSheetId="2" hidden="1">'VON - Vedeljší a ostatní ...'!$C$81:$K$95</definedName>
    <definedName name="_xlnm.Print_Area" localSheetId="2">'VON - Vedeljší a ostatní ...'!$C$4:$J$39,'VON - Vedeljší a ostatní ...'!$C$45:$J$63,'VON - Vedeljší a ostatní ...'!$C$69:$K$95</definedName>
    <definedName name="_xlnm.Print_Titles" localSheetId="2">'VON - Vedeljší a ostatní ...'!$81:$81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72"/>
  <c i="2" r="J37"/>
  <c r="J36"/>
  <c i="1" r="AY55"/>
  <c i="2" r="J35"/>
  <c i="1" r="AX55"/>
  <c i="2" r="BI249"/>
  <c r="BH249"/>
  <c r="BG249"/>
  <c r="BF249"/>
  <c r="T249"/>
  <c r="T248"/>
  <c r="R249"/>
  <c r="R248"/>
  <c r="P249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16"/>
  <c r="BH216"/>
  <c r="BG216"/>
  <c r="BF216"/>
  <c r="T216"/>
  <c r="R216"/>
  <c r="P216"/>
  <c r="BI206"/>
  <c r="BH206"/>
  <c r="BG206"/>
  <c r="BF206"/>
  <c r="T206"/>
  <c r="R206"/>
  <c r="P206"/>
  <c r="BI199"/>
  <c r="BH199"/>
  <c r="BG199"/>
  <c r="BF199"/>
  <c r="T199"/>
  <c r="R199"/>
  <c r="P199"/>
  <c r="BI196"/>
  <c r="BH196"/>
  <c r="BG196"/>
  <c r="BF196"/>
  <c r="T196"/>
  <c r="R196"/>
  <c r="P196"/>
  <c r="BI189"/>
  <c r="BH189"/>
  <c r="BG189"/>
  <c r="BF189"/>
  <c r="T189"/>
  <c r="R189"/>
  <c r="P189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22"/>
  <c r="BH122"/>
  <c r="BG122"/>
  <c r="BF122"/>
  <c r="T122"/>
  <c r="R122"/>
  <c r="P122"/>
  <c r="BI119"/>
  <c r="BH119"/>
  <c r="BG119"/>
  <c r="BF119"/>
  <c r="T119"/>
  <c r="R119"/>
  <c r="P119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1" r="L50"/>
  <c r="AM50"/>
  <c r="AM49"/>
  <c r="L49"/>
  <c r="AM47"/>
  <c r="L47"/>
  <c r="L45"/>
  <c r="L44"/>
  <c i="2" r="BK245"/>
  <c r="J173"/>
  <c r="BK189"/>
  <c r="BK222"/>
  <c r="BK180"/>
  <c r="J34"/>
  <c i="3" r="F36"/>
  <c i="1" r="BC56"/>
  <c i="2" r="BK236"/>
  <c r="BK233"/>
  <c r="J216"/>
  <c i="3" r="J90"/>
  <c r="J85"/>
  <c i="2" r="BK239"/>
  <c i="3" r="BK89"/>
  <c i="2" r="J153"/>
  <c r="BK226"/>
  <c i="3" r="J91"/>
  <c i="2" r="J180"/>
  <c i="3" r="J89"/>
  <c i="2" r="J230"/>
  <c i="3" r="J87"/>
  <c i="2" r="BK170"/>
  <c r="BK119"/>
  <c r="BK161"/>
  <c r="BK158"/>
  <c r="F36"/>
  <c r="J161"/>
  <c r="F34"/>
  <c r="BK249"/>
  <c r="J176"/>
  <c r="J226"/>
  <c r="J239"/>
  <c r="BK199"/>
  <c r="BK122"/>
  <c r="BK196"/>
  <c i="1" r="AS54"/>
  <c i="3" r="J93"/>
  <c i="2" r="J233"/>
  <c r="J242"/>
  <c r="BK230"/>
  <c i="3" r="BK91"/>
  <c i="2" r="J158"/>
  <c i="3" r="BK87"/>
  <c i="2" r="J170"/>
  <c r="F37"/>
  <c r="J206"/>
  <c r="BK155"/>
  <c i="3" r="BK85"/>
  <c r="BK95"/>
  <c i="2" r="F35"/>
  <c r="BK153"/>
  <c i="3" r="BK90"/>
  <c i="2" r="BK206"/>
  <c r="J119"/>
  <c r="BK173"/>
  <c r="J122"/>
  <c i="3" r="BK93"/>
  <c i="2" r="BK242"/>
  <c r="BK176"/>
  <c r="BK216"/>
  <c r="J222"/>
  <c r="BK88"/>
  <c r="J199"/>
  <c r="J189"/>
  <c r="J249"/>
  <c r="J88"/>
  <c r="J155"/>
  <c r="J196"/>
  <c r="J245"/>
  <c i="3" r="J95"/>
  <c i="2" r="J236"/>
  <c l="1" r="T198"/>
  <c r="R198"/>
  <c r="BK87"/>
  <c r="T87"/>
  <c r="T86"/>
  <c r="T85"/>
  <c r="R229"/>
  <c i="3" r="P84"/>
  <c i="2" r="BK229"/>
  <c r="J229"/>
  <c r="J64"/>
  <c i="3" r="R84"/>
  <c i="2" r="R87"/>
  <c r="R86"/>
  <c r="R85"/>
  <c i="3" r="T84"/>
  <c i="2" r="P229"/>
  <c i="3" r="BK92"/>
  <c r="J92"/>
  <c r="J62"/>
  <c i="2" r="P198"/>
  <c i="3" r="P92"/>
  <c i="2" r="BK198"/>
  <c r="J198"/>
  <c r="J62"/>
  <c r="T229"/>
  <c i="3" r="BK84"/>
  <c r="J84"/>
  <c r="J61"/>
  <c r="R92"/>
  <c i="2" r="P87"/>
  <c r="P86"/>
  <c r="P85"/>
  <c i="1" r="AU55"/>
  <c i="3" r="T92"/>
  <c i="2" r="BK225"/>
  <c r="J225"/>
  <c r="J63"/>
  <c r="BK248"/>
  <c r="J248"/>
  <c r="J65"/>
  <c i="3" r="E48"/>
  <c r="J52"/>
  <c r="F79"/>
  <c r="BE90"/>
  <c r="BE93"/>
  <c r="J79"/>
  <c r="BE85"/>
  <c r="BE89"/>
  <c r="BE91"/>
  <c i="2" r="J87"/>
  <c r="J61"/>
  <c i="3" r="BE87"/>
  <c r="BE95"/>
  <c i="2" r="BE239"/>
  <c r="BE242"/>
  <c r="BE249"/>
  <c i="1" r="BB55"/>
  <c i="2" r="BE216"/>
  <c r="BE222"/>
  <c r="BE226"/>
  <c r="BE230"/>
  <c r="BE245"/>
  <c i="1" r="BA55"/>
  <c r="AW55"/>
  <c r="BD55"/>
  <c i="2" r="E48"/>
  <c r="J52"/>
  <c r="F55"/>
  <c r="J55"/>
  <c r="BE88"/>
  <c r="BE119"/>
  <c r="BE122"/>
  <c r="BE153"/>
  <c r="BE155"/>
  <c r="BE158"/>
  <c r="BE161"/>
  <c r="BE170"/>
  <c r="BE173"/>
  <c r="BE176"/>
  <c r="BE180"/>
  <c r="BE189"/>
  <c r="BE196"/>
  <c r="BE199"/>
  <c r="BE206"/>
  <c r="BE233"/>
  <c i="1" r="BC55"/>
  <c i="2" r="BE236"/>
  <c i="1" r="BC54"/>
  <c r="AY54"/>
  <c i="3" r="F35"/>
  <c i="1" r="BB56"/>
  <c r="BB54"/>
  <c r="AX54"/>
  <c i="3" r="J34"/>
  <c i="1" r="AW56"/>
  <c i="3" r="F34"/>
  <c i="1" r="BA56"/>
  <c r="BA54"/>
  <c r="AW54"/>
  <c r="AK30"/>
  <c i="3" r="F37"/>
  <c i="1" r="BD56"/>
  <c r="BD54"/>
  <c r="W33"/>
  <c i="3" l="1" r="T83"/>
  <c r="T82"/>
  <c r="R83"/>
  <c r="R82"/>
  <c r="P83"/>
  <c r="P82"/>
  <c i="1" r="AU56"/>
  <c i="2" r="BK86"/>
  <c r="J86"/>
  <c r="J60"/>
  <c i="3" r="BK83"/>
  <c r="BK82"/>
  <c r="J82"/>
  <c r="J59"/>
  <c i="2" r="F33"/>
  <c i="1" r="AZ55"/>
  <c r="AU54"/>
  <c i="2" r="J33"/>
  <c i="1" r="AV55"/>
  <c r="AT55"/>
  <c r="W31"/>
  <c r="W32"/>
  <c r="W30"/>
  <c i="3" r="F33"/>
  <c i="1" r="AZ56"/>
  <c i="3" r="J33"/>
  <c i="1" r="AV56"/>
  <c r="AT56"/>
  <c i="3" l="1" r="J83"/>
  <c r="J60"/>
  <c i="2" r="BK85"/>
  <c r="J85"/>
  <c r="J59"/>
  <c i="1" r="AZ54"/>
  <c r="AV54"/>
  <c r="AK29"/>
  <c i="3" r="J30"/>
  <c i="1" r="AG56"/>
  <c i="3" l="1" r="J39"/>
  <c i="1" r="AN56"/>
  <c i="2" r="J30"/>
  <c i="1" r="AG55"/>
  <c r="AG54"/>
  <c r="AK26"/>
  <c r="W29"/>
  <c r="AT54"/>
  <c l="1" r="AN55"/>
  <c i="2" r="J39"/>
  <c i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<sst xmlns="http://schemas.openxmlformats.org/spreadsheetml/2006/main">
  <si>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</si>
  <si>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</si>
  <si>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</si>
  <si>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</si>
  <si>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</si>
  <si>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{b8b040d3-d147-457e-ae8a-94c864d212ac}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</si>
  <si>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</si>
  <si>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</si>
  <si>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</si>
  <si>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</si>
  <si>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</si>
  <si>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</si>
  <si>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</si>
  <si>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</si>
  <si>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55941822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</si>
  <si>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</si>
  <si>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</si>
  <si>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Holice ulice 5. května - vodovod</t>
  </si>
  <si>
    <t>KSO:</t>
  </si>
  <si>
    <t/>
  </si>
  <si>
    <t>CC-CZ:</t>
  </si>
  <si>
    <t>Místo:</t>
  </si>
  <si>
    <t>k.ú.Holice v Čechách</t>
  </si>
  <si>
    <t>Datum:</t>
  </si>
  <si>
    <t>16. 3. 2022</t>
  </si>
  <si>
    <t>Zadavatel:</t>
  </si>
  <si>
    <t>IČ:</t>
  </si>
  <si>
    <t>Vodovody a kanalizace Pardubice, a.s.</t>
  </si>
  <si>
    <t>DIČ:</t>
  </si>
  <si>
    <t>Uchazeč:</t>
  </si>
  <si>
    <t>Vyplň údaj</t>
  </si>
  <si>
    <t>Projektant:</t>
  </si>
  <si>
    <t>15028909</t>
  </si>
  <si>
    <t>BKN,spol.s r.o.Vladislavova 29/I,566 01Vysoké Mýto</t>
  </si>
  <si>
    <t>CZ15028909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</si>
  <si>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</si>
  <si>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</si>
  <si>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</si>
  <si>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</si>
  <si>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</si>
  <si>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</si>
  <si>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</si>
  <si>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</si>
  <si>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</si>
  <si>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</si>
  <si>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</si>
  <si>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</si>
  <si>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</si>
  <si>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</si>
  <si>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</si>
  <si>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</si>
  <si>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</si>
  <si>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</si>
  <si>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</si>
  <si>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</si>
  <si>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</si>
  <si>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</si>
  <si>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</si>
  <si>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</si>
  <si>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</si>
  <si>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</si>
  <si>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</si>
  <si>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</si>
  <si>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</si>
  <si>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</si>
  <si>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</si>
  <si>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</si>
  <si>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</si>
  <si>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</si>
  <si>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</si>
  <si>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</si>
  <si>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</si>
  <si>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</si>
  <si>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</si>
  <si>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</si>
  <si>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</si>
  <si>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</si>
  <si>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</si>
  <si>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</si>
  <si>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04</t>
  </si>
  <si>
    <t>Vodovod - ulice 5. května</t>
  </si>
  <si>
    <t>STA</t>
  </si>
  <si>
    <t>1</t>
  </si>
  <si>
    <t>{2ee4898e-1d83-431d-b968-5d6e577d4eea}</t>
  </si>
  <si>
    <t>2</t>
  </si>
  <si>
    <t>VON</t>
  </si>
  <si>
    <t>Vedeljší a ostatní náklady stavby</t>
  </si>
  <si>
    <t>{06422eb3-2870-46b3-ad8c-0cb01b5a9505}</t>
  </si>
  <si>
    <t>KRYCÍ LIST SOUPISU PRACÍ</t>
  </si>
  <si>
    <t>Objekt:</t>
  </si>
  <si>
    <t>IO 04 - Vodovod - ulice 5. května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</si>
  <si>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</si>
  <si>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</si>
  <si>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</si>
  <si>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</si>
  <si>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</si>
  <si>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</si>
  <si>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</si>
  <si>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4 - Vodorovné konstrukce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</si>
  <si>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</si>
  <si>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</si>
  <si>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</si>
  <si>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</si>
  <si>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</si>
  <si>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</si>
  <si>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</si>
  <si>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</si>
  <si>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</si>
  <si>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</si>
  <si>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</si>
  <si>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</si>
  <si>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</si>
  <si>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</si>
  <si>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</si>
  <si>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</si>
  <si>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</si>
  <si>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</si>
  <si>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</si>
  <si>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7</t>
  </si>
  <si>
    <t>K</t>
  </si>
  <si>
    <t>132201202</t>
  </si>
  <si>
    <t>Hloubení zapažených i nezapažených rýh šířky přes 600 do 2 000 mm s urovnáním dna do předepsaného profilu a spádu v hornině tř. 3 přes 100 do 1 000 m3</t>
  </si>
  <si>
    <t>m3</t>
  </si>
  <si>
    <t>CS ÚRS 2019 01</t>
  </si>
  <si>
    <t>4</t>
  </si>
  <si>
    <t>1161018435</t>
  </si>
  <si>
    <t>PSC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</si>
  <si>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</si>
  <si>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VV</t>
  </si>
  <si>
    <t>viz. přílohy PD: D.04.3</t>
  </si>
  <si>
    <t>109,50*0,90*1,21+2,60*0,90*(1,21+1,22)/2+4,40*0,90*(1,22+1,24)/2+1,40*0,90*(1,24+1,23)/2</t>
  </si>
  <si>
    <t>3,12*0,90*(1,23+1,21)/2+160,98*0,90*1,21+8,50*0,90*(1,21+1,22)/2+11,40*0,90*1,22</t>
  </si>
  <si>
    <t>7,70*0,90*(1,21+1,23)/2+11,30*0,90*(1,23+1,24)/2+4,30*0,90*1,24+4,05*0,90*(1,24+1,22)/2</t>
  </si>
  <si>
    <t>1,25*0,90*(1,22+1,21)/2+79,28*0,90*1,21+10,30*0,90*(1,16+1,11)/2+1,4*0,90*(1,11+1,10)/2</t>
  </si>
  <si>
    <t>7,20*0,90*(1,11+1,07)/2+7,50*0,90*(1,16+1,07)/2+24,60*0,90*(1,27+1,25)/2</t>
  </si>
  <si>
    <t>7,90*0,90*(1,28+1,27)/2+2,50*0,90*(1,29+1,28)/2+8,30*0,90*(1,30+1,29)/2</t>
  </si>
  <si>
    <t>10,41*0,90*1,30+7,59*0,90*(1,31+1,30)/2+12,90*0,90*(1,33+1,31)/2</t>
  </si>
  <si>
    <t>14,50*0,90*(1,35+1,33)/2+9,20*0,90*(1,36+1,35)/2+6,50*0,90*(1,37+1,36)/2</t>
  </si>
  <si>
    <t>5,70*0,90*(1,38+1,37)/2+15,80*0,90*(1,46+1,38)/2+2,90*0,90*(1,46+1,47)/2</t>
  </si>
  <si>
    <t>3,70*0,90*1,47+2,20*0,90*(1,48+1,47)/2+0,10*0,90*1,48</t>
  </si>
  <si>
    <t>přípojky - viz. přílohy PD: D.04.</t>
  </si>
  <si>
    <t>2,55*0,90*1,36+4,55*0,90*1,21+2,00*0,90*1,30+4,55*0,90*1,21+1,10*0,90*1,30</t>
  </si>
  <si>
    <t xml:space="preserve">4,55*0,90*1,21+1,70*0,90*1,30+4,55*0,90*1,21+1,70*0,90*1,30+0,55*0,90*1,21   </t>
  </si>
  <si>
    <t>1,50*0,90*1,36+0,55*0,90*1,50+2,20*0,90*1,36+0,55*0,90*1,21+2,20*0,90*1,36</t>
  </si>
  <si>
    <t>4,55*0,90*1,21+2,80*0,90*1,30+0,55*0,90*1,21+2,20*0,90*1,36+0,55*0,90*1,21</t>
  </si>
  <si>
    <t>2,20*0,90*1,36+4,55*0,90*1,21+2,70*0,90*1,30+0,55*0,90*1,21+2,30*0,90*1,36</t>
  </si>
  <si>
    <t>0,55*0,90*1,21+2,30*0,90*1,36+4,55*0,90*1,21+2,50*0,90*1,30+0,55*0,90*1,21</t>
  </si>
  <si>
    <t>2,30*0,90*1,36+0,55*0,90*1,21+2,40*0,90*1,36+4,55*0,90+1,21+2,50*0,90*1,30</t>
  </si>
  <si>
    <t>0,55*0,90*1,21+2,40*0,90*1,36+4,55*0,90*1,21+2,50*0,90*1,30+0,55*0,90*1,21</t>
  </si>
  <si>
    <t>2,40*0,90*1,36+4,55*0,90*1,21+1,70*0,90*1,30+0,55*0,90*1,21+2,40*0,90*1,36</t>
  </si>
  <si>
    <t>4,55*0,90*1,22+2,40*0,90*1,31+0,55*0,90*1,22+2,80*0,90*1,37+4,55*0,90*1,23</t>
  </si>
  <si>
    <t>2,20*0,90*1,32+4,55*0,90*1,21+1,40*0,90*1,30+0,55*0,90*1,21+2,80*0,90*1,36</t>
  </si>
  <si>
    <t>4,55*0,90*1,21+2,40*0,90*1,30+0,55*0,90*1,21+2,70*0,90*1,36+4,55*0,90*1,21</t>
  </si>
  <si>
    <t>2,40*0,90*1,30+0,55*0,90*1,21+2,60*0,90*1,36+0,55*0,90*1,21+2,50*0,90*1,36</t>
  </si>
  <si>
    <t>4,55*0,90*1,21+2,50*0,90*1,30+4,55*0,90*1,11+2,60*0,90*1,20+0,55*0,90*1,09</t>
  </si>
  <si>
    <t>2,50*0,90*1,24+1,15*0,90*1,35+1,70*0,90*1,29+1,35*0,90*1,36+1,70*0,90*1,43</t>
  </si>
  <si>
    <t>1,15*0,90*1,37+6,65*0,90*1,43</t>
  </si>
  <si>
    <t>Součet</t>
  </si>
  <si>
    <t>8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</si>
  <si>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</si>
  <si>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</si>
  <si>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-210567330</t>
  </si>
  <si>
    <t xml:space="preserve">845,953*0,50      "viz. položka 132201202</t>
  </si>
  <si>
    <t>11</t>
  </si>
  <si>
    <t>151101101</t>
  </si>
  <si>
    <t>Zřízení pažení a rozepření stěn rýh pro podzemní vedení pro všechny šířky rýhy příložné pro jakoukoliv mezerovitost, hloubky do 2 m</t>
  </si>
  <si>
    <t>m2</t>
  </si>
  <si>
    <t>-189604180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</si>
  <si>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oceňuje se toto Odstranění pažení stěn cenami souboru cen 151 . 0-12 Pažení stěn a kotvení stěn příslušnými cenami katalogu 800-2 Zvláštní zakládání objektů._x000d_
</t>
  </si>
  <si>
    <t>109,50*1,46*2+2,60*(1,46+1,47)/2*2+4,40*(1,47+1,49)*2+1,40*(1,49+1,48)/2*2</t>
  </si>
  <si>
    <t>3,12*(1,48+1,46)/2*2+160,98*1,46*2+8,50*(1,46+1,47)/2*2+11,40*1,47*2</t>
  </si>
  <si>
    <t>7,70*(1,47+1,48)/2*2+11,30*(1,48+1,49)/2*2+4,30*1,49*2+4,05*(1,49+1,47)/2*2</t>
  </si>
  <si>
    <t>1,25*(1,47+1,46)/2*2+79,28*1,46*2+10,30*(1,41+1,36)/2*2+1,4*(1,36+1,35)/2*2</t>
  </si>
  <si>
    <t>7,20*(1,36+1,32)/2*2+7,50*(1,41+1,32)/2*2+24,60*(1,57+1,55)/2*2</t>
  </si>
  <si>
    <t>7,90*(1,58+1,57)/2*2+2,50*(1,59+1,58)/2*2+8,30*(1,60+1,59)/2*2</t>
  </si>
  <si>
    <t>10,41*1,60*2+7,59*(1,61+1,60)/2*2+12,90*(1,63+1,61)/2*2</t>
  </si>
  <si>
    <t>14,50*(1,65+1,63)/2*2+9,20*(1,66+1,65)/2*2+6,50*(1,67+1,66)/2*2</t>
  </si>
  <si>
    <t>5,70*(1,68+1,67)/2*2+15,80*(1,70+1,68)/2*2+2,90*(1,70+1,71)/2*2</t>
  </si>
  <si>
    <t>3,70*1,71*2+2,20*(1,72+1,71)/2*2+0,10*1,48*0,90</t>
  </si>
  <si>
    <t>(2,55*1,60+4,55*1,46+2,00*1,60+4,55*1,46+1,10*1,60)*2</t>
  </si>
  <si>
    <t xml:space="preserve">(4,55*1,46+1,70*1,60+4,55*1,46+1,70*1,60+0,55*1,46)*2   </t>
  </si>
  <si>
    <t>(1,50*1,60+0,55*1,60+2,20*1,60+0,55*1,46+2,20*1,60)*2</t>
  </si>
  <si>
    <t>(4,55*1,46+2,30*1,60+0,55*1,46+2,20*1,60+0,55*1,46)*2</t>
  </si>
  <si>
    <t>(2,20*1,60+4,55*1,46+2,70*1,60+0,55*1,46+2,30*1,60)*2</t>
  </si>
  <si>
    <t>(0,55*1,46+2,30*1,60+4,55*1,46+2,50*1,60+0,55*1,46)*2</t>
  </si>
  <si>
    <t>(2,30*1,60+0,55*1,46+2,40*1,60+4,55*1,46+2,50*1,60)*2</t>
  </si>
  <si>
    <t>(0,55*1,46+2,40*1,60+4,55*1,46+2,50*1,60+0,55*1,46)*2</t>
  </si>
  <si>
    <t>(2,40*1,60+4,55*1,46+1,70*1,60+0,55*1,46+2,40*1,60)*2</t>
  </si>
  <si>
    <t>(4,55*1,47+2,40*1,61+0,55*1,47+2,80*1,61+4,55*1,48)*2</t>
  </si>
  <si>
    <t>(2,20*1,62+4,55*1,46+1,40*1,60+0,55*1,46+2,80*1,60)*2</t>
  </si>
  <si>
    <t>(4,55*1,46+2,40*1,60+0,55*1,46+2,70*1,60+4,55*1,46)*2</t>
  </si>
  <si>
    <t>(2,40*1,60+0,55*1,46+2,60*1,60+0,55*1,46+2,50*1,60)*2</t>
  </si>
  <si>
    <t>(4,55*1,46+2,50*1,60+4,55*1,56+2,60*1,50+0,55*1,34)*2</t>
  </si>
  <si>
    <t>(2,50*1,58+1,15*1,59+1,70*1,59+1,35*1,58+1,70*1,59)*2</t>
  </si>
  <si>
    <t>(1,15*1,61+6,65*1,61)*2</t>
  </si>
  <si>
    <t>12</t>
  </si>
  <si>
    <t>151101111</t>
  </si>
  <si>
    <t>Odstranění pažení a rozepření stěn rýh pro podzemní vedení s uložením materiálu na vzdálenost do 3 m od kraje výkopu příložné, hloubky do 2 m</t>
  </si>
  <si>
    <t>-744888399</t>
  </si>
  <si>
    <t xml:space="preserve">2282,771     "viz. položka 151101101</t>
  </si>
  <si>
    <t>13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</si>
  <si>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</si>
  <si>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</si>
  <si>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1789401544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</si>
  <si>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</si>
  <si>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 xml:space="preserve">507,572+338,381        "viz. položky 132201201, 1320301202</t>
  </si>
  <si>
    <t>14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</si>
  <si>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</si>
  <si>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</si>
  <si>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1593023191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</si>
  <si>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</si>
  <si>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 xml:space="preserve">10,476*2    "viz. položka 167101101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</si>
  <si>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</si>
  <si>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</si>
  <si>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1541788631</t>
  </si>
  <si>
    <t xml:space="preserve">507,572+338,381         "viz. položky 132201202, 132301202</t>
  </si>
  <si>
    <t>zásyp zeminou - viz. přílohy PD: D.04.4 a D.04.7</t>
  </si>
  <si>
    <t>-(2,55*0,90*1,36+2,00*0,90*1,30+1,10*0,90*1,30+1,70*0,90*1,30+1,70*0,90*1,30)</t>
  </si>
  <si>
    <t>-(2,80*0,90*1,30+2,70*0,90*1,30+2,50*0,90*1,30+2,50*0,90*1,30+2,50*0,90*1,30)</t>
  </si>
  <si>
    <t>-(1,70*0,90*1,30+2,40*0,90*1,36+2,20*0,90*1,32+1,40*0,90*1,30+2,40*0,90*1,30)</t>
  </si>
  <si>
    <t>-(2,40*0,90*1,30+2,50*0,90*1,30+2,60*0,90*1,20+1,70*0,90*1,29+1,70*0,90*1,43)</t>
  </si>
  <si>
    <t>18</t>
  </si>
  <si>
    <t>171201201</t>
  </si>
  <si>
    <t>Uložení sypaniny na skládky</t>
  </si>
  <si>
    <t>1412003735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</si>
  <si>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</si>
  <si>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34,920+507,572+338,381+10,476</t>
  </si>
  <si>
    <t>19</t>
  </si>
  <si>
    <t>171201211</t>
  </si>
  <si>
    <t>Poplatek za uložení stavebního odpadu na skládce (skládkovné) zeminy a kameniva zatříděného do Katalogu odpadů pod kódem 170 504</t>
  </si>
  <si>
    <t>t</t>
  </si>
  <si>
    <t>1893618905</t>
  </si>
  <si>
    <t xml:space="preserve">Poznámka k souboru cen:_x000d_
1. Ceny uvedené v souboru cen lze po dohodě upravit podle místních podmínek._x000d_
</t>
  </si>
  <si>
    <t>(34,920+507,572+338,381)*1,900</t>
  </si>
  <si>
    <t>20</t>
  </si>
  <si>
    <t>174101101</t>
  </si>
  <si>
    <t>Zásyp sypaninou z jakékoliv horniny s uložením výkopku ve vrstvách se zhutněním jam, šachet, rýh nebo kolem objektů v těchto vykopávkách</t>
  </si>
  <si>
    <t>1053616703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</si>
  <si>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</si>
  <si>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viz. položky 132201202, 451572111, 175151101</t>
  </si>
  <si>
    <t>845,953-71,325-(600,60*0,90*0,30+183,20*0,90*0,30+8,70*0,90*0,30)</t>
  </si>
  <si>
    <t>M</t>
  </si>
  <si>
    <t>58344197</t>
  </si>
  <si>
    <t>štěrkodrť frakce 0/63</t>
  </si>
  <si>
    <t>-1545692083</t>
  </si>
  <si>
    <t xml:space="preserve">560,653      "viz. položka 174101101</t>
  </si>
  <si>
    <t>510,028*1,800</t>
  </si>
  <si>
    <t>22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</si>
  <si>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</si>
  <si>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</si>
  <si>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1395449257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</si>
  <si>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</si>
  <si>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 xml:space="preserve">  "viz. přílohy PD: D.04.01, D.04.3, D.04.4</t>
  </si>
  <si>
    <t>600,60*0,90*0,30-600,60*3,14*0,055*0,055</t>
  </si>
  <si>
    <t>183,20*0,90*0,30-183,20*3,14*0,016*0,016</t>
  </si>
  <si>
    <t>8,70*0,90*0,30-8,70*3,14*0,032*0,032</t>
  </si>
  <si>
    <t>23</t>
  </si>
  <si>
    <t>583373041X01</t>
  </si>
  <si>
    <t>štěrkopísek frakce 0/15</t>
  </si>
  <si>
    <t>-90109399</t>
  </si>
  <si>
    <t xml:space="preserve">208,095*1,700       "viz. položka 175151101</t>
  </si>
  <si>
    <t>Zemní práce - přípravné a přidružené práce</t>
  </si>
  <si>
    <t>35</t>
  </si>
  <si>
    <t>113106341</t>
  </si>
  <si>
    <t>Rozebrání dlažeb a dílců při překopech inženýrských sítí s přemístěním hmot na skládku na vzdálenost do 3 m nebo s naložením na dopravní prostředek strojně plochy jednotlivě do 15 m2 komunikací pro pěší s ložem z kameniva nebo živice a s výplní spár z betonových nebo kameninových dlaždic, desek nebo tvarovek</t>
  </si>
  <si>
    <t>1855506732</t>
  </si>
  <si>
    <t xml:space="preserve">Poznámka k souboru cen:_x000d_
1. Ceny jsou určeny pouze pro rozebrání dlažeb včetně odstranění lože po překopech inženýrských sítí z důvodu oprav havárií a přeložek._x000d_
2. Ceny nelze použít pro rozebrání dlažeb při zřízení nových inženýrských sítí._x000d_
3. Ceny nelze použít pro rozebrání dlažeb uložených do betonového lože nebo do cementové malty, které se oceňují cenami 113 10-7030 až -7034, -7430 až -7434 a -7530 až -7534 Odstranění podkladů nebo krytů po překopech z betonu prostého._x000d_
4. V cenách nejsou započteny náklady na popř. nutné očištění:_x000d_
a) dlažebních nebo mozaikových kostek, které se oceňuje cenami souboru cen 979 07-11 Očištění vybouraných dlažebních kostek části C 01 tohoto katalogu,_x000d_
b) betonových, kameninových nebo kamenných desek nebo dlaždic, které se oceňuje cenami souboru cen 979 0 . - . . Očištění vybouraných obrubníků, krajníků, desek nebo dílců části C 01 tohoto katalogu._x000d_
5. Přemístění vybourané dlažby včetně materiálu z lože a spár na vzdálenost přes 3 m se oceňuje cenami souborů cen 997 22-1 Vodorovná doprava suti a vybouraných hmot._x000d_
</t>
  </si>
  <si>
    <t>viz. přílohy PD: C.1.2, C.1.3 a D.04.7</t>
  </si>
  <si>
    <t>(2,70+1,50+2,20+2,20+2,20+2,30+2,30+2,30+2,40+2,40+2,40+2,40)*0,90</t>
  </si>
  <si>
    <t>(2,80+2,80+2,70+2,60+2,50+2,50)*0,90</t>
  </si>
  <si>
    <t>(1,60-0,45+1,80-0,15)*0,90</t>
  </si>
  <si>
    <t>36</t>
  </si>
  <si>
    <t>113107522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</si>
  <si>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</si>
  <si>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950064773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</si>
  <si>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 jsou určeny pouze pro případy havárií a přeložek._x000d_
3. Ceny nelze použít v rámci výstavby nových inženýrských sítí._x000d_
4. Ceny_x000d_
a) –7011 až –7013, -7411 až -7413 a -7511 až -7513 lze použít i pro odstranění podkladů nebo krytů ze štěrkopísku, škváry, strusky nebo z mechanicky zpevněných zemin,_x000d_
b) –7021 až 7025, -7421 až -7425 a -7521 až -7525 lze použít i pro odstranění podkladů nebo krytů ze zemin stabilizovaných vápnem,_x000d_
c) –7030 až -7034, -7430 až -7434 a -7530 až -7534 lze použít i pro odstranění dlažeb uložených do betonového lože a dlažeb z mozaiky uložených do cementové malty nebo podkladu ze zemin stabilizovaných cementem._x000d_
5. Ceny lze použít i pro odstranění podkladů nebo krytů opatřených živičnými postřiky nebo nátěry._x000d_
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zanedbává._x000d_
7. Přemístění vybouraného materiálu na vzdálenost přes 3 m se oceňuje cenami souborů cen 997 22-1 Vodorovná doprava suti._x000d_
8. Cenypro odstranění živičných podkladů nebo krytů -704 ., -744 . a -754 . nelze použít pro odstranění podkladu nebo krytu frézováním._x000d_
</t>
  </si>
  <si>
    <t>asfalt</t>
  </si>
  <si>
    <t xml:space="preserve">446,00*0,90      "viz. přílohy PD: D.04.3</t>
  </si>
  <si>
    <t xml:space="preserve">4,05*16*0,90   "přípojky - viz. přílohy PD: C.1.2, C.1.3 a D.04.7</t>
  </si>
  <si>
    <t>chodník - viz. přílohy PD: C.1.2, C.1.3 a D.04.7</t>
  </si>
  <si>
    <t>(1,60-0,45+1,80-0,45)*0,90</t>
  </si>
  <si>
    <t>37</t>
  </si>
  <si>
    <t>113107545</t>
  </si>
  <si>
    <t>Odstranění podkladů nebo krytů při překopech inženýrských sítí s přemístěním hmot na skládku ve vzdálenosti do 3 m nebo s naložením na dopravní prostředek strojně plochy jednotlivě přes 15 m2 živičných, o tl. vrstvy přes 200 do 250 mm</t>
  </si>
  <si>
    <t>-1844740921</t>
  </si>
  <si>
    <t xml:space="preserve">viz. přílohy PD: D.04.1, D.04.3 až D.04.7, C.1.2. a C.1.3. </t>
  </si>
  <si>
    <t xml:space="preserve">446,00*1,95      </t>
  </si>
  <si>
    <t xml:space="preserve">4,05*16*1,90   "přípojky</t>
  </si>
  <si>
    <t>38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</si>
  <si>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</si>
  <si>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</si>
  <si>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</si>
  <si>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1311944697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</si>
  <si>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</si>
  <si>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 xml:space="preserve">3,00*36      "viz. přílohy PD: C.1.2, C.1.3 a D.04.7</t>
  </si>
  <si>
    <t>Vodorovné konstrukce</t>
  </si>
  <si>
    <t>39</t>
  </si>
  <si>
    <t>451572111</t>
  </si>
  <si>
    <t>Lože pod potrubí, stoky a drobné objekty v otevřeném výkopu z kameniva drobného těženého 0 až 4 mm</t>
  </si>
  <si>
    <t>-958451714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</si>
  <si>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</si>
  <si>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 xml:space="preserve">(600,60+183,20+8,70)*0,90*0,10    "viz. přílohy PD: D.04.01, D.04.3, D.04.4</t>
  </si>
  <si>
    <t>997</t>
  </si>
  <si>
    <t>Přesun sutě</t>
  </si>
  <si>
    <t>115</t>
  </si>
  <si>
    <t>997221551</t>
  </si>
  <si>
    <t>Vodorovná doprava suti bez naložení, ale se složením a s hrubým urovnáním ze sypkých materiálů, na vzdálenost do 1 km</t>
  </si>
  <si>
    <t>323895320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</si>
  <si>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</si>
  <si>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145,247+577,821</t>
  </si>
  <si>
    <t>117</t>
  </si>
  <si>
    <t>997221561</t>
  </si>
  <si>
    <t>Vodorovná doprava suti bez naložení, ale se složením a s hrubým urovnáním z kusových materiálů, na vzdálenost do 1 km</t>
  </si>
  <si>
    <t>-1519748399</t>
  </si>
  <si>
    <t xml:space="preserve">10,557*0,10       </t>
  </si>
  <si>
    <t>119</t>
  </si>
  <si>
    <t>997221571</t>
  </si>
  <si>
    <t>Vodorovná doprava vybouraných hmot bez naložení, ale se složením a s hrubým urovnáním na vzdálenost do 1 km</t>
  </si>
  <si>
    <t>1227512626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</si>
  <si>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</si>
  <si>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758,523-723,068-1,056</t>
  </si>
  <si>
    <t>121</t>
  </si>
  <si>
    <t>997221815</t>
  </si>
  <si>
    <t>Poplatek za uložení stavebního odpadu na skládce (skládkovné) z prostého betonu zatříděného do Katalogu odpadů pod kódem 170 101</t>
  </si>
  <si>
    <t>-28481580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</si>
  <si>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</si>
  <si>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755,765-145,247-577,821</t>
  </si>
  <si>
    <t>122</t>
  </si>
  <si>
    <t>997221845</t>
  </si>
  <si>
    <t>Poplatek za uložení stavebního odpadu na skládce (skládkovné) asfaltového bez obsahu dehtu zatříděného do Katalogu odpadů pod kódem 170 302</t>
  </si>
  <si>
    <t>-2062649452</t>
  </si>
  <si>
    <t>577,821</t>
  </si>
  <si>
    <t>123</t>
  </si>
  <si>
    <t>997221855</t>
  </si>
  <si>
    <t>-1959166826</t>
  </si>
  <si>
    <t>145,247</t>
  </si>
  <si>
    <t>998</t>
  </si>
  <si>
    <t>Přesun hmot</t>
  </si>
  <si>
    <t>124</t>
  </si>
  <si>
    <t>998276101</t>
  </si>
  <si>
    <t>Přesun hmot pro trubní vedení hloubené z trub z plastických hmot nebo sklolaminátových pro vodovody nebo kanalizace v otevřeném výkopu dopravní vzdálenost do 15 m</t>
  </si>
  <si>
    <t>1967519297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</si>
  <si>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práce._x000d_
</t>
  </si>
  <si>
    <t>1273,730-918,050-353,762+134,859</t>
  </si>
  <si>
    <t>VON - Vedeljší a ostatní náklady stavby</t>
  </si>
  <si>
    <t>60108631</t>
  </si>
  <si>
    <t>CZ60108631</t>
  </si>
  <si>
    <t>VRN - Vedlejší rozpočtové náklady</t>
  </si>
  <si>
    <t xml:space="preserve">    O02 - Ostatní náklady</t>
  </si>
  <si>
    <t xml:space="preserve">    0 - Vedlejší rozpočtové náklady</t>
  </si>
  <si>
    <t>VRN</t>
  </si>
  <si>
    <t>Vedlejší rozpočtové náklady</t>
  </si>
  <si>
    <t>O02</t>
  </si>
  <si>
    <t>Ostatní náklady</t>
  </si>
  <si>
    <t>0330020X1</t>
  </si>
  <si>
    <t>Inženýrské sítě stávající</t>
  </si>
  <si>
    <t>soubor</t>
  </si>
  <si>
    <t>1024</t>
  </si>
  <si>
    <t>305307922</t>
  </si>
  <si>
    <t>P</t>
  </si>
  <si>
    <t xml:space="preserve">Poznámka k položce:_x000d_
Náklady na seznámení se s rozmístěním a trasou stávajících známých inženýrských sítí na staveništi a přilehlých pozemcích dotčených prováděním díla nebo ochrana tak, aby v průběhu provádění díla nedošlo k jejich poškození, včetně zpětného protokolárního předání jejich správcům. Zhotovitel je povinen dodržovat všechny podmínky správců nebo vlastníků těchto sítí a nese veškeré důsledky a škody vzniklé jejich nedodržením._x000d_
</t>
  </si>
  <si>
    <t>0330021X2</t>
  </si>
  <si>
    <t>Vytyčení podzemních sítí od jejich správců</t>
  </si>
  <si>
    <t>1064253808</t>
  </si>
  <si>
    <t xml:space="preserve">Poznámka k položce:_x000d_
_x000d_
</t>
  </si>
  <si>
    <t>011514X09</t>
  </si>
  <si>
    <t>Hutnící statické zkoušky</t>
  </si>
  <si>
    <t>-441067297</t>
  </si>
  <si>
    <t>10</t>
  </si>
  <si>
    <t>049004X009</t>
  </si>
  <si>
    <t>Provozně technické zabezpečení stavby zábory veřejného prostranství informování vlastníků sousedních nemovitostí aktualizace stávajících vyjádření DOSS a vlastníků sítí</t>
  </si>
  <si>
    <t>-280928155</t>
  </si>
  <si>
    <t>049003X008</t>
  </si>
  <si>
    <t>Náklady spojené s vyřízením požadavků orgánů a organizací nutných před započetím výstavby</t>
  </si>
  <si>
    <t>693214333</t>
  </si>
  <si>
    <t>5</t>
  </si>
  <si>
    <t>0300010X1</t>
  </si>
  <si>
    <t>Vybudování, provoz, údržba a odstranění zařízení staveniště</t>
  </si>
  <si>
    <t>-610350304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</si>
  <si>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
_x000d_
</t>
  </si>
  <si>
    <t>041403001</t>
  </si>
  <si>
    <t>Zajištění stavby dočasná dopravní opatření</t>
  </si>
  <si>
    <t>1848288924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</si>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</sst>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55941822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Holice ulice 5. května - vodovod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k.ú.Holice v Čechách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16. 3. 2022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Vodovody a kanalizace Pardubice,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BKN,spol.s r.o.Vladislavova 29/I,566 01Vysoké Mýto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'IO 04 - Vodovod - ulice 5...'!J30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'IO 04 - Vodovod - ulice 5...'!P85</f>
        <v>0</v>
      </c>
      <c r="AV55" s="121">
        <f>'IO 04 - Vodovod - ulice 5...'!J33</f>
        <v>0</v>
      </c>
      <c r="AW55" s="121">
        <f>'IO 04 - Vodovod - ulice 5...'!J34</f>
        <v>0</v>
      </c>
      <c r="AX55" s="121">
        <f>'IO 04 - Vodovod - ulice 5...'!J35</f>
        <v>0</v>
      </c>
      <c r="AY55" s="121">
        <f>'IO 04 - Vodovod - ulice 5...'!J36</f>
        <v>0</v>
      </c>
      <c r="AZ55" s="121">
        <f>'IO 04 - Vodovod - ulice 5...'!F33</f>
        <v>0</v>
      </c>
      <c r="BA55" s="121">
        <f>'IO 04 - Vodovod - ulice 5...'!F34</f>
        <v>0</v>
      </c>
      <c r="BB55" s="121">
        <f>'IO 04 - Vodovod - ulice 5...'!F35</f>
        <v>0</v>
      </c>
      <c r="BC55" s="121">
        <f>'IO 04 - Vodovod - ulice 5...'!F36</f>
        <v>0</v>
      </c>
      <c r="BD55" s="123">
        <f>'IO 04 - Vodovod - ulice 5...'!F37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'VON - Vedeljší a ostatní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85</v>
      </c>
      <c r="AR56" s="119"/>
      <c r="AS56" s="125">
        <v>0</v>
      </c>
      <c r="AT56" s="126">
        <f>ROUND(SUM(AV56:AW56),2)</f>
        <v>0</v>
      </c>
      <c r="AU56" s="127">
        <f>'VON - Vedeljší a ostatní ...'!P82</f>
        <v>0</v>
      </c>
      <c r="AV56" s="126">
        <f>'VON - Vedeljší a ostatní ...'!J33</f>
        <v>0</v>
      </c>
      <c r="AW56" s="126">
        <f>'VON - Vedeljší a ostatní ...'!J34</f>
        <v>0</v>
      </c>
      <c r="AX56" s="126">
        <f>'VON - Vedeljší a ostatní ...'!J35</f>
        <v>0</v>
      </c>
      <c r="AY56" s="126">
        <f>'VON - Vedeljší a ostatní ...'!J36</f>
        <v>0</v>
      </c>
      <c r="AZ56" s="126">
        <f>'VON - Vedeljší a ostatní ...'!F33</f>
        <v>0</v>
      </c>
      <c r="BA56" s="126">
        <f>'VON - Vedeljší a ostatní ...'!F34</f>
        <v>0</v>
      </c>
      <c r="BB56" s="126">
        <f>'VON - Vedeljší a ostatní ...'!F35</f>
        <v>0</v>
      </c>
      <c r="BC56" s="126">
        <f>'VON - Vedeljší a ostatní ...'!F36</f>
        <v>0</v>
      </c>
      <c r="BD56" s="128">
        <f>'VON - Vedeljší a ostatní 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ylvSs21gmyR6DkjfCh5kWu49MM5uVTg/5h8p0SpBROciUH1PJm5TAmgCKjSBit7F1MNpfYWpjoO1FcqbjDXj0g==" hashValue="1ZvR76FR19kghEzRfDx+8PQ3Jrlp2hXd3y45e2n6oYt+L6v5TLvyW1lgDCrDdxvHU6dIrRiWGPVI7BFg24LNe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IO 04 - Vodovod - ulice 5...'!C2" display="/"/>
    <hyperlink ref="A56" location="'VON - Vedel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Holice ulice 5. května - vodovod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16. 3. 2022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34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ROUND((SUM(BE85:BE251)),  2)</f>
        <v>0</v>
      </c>
      <c r="G33" s="39"/>
      <c r="H33" s="39"/>
      <c r="I33" s="149">
        <v>0.20999999999999999</v>
      </c>
      <c r="J33" s="148">
        <f>ROUND(((SUM(BE85:BE251))*I33),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ROUND((SUM(BF85:BF251)),  2)</f>
        <v>0</v>
      </c>
      <c r="G34" s="39"/>
      <c r="H34" s="39"/>
      <c r="I34" s="149">
        <v>0.14999999999999999</v>
      </c>
      <c r="J34" s="148">
        <f>ROUND(((SUM(BF85:BF251))*I34),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ROUND((SUM(BG85:BG251)),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ROUND((SUM(BH85:BH251)),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ROUND((SUM(BI85:BI251)),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Holice ulice 5. května - vodovod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04 - Vodovod - ulice 5. května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k.ú.Holice v Čechách</v>
      </c>
      <c r="G52" s="41"/>
      <c r="H52" s="41"/>
      <c r="I52" s="33" t="s">
        <v>23</v>
      </c>
      <c r="J52" s="73" t="str">
        <f>IF(J12="","",J12)</f>
        <v>16. 3. 2022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54.45" customHeight="1">
      <c r="A54" s="39"/>
      <c r="B54" s="40"/>
      <c r="C54" s="33" t="s">
        <v>25</v>
      </c>
      <c r="D54" s="41"/>
      <c r="E54" s="41"/>
      <c r="F54" s="28" t="str">
        <f>E15</f>
        <v>Vodovody a kanalizace Pardubice, a.s.</v>
      </c>
      <c r="G54" s="41"/>
      <c r="H54" s="41"/>
      <c r="I54" s="33" t="s">
        <v>31</v>
      </c>
      <c r="J54" s="37" t="str">
        <f>E21</f>
        <v>BKN,spol.s r.o.Vladislavova 29/I,566 01Vysoké Mýto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J198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J225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J229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J248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101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Holice ulice 5. května - vodovod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89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IO 04 - Vodovod - ulice 5. května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k.ú.Holice v Čechách</v>
      </c>
      <c r="G79" s="41"/>
      <c r="H79" s="41"/>
      <c r="I79" s="33" t="s">
        <v>23</v>
      </c>
      <c r="J79" s="73" t="str">
        <f>IF(J12="","",J12)</f>
        <v>16. 3. 2022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54.45" customHeight="1">
      <c r="A81" s="39"/>
      <c r="B81" s="40"/>
      <c r="C81" s="33" t="s">
        <v>25</v>
      </c>
      <c r="D81" s="41"/>
      <c r="E81" s="41"/>
      <c r="F81" s="28" t="str">
        <f>E15</f>
        <v>Vodovody a kanalizace Pardubice, a.s.</v>
      </c>
      <c r="G81" s="41"/>
      <c r="H81" s="41"/>
      <c r="I81" s="33" t="s">
        <v>31</v>
      </c>
      <c r="J81" s="37" t="str">
        <f>E21</f>
        <v>BKN,spol.s r.o.Vladislavova 29/I,566 01Vysoké Mýto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102</v>
      </c>
      <c r="D84" s="181" t="s">
        <v>59</v>
      </c>
      <c r="E84" s="181" t="s">
        <v>55</v>
      </c>
      <c r="F84" s="181" t="s">
        <v>56</v>
      </c>
      <c r="G84" s="181" t="s">
        <v>103</v>
      </c>
      <c r="H84" s="181" t="s">
        <v>104</v>
      </c>
      <c r="I84" s="181" t="s">
        <v>105</v>
      </c>
      <c r="J84" s="181" t="s">
        <v>93</v>
      </c>
      <c r="K84" s="182" t="s">
        <v>106</v>
      </c>
      <c r="L84" s="183"/>
      <c r="M84" s="93" t="s">
        <v>19</v>
      </c>
      <c r="N84" s="94" t="s">
        <v>44</v>
      </c>
      <c r="O84" s="94" t="s">
        <v>107</v>
      </c>
      <c r="P84" s="94" t="s">
        <v>108</v>
      </c>
      <c r="Q84" s="94" t="s">
        <v>109</v>
      </c>
      <c r="R84" s="94" t="s">
        <v>110</v>
      </c>
      <c r="S84" s="94" t="s">
        <v>111</v>
      </c>
      <c r="T84" s="95" t="s">
        <v>112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113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1273.72952764</v>
      </c>
      <c r="S85" s="97"/>
      <c r="T85" s="187">
        <f>T86</f>
        <v>755.76473999999996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94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73</v>
      </c>
      <c r="E86" s="192" t="s">
        <v>114</v>
      </c>
      <c r="F86" s="192" t="s">
        <v>115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P87+P198+P225+P229+P248</f>
        <v>0</v>
      </c>
      <c r="Q86" s="197"/>
      <c r="R86" s="198">
        <f>R87+R198+R225+R229+R248</f>
        <v>1273.72952764</v>
      </c>
      <c r="S86" s="197"/>
      <c r="T86" s="199">
        <f>T87+T198+T225+T229+T248</f>
        <v>755.76473999999996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82</v>
      </c>
      <c r="AT86" s="201" t="s">
        <v>73</v>
      </c>
      <c r="AU86" s="201" t="s">
        <v>74</v>
      </c>
      <c r="AY86" s="200" t="s">
        <v>116</v>
      </c>
      <c r="BK86" s="202">
        <f>BK87+BK198+BK225+BK229+BK248</f>
        <v>0</v>
      </c>
    </row>
    <row r="87" s="12" customFormat="1" ht="22.8" customHeight="1">
      <c r="A87" s="12"/>
      <c r="B87" s="189"/>
      <c r="C87" s="190"/>
      <c r="D87" s="191" t="s">
        <v>73</v>
      </c>
      <c r="E87" s="203" t="s">
        <v>82</v>
      </c>
      <c r="F87" s="203" t="s">
        <v>117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SUM(P88:P197)</f>
        <v>0</v>
      </c>
      <c r="Q87" s="197"/>
      <c r="R87" s="198">
        <f>SUM(R88:R197)</f>
        <v>1273.72952764</v>
      </c>
      <c r="S87" s="197"/>
      <c r="T87" s="199">
        <f>SUM(T88:T197)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82</v>
      </c>
      <c r="AT87" s="201" t="s">
        <v>73</v>
      </c>
      <c r="AU87" s="201" t="s">
        <v>82</v>
      </c>
      <c r="AY87" s="200" t="s">
        <v>116</v>
      </c>
      <c r="BK87" s="202">
        <f>SUM(BK88:BK197)</f>
        <v>0</v>
      </c>
    </row>
    <row r="88" s="2" customFormat="1" ht="24.15" customHeight="1">
      <c r="A88" s="39"/>
      <c r="B88" s="40"/>
      <c r="C88" s="205" t="s">
        <v>118</v>
      </c>
      <c r="D88" s="205" t="s">
        <v>119</v>
      </c>
      <c r="E88" s="206" t="s">
        <v>120</v>
      </c>
      <c r="F88" s="207" t="s">
        <v>121</v>
      </c>
      <c r="G88" s="208" t="s">
        <v>122</v>
      </c>
      <c r="H88" s="209">
        <v>845.95299999999997</v>
      </c>
      <c r="I88" s="210"/>
      <c r="J88" s="211">
        <f>ROUND(I88*H88,2)</f>
        <v>0</v>
      </c>
      <c r="K88" s="207" t="s">
        <v>123</v>
      </c>
      <c r="L88" s="45"/>
      <c r="M88" s="212" t="s">
        <v>19</v>
      </c>
      <c r="N88" s="213" t="s">
        <v>45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124</v>
      </c>
      <c r="AT88" s="216" t="s">
        <v>119</v>
      </c>
      <c r="AU88" s="216" t="s">
        <v>84</v>
      </c>
      <c r="AY88" s="18" t="s">
        <v>116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82</v>
      </c>
      <c r="BK88" s="217">
        <f>ROUND(I88*H88,2)</f>
        <v>0</v>
      </c>
      <c r="BL88" s="18" t="s">
        <v>124</v>
      </c>
      <c r="BM88" s="216" t="s">
        <v>125</v>
      </c>
    </row>
    <row r="89" s="2" customFormat="1">
      <c r="A89" s="39"/>
      <c r="B89" s="40"/>
      <c r="C89" s="41"/>
      <c r="D89" s="218" t="s">
        <v>126</v>
      </c>
      <c r="E89" s="41"/>
      <c r="F89" s="219" t="s">
        <v>127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126</v>
      </c>
      <c r="AU89" s="18" t="s">
        <v>84</v>
      </c>
    </row>
    <row r="90" s="13" customFormat="1">
      <c r="A90" s="13"/>
      <c r="B90" s="223"/>
      <c r="C90" s="224"/>
      <c r="D90" s="218" t="s">
        <v>128</v>
      </c>
      <c r="E90" s="225" t="s">
        <v>19</v>
      </c>
      <c r="F90" s="226" t="s">
        <v>129</v>
      </c>
      <c r="G90" s="224"/>
      <c r="H90" s="225" t="s">
        <v>19</v>
      </c>
      <c r="I90" s="227"/>
      <c r="J90" s="224"/>
      <c r="K90" s="224"/>
      <c r="L90" s="228"/>
      <c r="M90" s="229"/>
      <c r="N90" s="230"/>
      <c r="O90" s="230"/>
      <c r="P90" s="230"/>
      <c r="Q90" s="230"/>
      <c r="R90" s="230"/>
      <c r="S90" s="230"/>
      <c r="T90" s="23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2" t="s">
        <v>128</v>
      </c>
      <c r="AU90" s="232" t="s">
        <v>84</v>
      </c>
      <c r="AV90" s="13" t="s">
        <v>82</v>
      </c>
      <c r="AW90" s="13" t="s">
        <v>35</v>
      </c>
      <c r="AX90" s="13" t="s">
        <v>74</v>
      </c>
      <c r="AY90" s="232" t="s">
        <v>116</v>
      </c>
    </row>
    <row r="91" s="14" customFormat="1">
      <c r="A91" s="14"/>
      <c r="B91" s="233"/>
      <c r="C91" s="234"/>
      <c r="D91" s="218" t="s">
        <v>128</v>
      </c>
      <c r="E91" s="235" t="s">
        <v>19</v>
      </c>
      <c r="F91" s="236" t="s">
        <v>130</v>
      </c>
      <c r="G91" s="234"/>
      <c r="H91" s="237">
        <v>128.51599999999999</v>
      </c>
      <c r="I91" s="238"/>
      <c r="J91" s="234"/>
      <c r="K91" s="234"/>
      <c r="L91" s="239"/>
      <c r="M91" s="240"/>
      <c r="N91" s="241"/>
      <c r="O91" s="241"/>
      <c r="P91" s="241"/>
      <c r="Q91" s="241"/>
      <c r="R91" s="241"/>
      <c r="S91" s="241"/>
      <c r="T91" s="24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3" t="s">
        <v>128</v>
      </c>
      <c r="AU91" s="243" t="s">
        <v>84</v>
      </c>
      <c r="AV91" s="14" t="s">
        <v>84</v>
      </c>
      <c r="AW91" s="14" t="s">
        <v>35</v>
      </c>
      <c r="AX91" s="14" t="s">
        <v>74</v>
      </c>
      <c r="AY91" s="243" t="s">
        <v>116</v>
      </c>
    </row>
    <row r="92" s="14" customFormat="1">
      <c r="A92" s="14"/>
      <c r="B92" s="233"/>
      <c r="C92" s="234"/>
      <c r="D92" s="218" t="s">
        <v>128</v>
      </c>
      <c r="E92" s="235" t="s">
        <v>19</v>
      </c>
      <c r="F92" s="236" t="s">
        <v>131</v>
      </c>
      <c r="G92" s="234"/>
      <c r="H92" s="237">
        <v>200.54499999999999</v>
      </c>
      <c r="I92" s="238"/>
      <c r="J92" s="234"/>
      <c r="K92" s="234"/>
      <c r="L92" s="239"/>
      <c r="M92" s="240"/>
      <c r="N92" s="241"/>
      <c r="O92" s="241"/>
      <c r="P92" s="241"/>
      <c r="Q92" s="241"/>
      <c r="R92" s="241"/>
      <c r="S92" s="241"/>
      <c r="T92" s="24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3" t="s">
        <v>128</v>
      </c>
      <c r="AU92" s="243" t="s">
        <v>84</v>
      </c>
      <c r="AV92" s="14" t="s">
        <v>84</v>
      </c>
      <c r="AW92" s="14" t="s">
        <v>35</v>
      </c>
      <c r="AX92" s="14" t="s">
        <v>74</v>
      </c>
      <c r="AY92" s="243" t="s">
        <v>116</v>
      </c>
    </row>
    <row r="93" s="14" customFormat="1">
      <c r="A93" s="14"/>
      <c r="B93" s="233"/>
      <c r="C93" s="234"/>
      <c r="D93" s="218" t="s">
        <v>128</v>
      </c>
      <c r="E93" s="235" t="s">
        <v>19</v>
      </c>
      <c r="F93" s="236" t="s">
        <v>132</v>
      </c>
      <c r="G93" s="234"/>
      <c r="H93" s="237">
        <v>30.297000000000001</v>
      </c>
      <c r="I93" s="238"/>
      <c r="J93" s="234"/>
      <c r="K93" s="234"/>
      <c r="L93" s="239"/>
      <c r="M93" s="240"/>
      <c r="N93" s="241"/>
      <c r="O93" s="241"/>
      <c r="P93" s="241"/>
      <c r="Q93" s="241"/>
      <c r="R93" s="241"/>
      <c r="S93" s="241"/>
      <c r="T93" s="24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3" t="s">
        <v>128</v>
      </c>
      <c r="AU93" s="243" t="s">
        <v>84</v>
      </c>
      <c r="AV93" s="14" t="s">
        <v>84</v>
      </c>
      <c r="AW93" s="14" t="s">
        <v>35</v>
      </c>
      <c r="AX93" s="14" t="s">
        <v>74</v>
      </c>
      <c r="AY93" s="243" t="s">
        <v>116</v>
      </c>
    </row>
    <row r="94" s="14" customFormat="1">
      <c r="A94" s="14"/>
      <c r="B94" s="233"/>
      <c r="C94" s="234"/>
      <c r="D94" s="218" t="s">
        <v>128</v>
      </c>
      <c r="E94" s="235" t="s">
        <v>19</v>
      </c>
      <c r="F94" s="236" t="s">
        <v>133</v>
      </c>
      <c r="G94" s="234"/>
      <c r="H94" s="237">
        <v>99.617000000000004</v>
      </c>
      <c r="I94" s="238"/>
      <c r="J94" s="234"/>
      <c r="K94" s="234"/>
      <c r="L94" s="239"/>
      <c r="M94" s="240"/>
      <c r="N94" s="241"/>
      <c r="O94" s="241"/>
      <c r="P94" s="241"/>
      <c r="Q94" s="241"/>
      <c r="R94" s="241"/>
      <c r="S94" s="241"/>
      <c r="T94" s="24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3" t="s">
        <v>128</v>
      </c>
      <c r="AU94" s="243" t="s">
        <v>84</v>
      </c>
      <c r="AV94" s="14" t="s">
        <v>84</v>
      </c>
      <c r="AW94" s="14" t="s">
        <v>35</v>
      </c>
      <c r="AX94" s="14" t="s">
        <v>74</v>
      </c>
      <c r="AY94" s="243" t="s">
        <v>116</v>
      </c>
    </row>
    <row r="95" s="14" customFormat="1">
      <c r="A95" s="14"/>
      <c r="B95" s="233"/>
      <c r="C95" s="234"/>
      <c r="D95" s="218" t="s">
        <v>128</v>
      </c>
      <c r="E95" s="235" t="s">
        <v>19</v>
      </c>
      <c r="F95" s="236" t="s">
        <v>134</v>
      </c>
      <c r="G95" s="234"/>
      <c r="H95" s="237">
        <v>42.485999999999997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3" t="s">
        <v>128</v>
      </c>
      <c r="AU95" s="243" t="s">
        <v>84</v>
      </c>
      <c r="AV95" s="14" t="s">
        <v>84</v>
      </c>
      <c r="AW95" s="14" t="s">
        <v>35</v>
      </c>
      <c r="AX95" s="14" t="s">
        <v>74</v>
      </c>
      <c r="AY95" s="243" t="s">
        <v>116</v>
      </c>
    </row>
    <row r="96" s="14" customFormat="1">
      <c r="A96" s="14"/>
      <c r="B96" s="233"/>
      <c r="C96" s="234"/>
      <c r="D96" s="218" t="s">
        <v>128</v>
      </c>
      <c r="E96" s="235" t="s">
        <v>19</v>
      </c>
      <c r="F96" s="236" t="s">
        <v>135</v>
      </c>
      <c r="G96" s="234"/>
      <c r="H96" s="237">
        <v>21.629999999999999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3" t="s">
        <v>128</v>
      </c>
      <c r="AU96" s="243" t="s">
        <v>84</v>
      </c>
      <c r="AV96" s="14" t="s">
        <v>84</v>
      </c>
      <c r="AW96" s="14" t="s">
        <v>35</v>
      </c>
      <c r="AX96" s="14" t="s">
        <v>74</v>
      </c>
      <c r="AY96" s="243" t="s">
        <v>116</v>
      </c>
    </row>
    <row r="97" s="14" customFormat="1">
      <c r="A97" s="14"/>
      <c r="B97" s="233"/>
      <c r="C97" s="234"/>
      <c r="D97" s="218" t="s">
        <v>128</v>
      </c>
      <c r="E97" s="235" t="s">
        <v>19</v>
      </c>
      <c r="F97" s="236" t="s">
        <v>136</v>
      </c>
      <c r="G97" s="234"/>
      <c r="H97" s="237">
        <v>36.418999999999997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3" t="s">
        <v>128</v>
      </c>
      <c r="AU97" s="243" t="s">
        <v>84</v>
      </c>
      <c r="AV97" s="14" t="s">
        <v>84</v>
      </c>
      <c r="AW97" s="14" t="s">
        <v>35</v>
      </c>
      <c r="AX97" s="14" t="s">
        <v>74</v>
      </c>
      <c r="AY97" s="243" t="s">
        <v>116</v>
      </c>
    </row>
    <row r="98" s="14" customFormat="1">
      <c r="A98" s="14"/>
      <c r="B98" s="233"/>
      <c r="C98" s="234"/>
      <c r="D98" s="218" t="s">
        <v>128</v>
      </c>
      <c r="E98" s="235" t="s">
        <v>19</v>
      </c>
      <c r="F98" s="236" t="s">
        <v>137</v>
      </c>
      <c r="G98" s="234"/>
      <c r="H98" s="237">
        <v>36.692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3" t="s">
        <v>128</v>
      </c>
      <c r="AU98" s="243" t="s">
        <v>84</v>
      </c>
      <c r="AV98" s="14" t="s">
        <v>84</v>
      </c>
      <c r="AW98" s="14" t="s">
        <v>35</v>
      </c>
      <c r="AX98" s="14" t="s">
        <v>74</v>
      </c>
      <c r="AY98" s="243" t="s">
        <v>116</v>
      </c>
    </row>
    <row r="99" s="14" customFormat="1">
      <c r="A99" s="14"/>
      <c r="B99" s="233"/>
      <c r="C99" s="234"/>
      <c r="D99" s="218" t="s">
        <v>128</v>
      </c>
      <c r="E99" s="235" t="s">
        <v>19</v>
      </c>
      <c r="F99" s="236" t="s">
        <v>138</v>
      </c>
      <c r="G99" s="234"/>
      <c r="H99" s="237">
        <v>31.07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3" t="s">
        <v>128</v>
      </c>
      <c r="AU99" s="243" t="s">
        <v>84</v>
      </c>
      <c r="AV99" s="14" t="s">
        <v>84</v>
      </c>
      <c r="AW99" s="14" t="s">
        <v>35</v>
      </c>
      <c r="AX99" s="14" t="s">
        <v>74</v>
      </c>
      <c r="AY99" s="243" t="s">
        <v>116</v>
      </c>
    </row>
    <row r="100" s="14" customFormat="1">
      <c r="A100" s="14"/>
      <c r="B100" s="233"/>
      <c r="C100" s="234"/>
      <c r="D100" s="218" t="s">
        <v>128</v>
      </c>
      <c r="E100" s="235" t="s">
        <v>19</v>
      </c>
      <c r="F100" s="236" t="s">
        <v>139</v>
      </c>
      <c r="G100" s="234"/>
      <c r="H100" s="237">
        <v>7.9489999999999998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3" t="s">
        <v>128</v>
      </c>
      <c r="AU100" s="243" t="s">
        <v>84</v>
      </c>
      <c r="AV100" s="14" t="s">
        <v>84</v>
      </c>
      <c r="AW100" s="14" t="s">
        <v>35</v>
      </c>
      <c r="AX100" s="14" t="s">
        <v>74</v>
      </c>
      <c r="AY100" s="243" t="s">
        <v>116</v>
      </c>
    </row>
    <row r="101" s="13" customFormat="1">
      <c r="A101" s="13"/>
      <c r="B101" s="223"/>
      <c r="C101" s="224"/>
      <c r="D101" s="218" t="s">
        <v>128</v>
      </c>
      <c r="E101" s="225" t="s">
        <v>19</v>
      </c>
      <c r="F101" s="226" t="s">
        <v>140</v>
      </c>
      <c r="G101" s="224"/>
      <c r="H101" s="225" t="s">
        <v>19</v>
      </c>
      <c r="I101" s="227"/>
      <c r="J101" s="224"/>
      <c r="K101" s="224"/>
      <c r="L101" s="228"/>
      <c r="M101" s="229"/>
      <c r="N101" s="230"/>
      <c r="O101" s="230"/>
      <c r="P101" s="230"/>
      <c r="Q101" s="230"/>
      <c r="R101" s="230"/>
      <c r="S101" s="230"/>
      <c r="T101" s="23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2" t="s">
        <v>128</v>
      </c>
      <c r="AU101" s="232" t="s">
        <v>84</v>
      </c>
      <c r="AV101" s="13" t="s">
        <v>82</v>
      </c>
      <c r="AW101" s="13" t="s">
        <v>35</v>
      </c>
      <c r="AX101" s="13" t="s">
        <v>74</v>
      </c>
      <c r="AY101" s="232" t="s">
        <v>116</v>
      </c>
    </row>
    <row r="102" s="14" customFormat="1">
      <c r="A102" s="14"/>
      <c r="B102" s="233"/>
      <c r="C102" s="234"/>
      <c r="D102" s="218" t="s">
        <v>128</v>
      </c>
      <c r="E102" s="235" t="s">
        <v>19</v>
      </c>
      <c r="F102" s="236" t="s">
        <v>141</v>
      </c>
      <c r="G102" s="234"/>
      <c r="H102" s="237">
        <v>16.658000000000001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3" t="s">
        <v>128</v>
      </c>
      <c r="AU102" s="243" t="s">
        <v>84</v>
      </c>
      <c r="AV102" s="14" t="s">
        <v>84</v>
      </c>
      <c r="AW102" s="14" t="s">
        <v>35</v>
      </c>
      <c r="AX102" s="14" t="s">
        <v>74</v>
      </c>
      <c r="AY102" s="243" t="s">
        <v>116</v>
      </c>
    </row>
    <row r="103" s="14" customFormat="1">
      <c r="A103" s="14"/>
      <c r="B103" s="233"/>
      <c r="C103" s="234"/>
      <c r="D103" s="218" t="s">
        <v>128</v>
      </c>
      <c r="E103" s="235" t="s">
        <v>19</v>
      </c>
      <c r="F103" s="236" t="s">
        <v>142</v>
      </c>
      <c r="G103" s="234"/>
      <c r="H103" s="237">
        <v>14.487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128</v>
      </c>
      <c r="AU103" s="243" t="s">
        <v>84</v>
      </c>
      <c r="AV103" s="14" t="s">
        <v>84</v>
      </c>
      <c r="AW103" s="14" t="s">
        <v>35</v>
      </c>
      <c r="AX103" s="14" t="s">
        <v>74</v>
      </c>
      <c r="AY103" s="243" t="s">
        <v>116</v>
      </c>
    </row>
    <row r="104" s="14" customFormat="1">
      <c r="A104" s="14"/>
      <c r="B104" s="233"/>
      <c r="C104" s="234"/>
      <c r="D104" s="218" t="s">
        <v>128</v>
      </c>
      <c r="E104" s="235" t="s">
        <v>19</v>
      </c>
      <c r="F104" s="236" t="s">
        <v>143</v>
      </c>
      <c r="G104" s="234"/>
      <c r="H104" s="237">
        <v>8.5630000000000006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128</v>
      </c>
      <c r="AU104" s="243" t="s">
        <v>84</v>
      </c>
      <c r="AV104" s="14" t="s">
        <v>84</v>
      </c>
      <c r="AW104" s="14" t="s">
        <v>35</v>
      </c>
      <c r="AX104" s="14" t="s">
        <v>74</v>
      </c>
      <c r="AY104" s="243" t="s">
        <v>116</v>
      </c>
    </row>
    <row r="105" s="14" customFormat="1">
      <c r="A105" s="14"/>
      <c r="B105" s="233"/>
      <c r="C105" s="234"/>
      <c r="D105" s="218" t="s">
        <v>128</v>
      </c>
      <c r="E105" s="235" t="s">
        <v>19</v>
      </c>
      <c r="F105" s="236" t="s">
        <v>144</v>
      </c>
      <c r="G105" s="234"/>
      <c r="H105" s="237">
        <v>12.122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3" t="s">
        <v>128</v>
      </c>
      <c r="AU105" s="243" t="s">
        <v>84</v>
      </c>
      <c r="AV105" s="14" t="s">
        <v>84</v>
      </c>
      <c r="AW105" s="14" t="s">
        <v>35</v>
      </c>
      <c r="AX105" s="14" t="s">
        <v>74</v>
      </c>
      <c r="AY105" s="243" t="s">
        <v>116</v>
      </c>
    </row>
    <row r="106" s="14" customFormat="1">
      <c r="A106" s="14"/>
      <c r="B106" s="233"/>
      <c r="C106" s="234"/>
      <c r="D106" s="218" t="s">
        <v>128</v>
      </c>
      <c r="E106" s="235" t="s">
        <v>19</v>
      </c>
      <c r="F106" s="236" t="s">
        <v>145</v>
      </c>
      <c r="G106" s="234"/>
      <c r="H106" s="237">
        <v>14.221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128</v>
      </c>
      <c r="AU106" s="243" t="s">
        <v>84</v>
      </c>
      <c r="AV106" s="14" t="s">
        <v>84</v>
      </c>
      <c r="AW106" s="14" t="s">
        <v>35</v>
      </c>
      <c r="AX106" s="14" t="s">
        <v>74</v>
      </c>
      <c r="AY106" s="243" t="s">
        <v>116</v>
      </c>
    </row>
    <row r="107" s="14" customFormat="1">
      <c r="A107" s="14"/>
      <c r="B107" s="233"/>
      <c r="C107" s="234"/>
      <c r="D107" s="218" t="s">
        <v>128</v>
      </c>
      <c r="E107" s="235" t="s">
        <v>19</v>
      </c>
      <c r="F107" s="236" t="s">
        <v>146</v>
      </c>
      <c r="G107" s="234"/>
      <c r="H107" s="237">
        <v>11.893000000000001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128</v>
      </c>
      <c r="AU107" s="243" t="s">
        <v>84</v>
      </c>
      <c r="AV107" s="14" t="s">
        <v>84</v>
      </c>
      <c r="AW107" s="14" t="s">
        <v>35</v>
      </c>
      <c r="AX107" s="14" t="s">
        <v>74</v>
      </c>
      <c r="AY107" s="243" t="s">
        <v>116</v>
      </c>
    </row>
    <row r="108" s="14" customFormat="1">
      <c r="A108" s="14"/>
      <c r="B108" s="233"/>
      <c r="C108" s="234"/>
      <c r="D108" s="218" t="s">
        <v>128</v>
      </c>
      <c r="E108" s="235" t="s">
        <v>19</v>
      </c>
      <c r="F108" s="236" t="s">
        <v>147</v>
      </c>
      <c r="G108" s="234"/>
      <c r="H108" s="237">
        <v>14.582000000000001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128</v>
      </c>
      <c r="AU108" s="243" t="s">
        <v>84</v>
      </c>
      <c r="AV108" s="14" t="s">
        <v>84</v>
      </c>
      <c r="AW108" s="14" t="s">
        <v>35</v>
      </c>
      <c r="AX108" s="14" t="s">
        <v>74</v>
      </c>
      <c r="AY108" s="243" t="s">
        <v>116</v>
      </c>
    </row>
    <row r="109" s="14" customFormat="1">
      <c r="A109" s="14"/>
      <c r="B109" s="233"/>
      <c r="C109" s="234"/>
      <c r="D109" s="218" t="s">
        <v>128</v>
      </c>
      <c r="E109" s="235" t="s">
        <v>19</v>
      </c>
      <c r="F109" s="236" t="s">
        <v>148</v>
      </c>
      <c r="G109" s="234"/>
      <c r="H109" s="237">
        <v>12.015000000000001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3" t="s">
        <v>128</v>
      </c>
      <c r="AU109" s="243" t="s">
        <v>84</v>
      </c>
      <c r="AV109" s="14" t="s">
        <v>84</v>
      </c>
      <c r="AW109" s="14" t="s">
        <v>35</v>
      </c>
      <c r="AX109" s="14" t="s">
        <v>74</v>
      </c>
      <c r="AY109" s="243" t="s">
        <v>116</v>
      </c>
    </row>
    <row r="110" s="14" customFormat="1">
      <c r="A110" s="14"/>
      <c r="B110" s="233"/>
      <c r="C110" s="234"/>
      <c r="D110" s="218" t="s">
        <v>128</v>
      </c>
      <c r="E110" s="235" t="s">
        <v>19</v>
      </c>
      <c r="F110" s="236" t="s">
        <v>149</v>
      </c>
      <c r="G110" s="234"/>
      <c r="H110" s="237">
        <v>13.417999999999999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3" t="s">
        <v>128</v>
      </c>
      <c r="AU110" s="243" t="s">
        <v>84</v>
      </c>
      <c r="AV110" s="14" t="s">
        <v>84</v>
      </c>
      <c r="AW110" s="14" t="s">
        <v>35</v>
      </c>
      <c r="AX110" s="14" t="s">
        <v>74</v>
      </c>
      <c r="AY110" s="243" t="s">
        <v>116</v>
      </c>
    </row>
    <row r="111" s="14" customFormat="1">
      <c r="A111" s="14"/>
      <c r="B111" s="233"/>
      <c r="C111" s="234"/>
      <c r="D111" s="218" t="s">
        <v>128</v>
      </c>
      <c r="E111" s="235" t="s">
        <v>19</v>
      </c>
      <c r="F111" s="236" t="s">
        <v>150</v>
      </c>
      <c r="G111" s="234"/>
      <c r="H111" s="237">
        <v>16.919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128</v>
      </c>
      <c r="AU111" s="243" t="s">
        <v>84</v>
      </c>
      <c r="AV111" s="14" t="s">
        <v>84</v>
      </c>
      <c r="AW111" s="14" t="s">
        <v>35</v>
      </c>
      <c r="AX111" s="14" t="s">
        <v>74</v>
      </c>
      <c r="AY111" s="243" t="s">
        <v>116</v>
      </c>
    </row>
    <row r="112" s="14" customFormat="1">
      <c r="A112" s="14"/>
      <c r="B112" s="233"/>
      <c r="C112" s="234"/>
      <c r="D112" s="218" t="s">
        <v>128</v>
      </c>
      <c r="E112" s="235" t="s">
        <v>19</v>
      </c>
      <c r="F112" s="236" t="s">
        <v>151</v>
      </c>
      <c r="G112" s="234"/>
      <c r="H112" s="237">
        <v>13.233000000000001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3" t="s">
        <v>128</v>
      </c>
      <c r="AU112" s="243" t="s">
        <v>84</v>
      </c>
      <c r="AV112" s="14" t="s">
        <v>84</v>
      </c>
      <c r="AW112" s="14" t="s">
        <v>35</v>
      </c>
      <c r="AX112" s="14" t="s">
        <v>74</v>
      </c>
      <c r="AY112" s="243" t="s">
        <v>116</v>
      </c>
    </row>
    <row r="113" s="14" customFormat="1">
      <c r="A113" s="14"/>
      <c r="B113" s="233"/>
      <c r="C113" s="234"/>
      <c r="D113" s="218" t="s">
        <v>128</v>
      </c>
      <c r="E113" s="235" t="s">
        <v>19</v>
      </c>
      <c r="F113" s="236" t="s">
        <v>152</v>
      </c>
      <c r="G113" s="234"/>
      <c r="H113" s="237">
        <v>16.622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128</v>
      </c>
      <c r="AU113" s="243" t="s">
        <v>84</v>
      </c>
      <c r="AV113" s="14" t="s">
        <v>84</v>
      </c>
      <c r="AW113" s="14" t="s">
        <v>35</v>
      </c>
      <c r="AX113" s="14" t="s">
        <v>74</v>
      </c>
      <c r="AY113" s="243" t="s">
        <v>116</v>
      </c>
    </row>
    <row r="114" s="14" customFormat="1">
      <c r="A114" s="14"/>
      <c r="B114" s="233"/>
      <c r="C114" s="234"/>
      <c r="D114" s="218" t="s">
        <v>128</v>
      </c>
      <c r="E114" s="235" t="s">
        <v>19</v>
      </c>
      <c r="F114" s="236" t="s">
        <v>153</v>
      </c>
      <c r="G114" s="234"/>
      <c r="H114" s="237">
        <v>10.247999999999999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128</v>
      </c>
      <c r="AU114" s="243" t="s">
        <v>84</v>
      </c>
      <c r="AV114" s="14" t="s">
        <v>84</v>
      </c>
      <c r="AW114" s="14" t="s">
        <v>35</v>
      </c>
      <c r="AX114" s="14" t="s">
        <v>74</v>
      </c>
      <c r="AY114" s="243" t="s">
        <v>116</v>
      </c>
    </row>
    <row r="115" s="14" customFormat="1">
      <c r="A115" s="14"/>
      <c r="B115" s="233"/>
      <c r="C115" s="234"/>
      <c r="D115" s="218" t="s">
        <v>128</v>
      </c>
      <c r="E115" s="235" t="s">
        <v>19</v>
      </c>
      <c r="F115" s="236" t="s">
        <v>154</v>
      </c>
      <c r="G115" s="234"/>
      <c r="H115" s="237">
        <v>15.773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128</v>
      </c>
      <c r="AU115" s="243" t="s">
        <v>84</v>
      </c>
      <c r="AV115" s="14" t="s">
        <v>84</v>
      </c>
      <c r="AW115" s="14" t="s">
        <v>35</v>
      </c>
      <c r="AX115" s="14" t="s">
        <v>74</v>
      </c>
      <c r="AY115" s="243" t="s">
        <v>116</v>
      </c>
    </row>
    <row r="116" s="14" customFormat="1">
      <c r="A116" s="14"/>
      <c r="B116" s="233"/>
      <c r="C116" s="234"/>
      <c r="D116" s="218" t="s">
        <v>128</v>
      </c>
      <c r="E116" s="235" t="s">
        <v>19</v>
      </c>
      <c r="F116" s="236" t="s">
        <v>155</v>
      </c>
      <c r="G116" s="234"/>
      <c r="H116" s="237">
        <v>10.000999999999999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3" t="s">
        <v>128</v>
      </c>
      <c r="AU116" s="243" t="s">
        <v>84</v>
      </c>
      <c r="AV116" s="14" t="s">
        <v>84</v>
      </c>
      <c r="AW116" s="14" t="s">
        <v>35</v>
      </c>
      <c r="AX116" s="14" t="s">
        <v>74</v>
      </c>
      <c r="AY116" s="243" t="s">
        <v>116</v>
      </c>
    </row>
    <row r="117" s="14" customFormat="1">
      <c r="A117" s="14"/>
      <c r="B117" s="233"/>
      <c r="C117" s="234"/>
      <c r="D117" s="218" t="s">
        <v>128</v>
      </c>
      <c r="E117" s="235" t="s">
        <v>19</v>
      </c>
      <c r="F117" s="236" t="s">
        <v>156</v>
      </c>
      <c r="G117" s="234"/>
      <c r="H117" s="237">
        <v>9.9770000000000003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128</v>
      </c>
      <c r="AU117" s="243" t="s">
        <v>84</v>
      </c>
      <c r="AV117" s="14" t="s">
        <v>84</v>
      </c>
      <c r="AW117" s="14" t="s">
        <v>35</v>
      </c>
      <c r="AX117" s="14" t="s">
        <v>74</v>
      </c>
      <c r="AY117" s="243" t="s">
        <v>116</v>
      </c>
    </row>
    <row r="118" s="15" customFormat="1">
      <c r="A118" s="15"/>
      <c r="B118" s="244"/>
      <c r="C118" s="245"/>
      <c r="D118" s="218" t="s">
        <v>128</v>
      </c>
      <c r="E118" s="246" t="s">
        <v>19</v>
      </c>
      <c r="F118" s="247" t="s">
        <v>157</v>
      </c>
      <c r="G118" s="245"/>
      <c r="H118" s="248">
        <v>845.95299999999986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4" t="s">
        <v>128</v>
      </c>
      <c r="AU118" s="254" t="s">
        <v>84</v>
      </c>
      <c r="AV118" s="15" t="s">
        <v>124</v>
      </c>
      <c r="AW118" s="15" t="s">
        <v>35</v>
      </c>
      <c r="AX118" s="15" t="s">
        <v>82</v>
      </c>
      <c r="AY118" s="254" t="s">
        <v>116</v>
      </c>
    </row>
    <row r="119" s="2" customFormat="1" ht="24.15" customHeight="1">
      <c r="A119" s="39"/>
      <c r="B119" s="40"/>
      <c r="C119" s="205" t="s">
        <v>158</v>
      </c>
      <c r="D119" s="205" t="s">
        <v>119</v>
      </c>
      <c r="E119" s="206" t="s">
        <v>159</v>
      </c>
      <c r="F119" s="207" t="s">
        <v>160</v>
      </c>
      <c r="G119" s="208" t="s">
        <v>122</v>
      </c>
      <c r="H119" s="209">
        <v>422.97699999999998</v>
      </c>
      <c r="I119" s="210"/>
      <c r="J119" s="211">
        <f>ROUND(I119*H119,2)</f>
        <v>0</v>
      </c>
      <c r="K119" s="207" t="s">
        <v>123</v>
      </c>
      <c r="L119" s="45"/>
      <c r="M119" s="212" t="s">
        <v>19</v>
      </c>
      <c r="N119" s="213" t="s">
        <v>45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124</v>
      </c>
      <c r="AT119" s="216" t="s">
        <v>119</v>
      </c>
      <c r="AU119" s="216" t="s">
        <v>84</v>
      </c>
      <c r="AY119" s="18" t="s">
        <v>116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82</v>
      </c>
      <c r="BK119" s="217">
        <f>ROUND(I119*H119,2)</f>
        <v>0</v>
      </c>
      <c r="BL119" s="18" t="s">
        <v>124</v>
      </c>
      <c r="BM119" s="216" t="s">
        <v>161</v>
      </c>
    </row>
    <row r="120" s="2" customFormat="1">
      <c r="A120" s="39"/>
      <c r="B120" s="40"/>
      <c r="C120" s="41"/>
      <c r="D120" s="218" t="s">
        <v>126</v>
      </c>
      <c r="E120" s="41"/>
      <c r="F120" s="219" t="s">
        <v>127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126</v>
      </c>
      <c r="AU120" s="18" t="s">
        <v>84</v>
      </c>
    </row>
    <row r="121" s="14" customFormat="1">
      <c r="A121" s="14"/>
      <c r="B121" s="233"/>
      <c r="C121" s="234"/>
      <c r="D121" s="218" t="s">
        <v>128</v>
      </c>
      <c r="E121" s="235" t="s">
        <v>19</v>
      </c>
      <c r="F121" s="236" t="s">
        <v>162</v>
      </c>
      <c r="G121" s="234"/>
      <c r="H121" s="237">
        <v>422.97699999999998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128</v>
      </c>
      <c r="AU121" s="243" t="s">
        <v>84</v>
      </c>
      <c r="AV121" s="14" t="s">
        <v>84</v>
      </c>
      <c r="AW121" s="14" t="s">
        <v>35</v>
      </c>
      <c r="AX121" s="14" t="s">
        <v>82</v>
      </c>
      <c r="AY121" s="243" t="s">
        <v>116</v>
      </c>
    </row>
    <row r="122" s="2" customFormat="1" ht="24.15" customHeight="1">
      <c r="A122" s="39"/>
      <c r="B122" s="40"/>
      <c r="C122" s="205" t="s">
        <v>163</v>
      </c>
      <c r="D122" s="205" t="s">
        <v>119</v>
      </c>
      <c r="E122" s="206" t="s">
        <v>164</v>
      </c>
      <c r="F122" s="207" t="s">
        <v>165</v>
      </c>
      <c r="G122" s="208" t="s">
        <v>166</v>
      </c>
      <c r="H122" s="209">
        <v>2282.7710000000002</v>
      </c>
      <c r="I122" s="210"/>
      <c r="J122" s="211">
        <f>ROUND(I122*H122,2)</f>
        <v>0</v>
      </c>
      <c r="K122" s="207" t="s">
        <v>123</v>
      </c>
      <c r="L122" s="45"/>
      <c r="M122" s="212" t="s">
        <v>19</v>
      </c>
      <c r="N122" s="213" t="s">
        <v>45</v>
      </c>
      <c r="O122" s="85"/>
      <c r="P122" s="214">
        <f>O122*H122</f>
        <v>0</v>
      </c>
      <c r="Q122" s="214">
        <v>0.00084000000000000003</v>
      </c>
      <c r="R122" s="214">
        <f>Q122*H122</f>
        <v>1.9175276400000003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124</v>
      </c>
      <c r="AT122" s="216" t="s">
        <v>119</v>
      </c>
      <c r="AU122" s="216" t="s">
        <v>84</v>
      </c>
      <c r="AY122" s="18" t="s">
        <v>116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82</v>
      </c>
      <c r="BK122" s="217">
        <f>ROUND(I122*H122,2)</f>
        <v>0</v>
      </c>
      <c r="BL122" s="18" t="s">
        <v>124</v>
      </c>
      <c r="BM122" s="216" t="s">
        <v>167</v>
      </c>
    </row>
    <row r="123" s="2" customFormat="1">
      <c r="A123" s="39"/>
      <c r="B123" s="40"/>
      <c r="C123" s="41"/>
      <c r="D123" s="218" t="s">
        <v>126</v>
      </c>
      <c r="E123" s="41"/>
      <c r="F123" s="219" t="s">
        <v>168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126</v>
      </c>
      <c r="AU123" s="18" t="s">
        <v>84</v>
      </c>
    </row>
    <row r="124" s="13" customFormat="1">
      <c r="A124" s="13"/>
      <c r="B124" s="223"/>
      <c r="C124" s="224"/>
      <c r="D124" s="218" t="s">
        <v>128</v>
      </c>
      <c r="E124" s="225" t="s">
        <v>19</v>
      </c>
      <c r="F124" s="226" t="s">
        <v>129</v>
      </c>
      <c r="G124" s="224"/>
      <c r="H124" s="225" t="s">
        <v>19</v>
      </c>
      <c r="I124" s="227"/>
      <c r="J124" s="224"/>
      <c r="K124" s="224"/>
      <c r="L124" s="228"/>
      <c r="M124" s="229"/>
      <c r="N124" s="230"/>
      <c r="O124" s="230"/>
      <c r="P124" s="230"/>
      <c r="Q124" s="230"/>
      <c r="R124" s="230"/>
      <c r="S124" s="230"/>
      <c r="T124" s="23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2" t="s">
        <v>128</v>
      </c>
      <c r="AU124" s="232" t="s">
        <v>84</v>
      </c>
      <c r="AV124" s="13" t="s">
        <v>82</v>
      </c>
      <c r="AW124" s="13" t="s">
        <v>35</v>
      </c>
      <c r="AX124" s="13" t="s">
        <v>74</v>
      </c>
      <c r="AY124" s="232" t="s">
        <v>116</v>
      </c>
    </row>
    <row r="125" s="14" customFormat="1">
      <c r="A125" s="14"/>
      <c r="B125" s="233"/>
      <c r="C125" s="234"/>
      <c r="D125" s="218" t="s">
        <v>128</v>
      </c>
      <c r="E125" s="235" t="s">
        <v>19</v>
      </c>
      <c r="F125" s="236" t="s">
        <v>169</v>
      </c>
      <c r="G125" s="234"/>
      <c r="H125" s="237">
        <v>357.56400000000002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128</v>
      </c>
      <c r="AU125" s="243" t="s">
        <v>84</v>
      </c>
      <c r="AV125" s="14" t="s">
        <v>84</v>
      </c>
      <c r="AW125" s="14" t="s">
        <v>35</v>
      </c>
      <c r="AX125" s="14" t="s">
        <v>74</v>
      </c>
      <c r="AY125" s="243" t="s">
        <v>116</v>
      </c>
    </row>
    <row r="126" s="14" customFormat="1">
      <c r="A126" s="14"/>
      <c r="B126" s="233"/>
      <c r="C126" s="234"/>
      <c r="D126" s="218" t="s">
        <v>128</v>
      </c>
      <c r="E126" s="235" t="s">
        <v>19</v>
      </c>
      <c r="F126" s="236" t="s">
        <v>170</v>
      </c>
      <c r="G126" s="234"/>
      <c r="H126" s="237">
        <v>537.65499999999997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128</v>
      </c>
      <c r="AU126" s="243" t="s">
        <v>84</v>
      </c>
      <c r="AV126" s="14" t="s">
        <v>84</v>
      </c>
      <c r="AW126" s="14" t="s">
        <v>35</v>
      </c>
      <c r="AX126" s="14" t="s">
        <v>74</v>
      </c>
      <c r="AY126" s="243" t="s">
        <v>116</v>
      </c>
    </row>
    <row r="127" s="14" customFormat="1">
      <c r="A127" s="14"/>
      <c r="B127" s="233"/>
      <c r="C127" s="234"/>
      <c r="D127" s="218" t="s">
        <v>128</v>
      </c>
      <c r="E127" s="235" t="s">
        <v>19</v>
      </c>
      <c r="F127" s="236" t="s">
        <v>171</v>
      </c>
      <c r="G127" s="234"/>
      <c r="H127" s="237">
        <v>81.078000000000003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128</v>
      </c>
      <c r="AU127" s="243" t="s">
        <v>84</v>
      </c>
      <c r="AV127" s="14" t="s">
        <v>84</v>
      </c>
      <c r="AW127" s="14" t="s">
        <v>35</v>
      </c>
      <c r="AX127" s="14" t="s">
        <v>74</v>
      </c>
      <c r="AY127" s="243" t="s">
        <v>116</v>
      </c>
    </row>
    <row r="128" s="14" customFormat="1">
      <c r="A128" s="14"/>
      <c r="B128" s="233"/>
      <c r="C128" s="234"/>
      <c r="D128" s="218" t="s">
        <v>128</v>
      </c>
      <c r="E128" s="235" t="s">
        <v>19</v>
      </c>
      <c r="F128" s="236" t="s">
        <v>172</v>
      </c>
      <c r="G128" s="234"/>
      <c r="H128" s="237">
        <v>267.48500000000001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128</v>
      </c>
      <c r="AU128" s="243" t="s">
        <v>84</v>
      </c>
      <c r="AV128" s="14" t="s">
        <v>84</v>
      </c>
      <c r="AW128" s="14" t="s">
        <v>35</v>
      </c>
      <c r="AX128" s="14" t="s">
        <v>74</v>
      </c>
      <c r="AY128" s="243" t="s">
        <v>116</v>
      </c>
    </row>
    <row r="129" s="14" customFormat="1">
      <c r="A129" s="14"/>
      <c r="B129" s="233"/>
      <c r="C129" s="234"/>
      <c r="D129" s="218" t="s">
        <v>128</v>
      </c>
      <c r="E129" s="235" t="s">
        <v>19</v>
      </c>
      <c r="F129" s="236" t="s">
        <v>173</v>
      </c>
      <c r="G129" s="234"/>
      <c r="H129" s="237">
        <v>116.523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3" t="s">
        <v>128</v>
      </c>
      <c r="AU129" s="243" t="s">
        <v>84</v>
      </c>
      <c r="AV129" s="14" t="s">
        <v>84</v>
      </c>
      <c r="AW129" s="14" t="s">
        <v>35</v>
      </c>
      <c r="AX129" s="14" t="s">
        <v>74</v>
      </c>
      <c r="AY129" s="243" t="s">
        <v>116</v>
      </c>
    </row>
    <row r="130" s="14" customFormat="1">
      <c r="A130" s="14"/>
      <c r="B130" s="233"/>
      <c r="C130" s="234"/>
      <c r="D130" s="218" t="s">
        <v>128</v>
      </c>
      <c r="E130" s="235" t="s">
        <v>19</v>
      </c>
      <c r="F130" s="236" t="s">
        <v>174</v>
      </c>
      <c r="G130" s="234"/>
      <c r="H130" s="237">
        <v>59.286999999999999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128</v>
      </c>
      <c r="AU130" s="243" t="s">
        <v>84</v>
      </c>
      <c r="AV130" s="14" t="s">
        <v>84</v>
      </c>
      <c r="AW130" s="14" t="s">
        <v>35</v>
      </c>
      <c r="AX130" s="14" t="s">
        <v>74</v>
      </c>
      <c r="AY130" s="243" t="s">
        <v>116</v>
      </c>
    </row>
    <row r="131" s="14" customFormat="1">
      <c r="A131" s="14"/>
      <c r="B131" s="233"/>
      <c r="C131" s="234"/>
      <c r="D131" s="218" t="s">
        <v>128</v>
      </c>
      <c r="E131" s="235" t="s">
        <v>19</v>
      </c>
      <c r="F131" s="236" t="s">
        <v>175</v>
      </c>
      <c r="G131" s="234"/>
      <c r="H131" s="237">
        <v>99.471999999999994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128</v>
      </c>
      <c r="AU131" s="243" t="s">
        <v>84</v>
      </c>
      <c r="AV131" s="14" t="s">
        <v>84</v>
      </c>
      <c r="AW131" s="14" t="s">
        <v>35</v>
      </c>
      <c r="AX131" s="14" t="s">
        <v>74</v>
      </c>
      <c r="AY131" s="243" t="s">
        <v>116</v>
      </c>
    </row>
    <row r="132" s="14" customFormat="1">
      <c r="A132" s="14"/>
      <c r="B132" s="233"/>
      <c r="C132" s="234"/>
      <c r="D132" s="218" t="s">
        <v>128</v>
      </c>
      <c r="E132" s="235" t="s">
        <v>19</v>
      </c>
      <c r="F132" s="236" t="s">
        <v>176</v>
      </c>
      <c r="G132" s="234"/>
      <c r="H132" s="237">
        <v>99.656999999999996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128</v>
      </c>
      <c r="AU132" s="243" t="s">
        <v>84</v>
      </c>
      <c r="AV132" s="14" t="s">
        <v>84</v>
      </c>
      <c r="AW132" s="14" t="s">
        <v>35</v>
      </c>
      <c r="AX132" s="14" t="s">
        <v>74</v>
      </c>
      <c r="AY132" s="243" t="s">
        <v>116</v>
      </c>
    </row>
    <row r="133" s="14" customFormat="1">
      <c r="A133" s="14"/>
      <c r="B133" s="233"/>
      <c r="C133" s="234"/>
      <c r="D133" s="218" t="s">
        <v>128</v>
      </c>
      <c r="E133" s="235" t="s">
        <v>19</v>
      </c>
      <c r="F133" s="236" t="s">
        <v>177</v>
      </c>
      <c r="G133" s="234"/>
      <c r="H133" s="237">
        <v>82.388000000000005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128</v>
      </c>
      <c r="AU133" s="243" t="s">
        <v>84</v>
      </c>
      <c r="AV133" s="14" t="s">
        <v>84</v>
      </c>
      <c r="AW133" s="14" t="s">
        <v>35</v>
      </c>
      <c r="AX133" s="14" t="s">
        <v>74</v>
      </c>
      <c r="AY133" s="243" t="s">
        <v>116</v>
      </c>
    </row>
    <row r="134" s="14" customFormat="1">
      <c r="A134" s="14"/>
      <c r="B134" s="233"/>
      <c r="C134" s="234"/>
      <c r="D134" s="218" t="s">
        <v>128</v>
      </c>
      <c r="E134" s="235" t="s">
        <v>19</v>
      </c>
      <c r="F134" s="236" t="s">
        <v>178</v>
      </c>
      <c r="G134" s="234"/>
      <c r="H134" s="237">
        <v>20.332999999999998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128</v>
      </c>
      <c r="AU134" s="243" t="s">
        <v>84</v>
      </c>
      <c r="AV134" s="14" t="s">
        <v>84</v>
      </c>
      <c r="AW134" s="14" t="s">
        <v>35</v>
      </c>
      <c r="AX134" s="14" t="s">
        <v>74</v>
      </c>
      <c r="AY134" s="243" t="s">
        <v>116</v>
      </c>
    </row>
    <row r="135" s="13" customFormat="1">
      <c r="A135" s="13"/>
      <c r="B135" s="223"/>
      <c r="C135" s="224"/>
      <c r="D135" s="218" t="s">
        <v>128</v>
      </c>
      <c r="E135" s="225" t="s">
        <v>19</v>
      </c>
      <c r="F135" s="226" t="s">
        <v>140</v>
      </c>
      <c r="G135" s="224"/>
      <c r="H135" s="225" t="s">
        <v>19</v>
      </c>
      <c r="I135" s="227"/>
      <c r="J135" s="224"/>
      <c r="K135" s="224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128</v>
      </c>
      <c r="AU135" s="232" t="s">
        <v>84</v>
      </c>
      <c r="AV135" s="13" t="s">
        <v>82</v>
      </c>
      <c r="AW135" s="13" t="s">
        <v>35</v>
      </c>
      <c r="AX135" s="13" t="s">
        <v>74</v>
      </c>
      <c r="AY135" s="232" t="s">
        <v>116</v>
      </c>
    </row>
    <row r="136" s="14" customFormat="1">
      <c r="A136" s="14"/>
      <c r="B136" s="233"/>
      <c r="C136" s="234"/>
      <c r="D136" s="218" t="s">
        <v>128</v>
      </c>
      <c r="E136" s="235" t="s">
        <v>19</v>
      </c>
      <c r="F136" s="236" t="s">
        <v>179</v>
      </c>
      <c r="G136" s="234"/>
      <c r="H136" s="237">
        <v>44.652000000000001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128</v>
      </c>
      <c r="AU136" s="243" t="s">
        <v>84</v>
      </c>
      <c r="AV136" s="14" t="s">
        <v>84</v>
      </c>
      <c r="AW136" s="14" t="s">
        <v>35</v>
      </c>
      <c r="AX136" s="14" t="s">
        <v>74</v>
      </c>
      <c r="AY136" s="243" t="s">
        <v>116</v>
      </c>
    </row>
    <row r="137" s="14" customFormat="1">
      <c r="A137" s="14"/>
      <c r="B137" s="233"/>
      <c r="C137" s="234"/>
      <c r="D137" s="218" t="s">
        <v>128</v>
      </c>
      <c r="E137" s="235" t="s">
        <v>19</v>
      </c>
      <c r="F137" s="236" t="s">
        <v>180</v>
      </c>
      <c r="G137" s="234"/>
      <c r="H137" s="237">
        <v>39.058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128</v>
      </c>
      <c r="AU137" s="243" t="s">
        <v>84</v>
      </c>
      <c r="AV137" s="14" t="s">
        <v>84</v>
      </c>
      <c r="AW137" s="14" t="s">
        <v>35</v>
      </c>
      <c r="AX137" s="14" t="s">
        <v>74</v>
      </c>
      <c r="AY137" s="243" t="s">
        <v>116</v>
      </c>
    </row>
    <row r="138" s="14" customFormat="1">
      <c r="A138" s="14"/>
      <c r="B138" s="233"/>
      <c r="C138" s="234"/>
      <c r="D138" s="218" t="s">
        <v>128</v>
      </c>
      <c r="E138" s="235" t="s">
        <v>19</v>
      </c>
      <c r="F138" s="236" t="s">
        <v>181</v>
      </c>
      <c r="G138" s="234"/>
      <c r="H138" s="237">
        <v>22.245999999999999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128</v>
      </c>
      <c r="AU138" s="243" t="s">
        <v>84</v>
      </c>
      <c r="AV138" s="14" t="s">
        <v>84</v>
      </c>
      <c r="AW138" s="14" t="s">
        <v>35</v>
      </c>
      <c r="AX138" s="14" t="s">
        <v>74</v>
      </c>
      <c r="AY138" s="243" t="s">
        <v>116</v>
      </c>
    </row>
    <row r="139" s="14" customFormat="1">
      <c r="A139" s="14"/>
      <c r="B139" s="233"/>
      <c r="C139" s="234"/>
      <c r="D139" s="218" t="s">
        <v>128</v>
      </c>
      <c r="E139" s="235" t="s">
        <v>19</v>
      </c>
      <c r="F139" s="236" t="s">
        <v>182</v>
      </c>
      <c r="G139" s="234"/>
      <c r="H139" s="237">
        <v>30.898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3" t="s">
        <v>128</v>
      </c>
      <c r="AU139" s="243" t="s">
        <v>84</v>
      </c>
      <c r="AV139" s="14" t="s">
        <v>84</v>
      </c>
      <c r="AW139" s="14" t="s">
        <v>35</v>
      </c>
      <c r="AX139" s="14" t="s">
        <v>74</v>
      </c>
      <c r="AY139" s="243" t="s">
        <v>116</v>
      </c>
    </row>
    <row r="140" s="14" customFormat="1">
      <c r="A140" s="14"/>
      <c r="B140" s="233"/>
      <c r="C140" s="234"/>
      <c r="D140" s="218" t="s">
        <v>128</v>
      </c>
      <c r="E140" s="235" t="s">
        <v>19</v>
      </c>
      <c r="F140" s="236" t="s">
        <v>183</v>
      </c>
      <c r="G140" s="234"/>
      <c r="H140" s="237">
        <v>37.932000000000002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128</v>
      </c>
      <c r="AU140" s="243" t="s">
        <v>84</v>
      </c>
      <c r="AV140" s="14" t="s">
        <v>84</v>
      </c>
      <c r="AW140" s="14" t="s">
        <v>35</v>
      </c>
      <c r="AX140" s="14" t="s">
        <v>74</v>
      </c>
      <c r="AY140" s="243" t="s">
        <v>116</v>
      </c>
    </row>
    <row r="141" s="14" customFormat="1">
      <c r="A141" s="14"/>
      <c r="B141" s="233"/>
      <c r="C141" s="234"/>
      <c r="D141" s="218" t="s">
        <v>128</v>
      </c>
      <c r="E141" s="235" t="s">
        <v>19</v>
      </c>
      <c r="F141" s="236" t="s">
        <v>184</v>
      </c>
      <c r="G141" s="234"/>
      <c r="H141" s="237">
        <v>31.858000000000001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128</v>
      </c>
      <c r="AU141" s="243" t="s">
        <v>84</v>
      </c>
      <c r="AV141" s="14" t="s">
        <v>84</v>
      </c>
      <c r="AW141" s="14" t="s">
        <v>35</v>
      </c>
      <c r="AX141" s="14" t="s">
        <v>74</v>
      </c>
      <c r="AY141" s="243" t="s">
        <v>116</v>
      </c>
    </row>
    <row r="142" s="14" customFormat="1">
      <c r="A142" s="14"/>
      <c r="B142" s="233"/>
      <c r="C142" s="234"/>
      <c r="D142" s="218" t="s">
        <v>128</v>
      </c>
      <c r="E142" s="235" t="s">
        <v>19</v>
      </c>
      <c r="F142" s="236" t="s">
        <v>185</v>
      </c>
      <c r="G142" s="234"/>
      <c r="H142" s="237">
        <v>37.932000000000002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128</v>
      </c>
      <c r="AU142" s="243" t="s">
        <v>84</v>
      </c>
      <c r="AV142" s="14" t="s">
        <v>84</v>
      </c>
      <c r="AW142" s="14" t="s">
        <v>35</v>
      </c>
      <c r="AX142" s="14" t="s">
        <v>74</v>
      </c>
      <c r="AY142" s="243" t="s">
        <v>116</v>
      </c>
    </row>
    <row r="143" s="14" customFormat="1">
      <c r="A143" s="14"/>
      <c r="B143" s="233"/>
      <c r="C143" s="234"/>
      <c r="D143" s="218" t="s">
        <v>128</v>
      </c>
      <c r="E143" s="235" t="s">
        <v>19</v>
      </c>
      <c r="F143" s="236" t="s">
        <v>186</v>
      </c>
      <c r="G143" s="234"/>
      <c r="H143" s="237">
        <v>32.177999999999997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128</v>
      </c>
      <c r="AU143" s="243" t="s">
        <v>84</v>
      </c>
      <c r="AV143" s="14" t="s">
        <v>84</v>
      </c>
      <c r="AW143" s="14" t="s">
        <v>35</v>
      </c>
      <c r="AX143" s="14" t="s">
        <v>74</v>
      </c>
      <c r="AY143" s="243" t="s">
        <v>116</v>
      </c>
    </row>
    <row r="144" s="14" customFormat="1">
      <c r="A144" s="14"/>
      <c r="B144" s="233"/>
      <c r="C144" s="234"/>
      <c r="D144" s="218" t="s">
        <v>128</v>
      </c>
      <c r="E144" s="235" t="s">
        <v>19</v>
      </c>
      <c r="F144" s="236" t="s">
        <v>187</v>
      </c>
      <c r="G144" s="234"/>
      <c r="H144" s="237">
        <v>35.692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128</v>
      </c>
      <c r="AU144" s="243" t="s">
        <v>84</v>
      </c>
      <c r="AV144" s="14" t="s">
        <v>84</v>
      </c>
      <c r="AW144" s="14" t="s">
        <v>35</v>
      </c>
      <c r="AX144" s="14" t="s">
        <v>74</v>
      </c>
      <c r="AY144" s="243" t="s">
        <v>116</v>
      </c>
    </row>
    <row r="145" s="14" customFormat="1">
      <c r="A145" s="14"/>
      <c r="B145" s="233"/>
      <c r="C145" s="234"/>
      <c r="D145" s="218" t="s">
        <v>128</v>
      </c>
      <c r="E145" s="235" t="s">
        <v>19</v>
      </c>
      <c r="F145" s="236" t="s">
        <v>188</v>
      </c>
      <c r="G145" s="234"/>
      <c r="H145" s="237">
        <v>45.206000000000003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128</v>
      </c>
      <c r="AU145" s="243" t="s">
        <v>84</v>
      </c>
      <c r="AV145" s="14" t="s">
        <v>84</v>
      </c>
      <c r="AW145" s="14" t="s">
        <v>35</v>
      </c>
      <c r="AX145" s="14" t="s">
        <v>74</v>
      </c>
      <c r="AY145" s="243" t="s">
        <v>116</v>
      </c>
    </row>
    <row r="146" s="14" customFormat="1">
      <c r="A146" s="14"/>
      <c r="B146" s="233"/>
      <c r="C146" s="234"/>
      <c r="D146" s="218" t="s">
        <v>128</v>
      </c>
      <c r="E146" s="235" t="s">
        <v>19</v>
      </c>
      <c r="F146" s="236" t="s">
        <v>189</v>
      </c>
      <c r="G146" s="234"/>
      <c r="H146" s="237">
        <v>35.460000000000001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128</v>
      </c>
      <c r="AU146" s="243" t="s">
        <v>84</v>
      </c>
      <c r="AV146" s="14" t="s">
        <v>84</v>
      </c>
      <c r="AW146" s="14" t="s">
        <v>35</v>
      </c>
      <c r="AX146" s="14" t="s">
        <v>74</v>
      </c>
      <c r="AY146" s="243" t="s">
        <v>116</v>
      </c>
    </row>
    <row r="147" s="14" customFormat="1">
      <c r="A147" s="14"/>
      <c r="B147" s="233"/>
      <c r="C147" s="234"/>
      <c r="D147" s="218" t="s">
        <v>128</v>
      </c>
      <c r="E147" s="235" t="s">
        <v>19</v>
      </c>
      <c r="F147" s="236" t="s">
        <v>190</v>
      </c>
      <c r="G147" s="234"/>
      <c r="H147" s="237">
        <v>44.497999999999998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128</v>
      </c>
      <c r="AU147" s="243" t="s">
        <v>84</v>
      </c>
      <c r="AV147" s="14" t="s">
        <v>84</v>
      </c>
      <c r="AW147" s="14" t="s">
        <v>35</v>
      </c>
      <c r="AX147" s="14" t="s">
        <v>74</v>
      </c>
      <c r="AY147" s="243" t="s">
        <v>116</v>
      </c>
    </row>
    <row r="148" s="14" customFormat="1">
      <c r="A148" s="14"/>
      <c r="B148" s="233"/>
      <c r="C148" s="234"/>
      <c r="D148" s="218" t="s">
        <v>128</v>
      </c>
      <c r="E148" s="235" t="s">
        <v>19</v>
      </c>
      <c r="F148" s="236" t="s">
        <v>191</v>
      </c>
      <c r="G148" s="234"/>
      <c r="H148" s="237">
        <v>27.212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128</v>
      </c>
      <c r="AU148" s="243" t="s">
        <v>84</v>
      </c>
      <c r="AV148" s="14" t="s">
        <v>84</v>
      </c>
      <c r="AW148" s="14" t="s">
        <v>35</v>
      </c>
      <c r="AX148" s="14" t="s">
        <v>74</v>
      </c>
      <c r="AY148" s="243" t="s">
        <v>116</v>
      </c>
    </row>
    <row r="149" s="14" customFormat="1">
      <c r="A149" s="14"/>
      <c r="B149" s="233"/>
      <c r="C149" s="234"/>
      <c r="D149" s="218" t="s">
        <v>128</v>
      </c>
      <c r="E149" s="235" t="s">
        <v>19</v>
      </c>
      <c r="F149" s="236" t="s">
        <v>192</v>
      </c>
      <c r="G149" s="234"/>
      <c r="H149" s="237">
        <v>44.756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128</v>
      </c>
      <c r="AU149" s="243" t="s">
        <v>84</v>
      </c>
      <c r="AV149" s="14" t="s">
        <v>84</v>
      </c>
      <c r="AW149" s="14" t="s">
        <v>35</v>
      </c>
      <c r="AX149" s="14" t="s">
        <v>74</v>
      </c>
      <c r="AY149" s="243" t="s">
        <v>116</v>
      </c>
    </row>
    <row r="150" s="14" customFormat="1">
      <c r="A150" s="14"/>
      <c r="B150" s="233"/>
      <c r="C150" s="234"/>
      <c r="D150" s="218" t="s">
        <v>128</v>
      </c>
      <c r="E150" s="235" t="s">
        <v>19</v>
      </c>
      <c r="F150" s="236" t="s">
        <v>193</v>
      </c>
      <c r="G150" s="234"/>
      <c r="H150" s="237">
        <v>26.635000000000002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128</v>
      </c>
      <c r="AU150" s="243" t="s">
        <v>84</v>
      </c>
      <c r="AV150" s="14" t="s">
        <v>84</v>
      </c>
      <c r="AW150" s="14" t="s">
        <v>35</v>
      </c>
      <c r="AX150" s="14" t="s">
        <v>74</v>
      </c>
      <c r="AY150" s="243" t="s">
        <v>116</v>
      </c>
    </row>
    <row r="151" s="14" customFormat="1">
      <c r="A151" s="14"/>
      <c r="B151" s="233"/>
      <c r="C151" s="234"/>
      <c r="D151" s="218" t="s">
        <v>128</v>
      </c>
      <c r="E151" s="235" t="s">
        <v>19</v>
      </c>
      <c r="F151" s="236" t="s">
        <v>194</v>
      </c>
      <c r="G151" s="234"/>
      <c r="H151" s="237">
        <v>25.116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128</v>
      </c>
      <c r="AU151" s="243" t="s">
        <v>84</v>
      </c>
      <c r="AV151" s="14" t="s">
        <v>84</v>
      </c>
      <c r="AW151" s="14" t="s">
        <v>35</v>
      </c>
      <c r="AX151" s="14" t="s">
        <v>74</v>
      </c>
      <c r="AY151" s="243" t="s">
        <v>116</v>
      </c>
    </row>
    <row r="152" s="15" customFormat="1">
      <c r="A152" s="15"/>
      <c r="B152" s="244"/>
      <c r="C152" s="245"/>
      <c r="D152" s="218" t="s">
        <v>128</v>
      </c>
      <c r="E152" s="246" t="s">
        <v>19</v>
      </c>
      <c r="F152" s="247" t="s">
        <v>157</v>
      </c>
      <c r="G152" s="245"/>
      <c r="H152" s="248">
        <v>2282.7710000000002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4" t="s">
        <v>128</v>
      </c>
      <c r="AU152" s="254" t="s">
        <v>84</v>
      </c>
      <c r="AV152" s="15" t="s">
        <v>124</v>
      </c>
      <c r="AW152" s="15" t="s">
        <v>35</v>
      </c>
      <c r="AX152" s="15" t="s">
        <v>82</v>
      </c>
      <c r="AY152" s="254" t="s">
        <v>116</v>
      </c>
    </row>
    <row r="153" s="2" customFormat="1" ht="24.15" customHeight="1">
      <c r="A153" s="39"/>
      <c r="B153" s="40"/>
      <c r="C153" s="205" t="s">
        <v>195</v>
      </c>
      <c r="D153" s="205" t="s">
        <v>119</v>
      </c>
      <c r="E153" s="206" t="s">
        <v>196</v>
      </c>
      <c r="F153" s="207" t="s">
        <v>197</v>
      </c>
      <c r="G153" s="208" t="s">
        <v>166</v>
      </c>
      <c r="H153" s="209">
        <v>2282.7710000000002</v>
      </c>
      <c r="I153" s="210"/>
      <c r="J153" s="211">
        <f>ROUND(I153*H153,2)</f>
        <v>0</v>
      </c>
      <c r="K153" s="207" t="s">
        <v>123</v>
      </c>
      <c r="L153" s="45"/>
      <c r="M153" s="212" t="s">
        <v>19</v>
      </c>
      <c r="N153" s="213" t="s">
        <v>45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124</v>
      </c>
      <c r="AT153" s="216" t="s">
        <v>119</v>
      </c>
      <c r="AU153" s="216" t="s">
        <v>84</v>
      </c>
      <c r="AY153" s="18" t="s">
        <v>116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82</v>
      </c>
      <c r="BK153" s="217">
        <f>ROUND(I153*H153,2)</f>
        <v>0</v>
      </c>
      <c r="BL153" s="18" t="s">
        <v>124</v>
      </c>
      <c r="BM153" s="216" t="s">
        <v>198</v>
      </c>
    </row>
    <row r="154" s="14" customFormat="1">
      <c r="A154" s="14"/>
      <c r="B154" s="233"/>
      <c r="C154" s="234"/>
      <c r="D154" s="218" t="s">
        <v>128</v>
      </c>
      <c r="E154" s="235" t="s">
        <v>19</v>
      </c>
      <c r="F154" s="236" t="s">
        <v>199</v>
      </c>
      <c r="G154" s="234"/>
      <c r="H154" s="237">
        <v>2282.7710000000002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128</v>
      </c>
      <c r="AU154" s="243" t="s">
        <v>84</v>
      </c>
      <c r="AV154" s="14" t="s">
        <v>84</v>
      </c>
      <c r="AW154" s="14" t="s">
        <v>35</v>
      </c>
      <c r="AX154" s="14" t="s">
        <v>82</v>
      </c>
      <c r="AY154" s="243" t="s">
        <v>116</v>
      </c>
    </row>
    <row r="155" s="2" customFormat="1" ht="33" customHeight="1">
      <c r="A155" s="39"/>
      <c r="B155" s="40"/>
      <c r="C155" s="205" t="s">
        <v>200</v>
      </c>
      <c r="D155" s="205" t="s">
        <v>119</v>
      </c>
      <c r="E155" s="206" t="s">
        <v>201</v>
      </c>
      <c r="F155" s="207" t="s">
        <v>202</v>
      </c>
      <c r="G155" s="208" t="s">
        <v>122</v>
      </c>
      <c r="H155" s="209">
        <v>845.95299999999997</v>
      </c>
      <c r="I155" s="210"/>
      <c r="J155" s="211">
        <f>ROUND(I155*H155,2)</f>
        <v>0</v>
      </c>
      <c r="K155" s="207" t="s">
        <v>123</v>
      </c>
      <c r="L155" s="45"/>
      <c r="M155" s="212" t="s">
        <v>19</v>
      </c>
      <c r="N155" s="213" t="s">
        <v>45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124</v>
      </c>
      <c r="AT155" s="216" t="s">
        <v>119</v>
      </c>
      <c r="AU155" s="216" t="s">
        <v>84</v>
      </c>
      <c r="AY155" s="18" t="s">
        <v>116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82</v>
      </c>
      <c r="BK155" s="217">
        <f>ROUND(I155*H155,2)</f>
        <v>0</v>
      </c>
      <c r="BL155" s="18" t="s">
        <v>124</v>
      </c>
      <c r="BM155" s="216" t="s">
        <v>203</v>
      </c>
    </row>
    <row r="156" s="2" customFormat="1">
      <c r="A156" s="39"/>
      <c r="B156" s="40"/>
      <c r="C156" s="41"/>
      <c r="D156" s="218" t="s">
        <v>126</v>
      </c>
      <c r="E156" s="41"/>
      <c r="F156" s="219" t="s">
        <v>204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126</v>
      </c>
      <c r="AU156" s="18" t="s">
        <v>84</v>
      </c>
    </row>
    <row r="157" s="14" customFormat="1">
      <c r="A157" s="14"/>
      <c r="B157" s="233"/>
      <c r="C157" s="234"/>
      <c r="D157" s="218" t="s">
        <v>128</v>
      </c>
      <c r="E157" s="235" t="s">
        <v>19</v>
      </c>
      <c r="F157" s="236" t="s">
        <v>205</v>
      </c>
      <c r="G157" s="234"/>
      <c r="H157" s="237">
        <v>845.95299999999997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128</v>
      </c>
      <c r="AU157" s="243" t="s">
        <v>84</v>
      </c>
      <c r="AV157" s="14" t="s">
        <v>84</v>
      </c>
      <c r="AW157" s="14" t="s">
        <v>35</v>
      </c>
      <c r="AX157" s="14" t="s">
        <v>82</v>
      </c>
      <c r="AY157" s="243" t="s">
        <v>116</v>
      </c>
    </row>
    <row r="158" s="2" customFormat="1" ht="33" customHeight="1">
      <c r="A158" s="39"/>
      <c r="B158" s="40"/>
      <c r="C158" s="205" t="s">
        <v>206</v>
      </c>
      <c r="D158" s="205" t="s">
        <v>119</v>
      </c>
      <c r="E158" s="206" t="s">
        <v>207</v>
      </c>
      <c r="F158" s="207" t="s">
        <v>208</v>
      </c>
      <c r="G158" s="208" t="s">
        <v>122</v>
      </c>
      <c r="H158" s="209">
        <v>20.952000000000002</v>
      </c>
      <c r="I158" s="210"/>
      <c r="J158" s="211">
        <f>ROUND(I158*H158,2)</f>
        <v>0</v>
      </c>
      <c r="K158" s="207" t="s">
        <v>123</v>
      </c>
      <c r="L158" s="45"/>
      <c r="M158" s="212" t="s">
        <v>19</v>
      </c>
      <c r="N158" s="213" t="s">
        <v>45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124</v>
      </c>
      <c r="AT158" s="216" t="s">
        <v>119</v>
      </c>
      <c r="AU158" s="216" t="s">
        <v>84</v>
      </c>
      <c r="AY158" s="18" t="s">
        <v>116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82</v>
      </c>
      <c r="BK158" s="217">
        <f>ROUND(I158*H158,2)</f>
        <v>0</v>
      </c>
      <c r="BL158" s="18" t="s">
        <v>124</v>
      </c>
      <c r="BM158" s="216" t="s">
        <v>209</v>
      </c>
    </row>
    <row r="159" s="2" customFormat="1">
      <c r="A159" s="39"/>
      <c r="B159" s="40"/>
      <c r="C159" s="41"/>
      <c r="D159" s="218" t="s">
        <v>126</v>
      </c>
      <c r="E159" s="41"/>
      <c r="F159" s="219" t="s">
        <v>210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126</v>
      </c>
      <c r="AU159" s="18" t="s">
        <v>84</v>
      </c>
    </row>
    <row r="160" s="14" customFormat="1">
      <c r="A160" s="14"/>
      <c r="B160" s="233"/>
      <c r="C160" s="234"/>
      <c r="D160" s="218" t="s">
        <v>128</v>
      </c>
      <c r="E160" s="235" t="s">
        <v>19</v>
      </c>
      <c r="F160" s="236" t="s">
        <v>211</v>
      </c>
      <c r="G160" s="234"/>
      <c r="H160" s="237">
        <v>20.952000000000002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3" t="s">
        <v>128</v>
      </c>
      <c r="AU160" s="243" t="s">
        <v>84</v>
      </c>
      <c r="AV160" s="14" t="s">
        <v>84</v>
      </c>
      <c r="AW160" s="14" t="s">
        <v>35</v>
      </c>
      <c r="AX160" s="14" t="s">
        <v>82</v>
      </c>
      <c r="AY160" s="243" t="s">
        <v>116</v>
      </c>
    </row>
    <row r="161" s="2" customFormat="1" ht="33" customHeight="1">
      <c r="A161" s="39"/>
      <c r="B161" s="40"/>
      <c r="C161" s="205" t="s">
        <v>8</v>
      </c>
      <c r="D161" s="205" t="s">
        <v>119</v>
      </c>
      <c r="E161" s="206" t="s">
        <v>212</v>
      </c>
      <c r="F161" s="207" t="s">
        <v>213</v>
      </c>
      <c r="G161" s="208" t="s">
        <v>122</v>
      </c>
      <c r="H161" s="209">
        <v>795.32799999999997</v>
      </c>
      <c r="I161" s="210"/>
      <c r="J161" s="211">
        <f>ROUND(I161*H161,2)</f>
        <v>0</v>
      </c>
      <c r="K161" s="207" t="s">
        <v>123</v>
      </c>
      <c r="L161" s="45"/>
      <c r="M161" s="212" t="s">
        <v>19</v>
      </c>
      <c r="N161" s="213" t="s">
        <v>45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124</v>
      </c>
      <c r="AT161" s="216" t="s">
        <v>119</v>
      </c>
      <c r="AU161" s="216" t="s">
        <v>84</v>
      </c>
      <c r="AY161" s="18" t="s">
        <v>116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82</v>
      </c>
      <c r="BK161" s="217">
        <f>ROUND(I161*H161,2)</f>
        <v>0</v>
      </c>
      <c r="BL161" s="18" t="s">
        <v>124</v>
      </c>
      <c r="BM161" s="216" t="s">
        <v>214</v>
      </c>
    </row>
    <row r="162" s="2" customFormat="1">
      <c r="A162" s="39"/>
      <c r="B162" s="40"/>
      <c r="C162" s="41"/>
      <c r="D162" s="218" t="s">
        <v>126</v>
      </c>
      <c r="E162" s="41"/>
      <c r="F162" s="219" t="s">
        <v>210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126</v>
      </c>
      <c r="AU162" s="18" t="s">
        <v>84</v>
      </c>
    </row>
    <row r="163" s="14" customFormat="1">
      <c r="A163" s="14"/>
      <c r="B163" s="233"/>
      <c r="C163" s="234"/>
      <c r="D163" s="218" t="s">
        <v>128</v>
      </c>
      <c r="E163" s="235" t="s">
        <v>19</v>
      </c>
      <c r="F163" s="236" t="s">
        <v>215</v>
      </c>
      <c r="G163" s="234"/>
      <c r="H163" s="237">
        <v>845.95299999999997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3" t="s">
        <v>128</v>
      </c>
      <c r="AU163" s="243" t="s">
        <v>84</v>
      </c>
      <c r="AV163" s="14" t="s">
        <v>84</v>
      </c>
      <c r="AW163" s="14" t="s">
        <v>35</v>
      </c>
      <c r="AX163" s="14" t="s">
        <v>74</v>
      </c>
      <c r="AY163" s="243" t="s">
        <v>116</v>
      </c>
    </row>
    <row r="164" s="13" customFormat="1">
      <c r="A164" s="13"/>
      <c r="B164" s="223"/>
      <c r="C164" s="224"/>
      <c r="D164" s="218" t="s">
        <v>128</v>
      </c>
      <c r="E164" s="225" t="s">
        <v>19</v>
      </c>
      <c r="F164" s="226" t="s">
        <v>216</v>
      </c>
      <c r="G164" s="224"/>
      <c r="H164" s="225" t="s">
        <v>19</v>
      </c>
      <c r="I164" s="227"/>
      <c r="J164" s="224"/>
      <c r="K164" s="224"/>
      <c r="L164" s="228"/>
      <c r="M164" s="229"/>
      <c r="N164" s="230"/>
      <c r="O164" s="230"/>
      <c r="P164" s="230"/>
      <c r="Q164" s="230"/>
      <c r="R164" s="230"/>
      <c r="S164" s="230"/>
      <c r="T164" s="23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2" t="s">
        <v>128</v>
      </c>
      <c r="AU164" s="232" t="s">
        <v>84</v>
      </c>
      <c r="AV164" s="13" t="s">
        <v>82</v>
      </c>
      <c r="AW164" s="13" t="s">
        <v>35</v>
      </c>
      <c r="AX164" s="13" t="s">
        <v>74</v>
      </c>
      <c r="AY164" s="232" t="s">
        <v>116</v>
      </c>
    </row>
    <row r="165" s="14" customFormat="1">
      <c r="A165" s="14"/>
      <c r="B165" s="233"/>
      <c r="C165" s="234"/>
      <c r="D165" s="218" t="s">
        <v>128</v>
      </c>
      <c r="E165" s="235" t="s">
        <v>19</v>
      </c>
      <c r="F165" s="236" t="s">
        <v>217</v>
      </c>
      <c r="G165" s="234"/>
      <c r="H165" s="237">
        <v>-10.726000000000001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128</v>
      </c>
      <c r="AU165" s="243" t="s">
        <v>84</v>
      </c>
      <c r="AV165" s="14" t="s">
        <v>84</v>
      </c>
      <c r="AW165" s="14" t="s">
        <v>35</v>
      </c>
      <c r="AX165" s="14" t="s">
        <v>74</v>
      </c>
      <c r="AY165" s="243" t="s">
        <v>116</v>
      </c>
    </row>
    <row r="166" s="14" customFormat="1">
      <c r="A166" s="14"/>
      <c r="B166" s="233"/>
      <c r="C166" s="234"/>
      <c r="D166" s="218" t="s">
        <v>128</v>
      </c>
      <c r="E166" s="235" t="s">
        <v>19</v>
      </c>
      <c r="F166" s="236" t="s">
        <v>218</v>
      </c>
      <c r="G166" s="234"/>
      <c r="H166" s="237">
        <v>-15.210000000000001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3" t="s">
        <v>128</v>
      </c>
      <c r="AU166" s="243" t="s">
        <v>84</v>
      </c>
      <c r="AV166" s="14" t="s">
        <v>84</v>
      </c>
      <c r="AW166" s="14" t="s">
        <v>35</v>
      </c>
      <c r="AX166" s="14" t="s">
        <v>74</v>
      </c>
      <c r="AY166" s="243" t="s">
        <v>116</v>
      </c>
    </row>
    <row r="167" s="14" customFormat="1">
      <c r="A167" s="14"/>
      <c r="B167" s="233"/>
      <c r="C167" s="234"/>
      <c r="D167" s="218" t="s">
        <v>128</v>
      </c>
      <c r="E167" s="235" t="s">
        <v>19</v>
      </c>
      <c r="F167" s="236" t="s">
        <v>219</v>
      </c>
      <c r="G167" s="234"/>
      <c r="H167" s="237">
        <v>-11.986000000000001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128</v>
      </c>
      <c r="AU167" s="243" t="s">
        <v>84</v>
      </c>
      <c r="AV167" s="14" t="s">
        <v>84</v>
      </c>
      <c r="AW167" s="14" t="s">
        <v>35</v>
      </c>
      <c r="AX167" s="14" t="s">
        <v>74</v>
      </c>
      <c r="AY167" s="243" t="s">
        <v>116</v>
      </c>
    </row>
    <row r="168" s="14" customFormat="1">
      <c r="A168" s="14"/>
      <c r="B168" s="233"/>
      <c r="C168" s="234"/>
      <c r="D168" s="218" t="s">
        <v>128</v>
      </c>
      <c r="E168" s="235" t="s">
        <v>19</v>
      </c>
      <c r="F168" s="236" t="s">
        <v>220</v>
      </c>
      <c r="G168" s="234"/>
      <c r="H168" s="237">
        <v>-12.702999999999999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128</v>
      </c>
      <c r="AU168" s="243" t="s">
        <v>84</v>
      </c>
      <c r="AV168" s="14" t="s">
        <v>84</v>
      </c>
      <c r="AW168" s="14" t="s">
        <v>35</v>
      </c>
      <c r="AX168" s="14" t="s">
        <v>74</v>
      </c>
      <c r="AY168" s="243" t="s">
        <v>116</v>
      </c>
    </row>
    <row r="169" s="15" customFormat="1">
      <c r="A169" s="15"/>
      <c r="B169" s="244"/>
      <c r="C169" s="245"/>
      <c r="D169" s="218" t="s">
        <v>128</v>
      </c>
      <c r="E169" s="246" t="s">
        <v>19</v>
      </c>
      <c r="F169" s="247" t="s">
        <v>157</v>
      </c>
      <c r="G169" s="245"/>
      <c r="H169" s="248">
        <v>795.32799999999997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4" t="s">
        <v>128</v>
      </c>
      <c r="AU169" s="254" t="s">
        <v>84</v>
      </c>
      <c r="AV169" s="15" t="s">
        <v>124</v>
      </c>
      <c r="AW169" s="15" t="s">
        <v>35</v>
      </c>
      <c r="AX169" s="15" t="s">
        <v>82</v>
      </c>
      <c r="AY169" s="254" t="s">
        <v>116</v>
      </c>
    </row>
    <row r="170" s="2" customFormat="1" ht="16.5" customHeight="1">
      <c r="A170" s="39"/>
      <c r="B170" s="40"/>
      <c r="C170" s="205" t="s">
        <v>221</v>
      </c>
      <c r="D170" s="205" t="s">
        <v>119</v>
      </c>
      <c r="E170" s="206" t="s">
        <v>222</v>
      </c>
      <c r="F170" s="207" t="s">
        <v>223</v>
      </c>
      <c r="G170" s="208" t="s">
        <v>122</v>
      </c>
      <c r="H170" s="209">
        <v>891.34900000000005</v>
      </c>
      <c r="I170" s="210"/>
      <c r="J170" s="211">
        <f>ROUND(I170*H170,2)</f>
        <v>0</v>
      </c>
      <c r="K170" s="207" t="s">
        <v>123</v>
      </c>
      <c r="L170" s="45"/>
      <c r="M170" s="212" t="s">
        <v>19</v>
      </c>
      <c r="N170" s="213" t="s">
        <v>45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124</v>
      </c>
      <c r="AT170" s="216" t="s">
        <v>119</v>
      </c>
      <c r="AU170" s="216" t="s">
        <v>84</v>
      </c>
      <c r="AY170" s="18" t="s">
        <v>116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82</v>
      </c>
      <c r="BK170" s="217">
        <f>ROUND(I170*H170,2)</f>
        <v>0</v>
      </c>
      <c r="BL170" s="18" t="s">
        <v>124</v>
      </c>
      <c r="BM170" s="216" t="s">
        <v>224</v>
      </c>
    </row>
    <row r="171" s="2" customFormat="1">
      <c r="A171" s="39"/>
      <c r="B171" s="40"/>
      <c r="C171" s="41"/>
      <c r="D171" s="218" t="s">
        <v>126</v>
      </c>
      <c r="E171" s="41"/>
      <c r="F171" s="219" t="s">
        <v>225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126</v>
      </c>
      <c r="AU171" s="18" t="s">
        <v>84</v>
      </c>
    </row>
    <row r="172" s="14" customFormat="1">
      <c r="A172" s="14"/>
      <c r="B172" s="233"/>
      <c r="C172" s="234"/>
      <c r="D172" s="218" t="s">
        <v>128</v>
      </c>
      <c r="E172" s="235" t="s">
        <v>19</v>
      </c>
      <c r="F172" s="236" t="s">
        <v>226</v>
      </c>
      <c r="G172" s="234"/>
      <c r="H172" s="237">
        <v>891.34900000000005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3" t="s">
        <v>128</v>
      </c>
      <c r="AU172" s="243" t="s">
        <v>84</v>
      </c>
      <c r="AV172" s="14" t="s">
        <v>84</v>
      </c>
      <c r="AW172" s="14" t="s">
        <v>35</v>
      </c>
      <c r="AX172" s="14" t="s">
        <v>82</v>
      </c>
      <c r="AY172" s="243" t="s">
        <v>116</v>
      </c>
    </row>
    <row r="173" s="2" customFormat="1" ht="24.15" customHeight="1">
      <c r="A173" s="39"/>
      <c r="B173" s="40"/>
      <c r="C173" s="205" t="s">
        <v>227</v>
      </c>
      <c r="D173" s="205" t="s">
        <v>119</v>
      </c>
      <c r="E173" s="206" t="s">
        <v>228</v>
      </c>
      <c r="F173" s="207" t="s">
        <v>229</v>
      </c>
      <c r="G173" s="208" t="s">
        <v>230</v>
      </c>
      <c r="H173" s="209">
        <v>1673.6590000000001</v>
      </c>
      <c r="I173" s="210"/>
      <c r="J173" s="211">
        <f>ROUND(I173*H173,2)</f>
        <v>0</v>
      </c>
      <c r="K173" s="207" t="s">
        <v>123</v>
      </c>
      <c r="L173" s="45"/>
      <c r="M173" s="212" t="s">
        <v>19</v>
      </c>
      <c r="N173" s="213" t="s">
        <v>45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124</v>
      </c>
      <c r="AT173" s="216" t="s">
        <v>119</v>
      </c>
      <c r="AU173" s="216" t="s">
        <v>84</v>
      </c>
      <c r="AY173" s="18" t="s">
        <v>116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82</v>
      </c>
      <c r="BK173" s="217">
        <f>ROUND(I173*H173,2)</f>
        <v>0</v>
      </c>
      <c r="BL173" s="18" t="s">
        <v>124</v>
      </c>
      <c r="BM173" s="216" t="s">
        <v>231</v>
      </c>
    </row>
    <row r="174" s="2" customFormat="1">
      <c r="A174" s="39"/>
      <c r="B174" s="40"/>
      <c r="C174" s="41"/>
      <c r="D174" s="218" t="s">
        <v>126</v>
      </c>
      <c r="E174" s="41"/>
      <c r="F174" s="219" t="s">
        <v>232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126</v>
      </c>
      <c r="AU174" s="18" t="s">
        <v>84</v>
      </c>
    </row>
    <row r="175" s="14" customFormat="1">
      <c r="A175" s="14"/>
      <c r="B175" s="233"/>
      <c r="C175" s="234"/>
      <c r="D175" s="218" t="s">
        <v>128</v>
      </c>
      <c r="E175" s="235" t="s">
        <v>19</v>
      </c>
      <c r="F175" s="236" t="s">
        <v>233</v>
      </c>
      <c r="G175" s="234"/>
      <c r="H175" s="237">
        <v>1673.6590000000001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128</v>
      </c>
      <c r="AU175" s="243" t="s">
        <v>84</v>
      </c>
      <c r="AV175" s="14" t="s">
        <v>84</v>
      </c>
      <c r="AW175" s="14" t="s">
        <v>35</v>
      </c>
      <c r="AX175" s="14" t="s">
        <v>82</v>
      </c>
      <c r="AY175" s="243" t="s">
        <v>116</v>
      </c>
    </row>
    <row r="176" s="2" customFormat="1" ht="24.15" customHeight="1">
      <c r="A176" s="39"/>
      <c r="B176" s="40"/>
      <c r="C176" s="205" t="s">
        <v>234</v>
      </c>
      <c r="D176" s="205" t="s">
        <v>119</v>
      </c>
      <c r="E176" s="206" t="s">
        <v>235</v>
      </c>
      <c r="F176" s="207" t="s">
        <v>236</v>
      </c>
      <c r="G176" s="208" t="s">
        <v>122</v>
      </c>
      <c r="H176" s="209">
        <v>560.65300000000002</v>
      </c>
      <c r="I176" s="210"/>
      <c r="J176" s="211">
        <f>ROUND(I176*H176,2)</f>
        <v>0</v>
      </c>
      <c r="K176" s="207" t="s">
        <v>123</v>
      </c>
      <c r="L176" s="45"/>
      <c r="M176" s="212" t="s">
        <v>19</v>
      </c>
      <c r="N176" s="213" t="s">
        <v>45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124</v>
      </c>
      <c r="AT176" s="216" t="s">
        <v>119</v>
      </c>
      <c r="AU176" s="216" t="s">
        <v>84</v>
      </c>
      <c r="AY176" s="18" t="s">
        <v>116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82</v>
      </c>
      <c r="BK176" s="217">
        <f>ROUND(I176*H176,2)</f>
        <v>0</v>
      </c>
      <c r="BL176" s="18" t="s">
        <v>124</v>
      </c>
      <c r="BM176" s="216" t="s">
        <v>237</v>
      </c>
    </row>
    <row r="177" s="2" customFormat="1">
      <c r="A177" s="39"/>
      <c r="B177" s="40"/>
      <c r="C177" s="41"/>
      <c r="D177" s="218" t="s">
        <v>126</v>
      </c>
      <c r="E177" s="41"/>
      <c r="F177" s="219" t="s">
        <v>238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126</v>
      </c>
      <c r="AU177" s="18" t="s">
        <v>84</v>
      </c>
    </row>
    <row r="178" s="13" customFormat="1">
      <c r="A178" s="13"/>
      <c r="B178" s="223"/>
      <c r="C178" s="224"/>
      <c r="D178" s="218" t="s">
        <v>128</v>
      </c>
      <c r="E178" s="225" t="s">
        <v>19</v>
      </c>
      <c r="F178" s="226" t="s">
        <v>239</v>
      </c>
      <c r="G178" s="224"/>
      <c r="H178" s="225" t="s">
        <v>19</v>
      </c>
      <c r="I178" s="227"/>
      <c r="J178" s="224"/>
      <c r="K178" s="224"/>
      <c r="L178" s="228"/>
      <c r="M178" s="229"/>
      <c r="N178" s="230"/>
      <c r="O178" s="230"/>
      <c r="P178" s="230"/>
      <c r="Q178" s="230"/>
      <c r="R178" s="230"/>
      <c r="S178" s="230"/>
      <c r="T178" s="23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2" t="s">
        <v>128</v>
      </c>
      <c r="AU178" s="232" t="s">
        <v>84</v>
      </c>
      <c r="AV178" s="13" t="s">
        <v>82</v>
      </c>
      <c r="AW178" s="13" t="s">
        <v>35</v>
      </c>
      <c r="AX178" s="13" t="s">
        <v>74</v>
      </c>
      <c r="AY178" s="232" t="s">
        <v>116</v>
      </c>
    </row>
    <row r="179" s="14" customFormat="1">
      <c r="A179" s="14"/>
      <c r="B179" s="233"/>
      <c r="C179" s="234"/>
      <c r="D179" s="218" t="s">
        <v>128</v>
      </c>
      <c r="E179" s="235" t="s">
        <v>19</v>
      </c>
      <c r="F179" s="236" t="s">
        <v>240</v>
      </c>
      <c r="G179" s="234"/>
      <c r="H179" s="237">
        <v>560.65300000000002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128</v>
      </c>
      <c r="AU179" s="243" t="s">
        <v>84</v>
      </c>
      <c r="AV179" s="14" t="s">
        <v>84</v>
      </c>
      <c r="AW179" s="14" t="s">
        <v>35</v>
      </c>
      <c r="AX179" s="14" t="s">
        <v>82</v>
      </c>
      <c r="AY179" s="243" t="s">
        <v>116</v>
      </c>
    </row>
    <row r="180" s="2" customFormat="1" ht="16.5" customHeight="1">
      <c r="A180" s="39"/>
      <c r="B180" s="40"/>
      <c r="C180" s="255" t="s">
        <v>7</v>
      </c>
      <c r="D180" s="255" t="s">
        <v>241</v>
      </c>
      <c r="E180" s="256" t="s">
        <v>242</v>
      </c>
      <c r="F180" s="257" t="s">
        <v>243</v>
      </c>
      <c r="G180" s="258" t="s">
        <v>230</v>
      </c>
      <c r="H180" s="259">
        <v>918.04999999999995</v>
      </c>
      <c r="I180" s="260"/>
      <c r="J180" s="261">
        <f>ROUND(I180*H180,2)</f>
        <v>0</v>
      </c>
      <c r="K180" s="257" t="s">
        <v>123</v>
      </c>
      <c r="L180" s="262"/>
      <c r="M180" s="263" t="s">
        <v>19</v>
      </c>
      <c r="N180" s="264" t="s">
        <v>45</v>
      </c>
      <c r="O180" s="85"/>
      <c r="P180" s="214">
        <f>O180*H180</f>
        <v>0</v>
      </c>
      <c r="Q180" s="214">
        <v>1</v>
      </c>
      <c r="R180" s="214">
        <f>Q180*H180</f>
        <v>918.04999999999995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158</v>
      </c>
      <c r="AT180" s="216" t="s">
        <v>241</v>
      </c>
      <c r="AU180" s="216" t="s">
        <v>84</v>
      </c>
      <c r="AY180" s="18" t="s">
        <v>116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82</v>
      </c>
      <c r="BK180" s="217">
        <f>ROUND(I180*H180,2)</f>
        <v>0</v>
      </c>
      <c r="BL180" s="18" t="s">
        <v>124</v>
      </c>
      <c r="BM180" s="216" t="s">
        <v>244</v>
      </c>
    </row>
    <row r="181" s="14" customFormat="1">
      <c r="A181" s="14"/>
      <c r="B181" s="233"/>
      <c r="C181" s="234"/>
      <c r="D181" s="218" t="s">
        <v>128</v>
      </c>
      <c r="E181" s="235" t="s">
        <v>19</v>
      </c>
      <c r="F181" s="236" t="s">
        <v>245</v>
      </c>
      <c r="G181" s="234"/>
      <c r="H181" s="237">
        <v>560.65300000000002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128</v>
      </c>
      <c r="AU181" s="243" t="s">
        <v>84</v>
      </c>
      <c r="AV181" s="14" t="s">
        <v>84</v>
      </c>
      <c r="AW181" s="14" t="s">
        <v>35</v>
      </c>
      <c r="AX181" s="14" t="s">
        <v>74</v>
      </c>
      <c r="AY181" s="243" t="s">
        <v>116</v>
      </c>
    </row>
    <row r="182" s="13" customFormat="1">
      <c r="A182" s="13"/>
      <c r="B182" s="223"/>
      <c r="C182" s="224"/>
      <c r="D182" s="218" t="s">
        <v>128</v>
      </c>
      <c r="E182" s="225" t="s">
        <v>19</v>
      </c>
      <c r="F182" s="226" t="s">
        <v>216</v>
      </c>
      <c r="G182" s="224"/>
      <c r="H182" s="225" t="s">
        <v>19</v>
      </c>
      <c r="I182" s="227"/>
      <c r="J182" s="224"/>
      <c r="K182" s="224"/>
      <c r="L182" s="228"/>
      <c r="M182" s="229"/>
      <c r="N182" s="230"/>
      <c r="O182" s="230"/>
      <c r="P182" s="230"/>
      <c r="Q182" s="230"/>
      <c r="R182" s="230"/>
      <c r="S182" s="230"/>
      <c r="T182" s="23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2" t="s">
        <v>128</v>
      </c>
      <c r="AU182" s="232" t="s">
        <v>84</v>
      </c>
      <c r="AV182" s="13" t="s">
        <v>82</v>
      </c>
      <c r="AW182" s="13" t="s">
        <v>35</v>
      </c>
      <c r="AX182" s="13" t="s">
        <v>74</v>
      </c>
      <c r="AY182" s="232" t="s">
        <v>116</v>
      </c>
    </row>
    <row r="183" s="14" customFormat="1">
      <c r="A183" s="14"/>
      <c r="B183" s="233"/>
      <c r="C183" s="234"/>
      <c r="D183" s="218" t="s">
        <v>128</v>
      </c>
      <c r="E183" s="235" t="s">
        <v>19</v>
      </c>
      <c r="F183" s="236" t="s">
        <v>217</v>
      </c>
      <c r="G183" s="234"/>
      <c r="H183" s="237">
        <v>-10.726000000000001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3" t="s">
        <v>128</v>
      </c>
      <c r="AU183" s="243" t="s">
        <v>84</v>
      </c>
      <c r="AV183" s="14" t="s">
        <v>84</v>
      </c>
      <c r="AW183" s="14" t="s">
        <v>35</v>
      </c>
      <c r="AX183" s="14" t="s">
        <v>74</v>
      </c>
      <c r="AY183" s="243" t="s">
        <v>116</v>
      </c>
    </row>
    <row r="184" s="14" customFormat="1">
      <c r="A184" s="14"/>
      <c r="B184" s="233"/>
      <c r="C184" s="234"/>
      <c r="D184" s="218" t="s">
        <v>128</v>
      </c>
      <c r="E184" s="235" t="s">
        <v>19</v>
      </c>
      <c r="F184" s="236" t="s">
        <v>218</v>
      </c>
      <c r="G184" s="234"/>
      <c r="H184" s="237">
        <v>-15.210000000000001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3" t="s">
        <v>128</v>
      </c>
      <c r="AU184" s="243" t="s">
        <v>84</v>
      </c>
      <c r="AV184" s="14" t="s">
        <v>84</v>
      </c>
      <c r="AW184" s="14" t="s">
        <v>35</v>
      </c>
      <c r="AX184" s="14" t="s">
        <v>74</v>
      </c>
      <c r="AY184" s="243" t="s">
        <v>116</v>
      </c>
    </row>
    <row r="185" s="14" customFormat="1">
      <c r="A185" s="14"/>
      <c r="B185" s="233"/>
      <c r="C185" s="234"/>
      <c r="D185" s="218" t="s">
        <v>128</v>
      </c>
      <c r="E185" s="235" t="s">
        <v>19</v>
      </c>
      <c r="F185" s="236" t="s">
        <v>219</v>
      </c>
      <c r="G185" s="234"/>
      <c r="H185" s="237">
        <v>-11.986000000000001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128</v>
      </c>
      <c r="AU185" s="243" t="s">
        <v>84</v>
      </c>
      <c r="AV185" s="14" t="s">
        <v>84</v>
      </c>
      <c r="AW185" s="14" t="s">
        <v>35</v>
      </c>
      <c r="AX185" s="14" t="s">
        <v>74</v>
      </c>
      <c r="AY185" s="243" t="s">
        <v>116</v>
      </c>
    </row>
    <row r="186" s="14" customFormat="1">
      <c r="A186" s="14"/>
      <c r="B186" s="233"/>
      <c r="C186" s="234"/>
      <c r="D186" s="218" t="s">
        <v>128</v>
      </c>
      <c r="E186" s="235" t="s">
        <v>19</v>
      </c>
      <c r="F186" s="236" t="s">
        <v>220</v>
      </c>
      <c r="G186" s="234"/>
      <c r="H186" s="237">
        <v>-12.702999999999999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3" t="s">
        <v>128</v>
      </c>
      <c r="AU186" s="243" t="s">
        <v>84</v>
      </c>
      <c r="AV186" s="14" t="s">
        <v>84</v>
      </c>
      <c r="AW186" s="14" t="s">
        <v>35</v>
      </c>
      <c r="AX186" s="14" t="s">
        <v>74</v>
      </c>
      <c r="AY186" s="243" t="s">
        <v>116</v>
      </c>
    </row>
    <row r="187" s="15" customFormat="1">
      <c r="A187" s="15"/>
      <c r="B187" s="244"/>
      <c r="C187" s="245"/>
      <c r="D187" s="218" t="s">
        <v>128</v>
      </c>
      <c r="E187" s="246" t="s">
        <v>19</v>
      </c>
      <c r="F187" s="247" t="s">
        <v>157</v>
      </c>
      <c r="G187" s="245"/>
      <c r="H187" s="248">
        <v>510.02800000000002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4" t="s">
        <v>128</v>
      </c>
      <c r="AU187" s="254" t="s">
        <v>84</v>
      </c>
      <c r="AV187" s="15" t="s">
        <v>124</v>
      </c>
      <c r="AW187" s="15" t="s">
        <v>35</v>
      </c>
      <c r="AX187" s="15" t="s">
        <v>74</v>
      </c>
      <c r="AY187" s="254" t="s">
        <v>116</v>
      </c>
    </row>
    <row r="188" s="14" customFormat="1">
      <c r="A188" s="14"/>
      <c r="B188" s="233"/>
      <c r="C188" s="234"/>
      <c r="D188" s="218" t="s">
        <v>128</v>
      </c>
      <c r="E188" s="235" t="s">
        <v>19</v>
      </c>
      <c r="F188" s="236" t="s">
        <v>246</v>
      </c>
      <c r="G188" s="234"/>
      <c r="H188" s="237">
        <v>918.04999999999995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128</v>
      </c>
      <c r="AU188" s="243" t="s">
        <v>84</v>
      </c>
      <c r="AV188" s="14" t="s">
        <v>84</v>
      </c>
      <c r="AW188" s="14" t="s">
        <v>35</v>
      </c>
      <c r="AX188" s="14" t="s">
        <v>82</v>
      </c>
      <c r="AY188" s="243" t="s">
        <v>116</v>
      </c>
    </row>
    <row r="189" s="2" customFormat="1" ht="33" customHeight="1">
      <c r="A189" s="39"/>
      <c r="B189" s="40"/>
      <c r="C189" s="205" t="s">
        <v>247</v>
      </c>
      <c r="D189" s="205" t="s">
        <v>119</v>
      </c>
      <c r="E189" s="206" t="s">
        <v>248</v>
      </c>
      <c r="F189" s="207" t="s">
        <v>249</v>
      </c>
      <c r="G189" s="208" t="s">
        <v>122</v>
      </c>
      <c r="H189" s="209">
        <v>208.095</v>
      </c>
      <c r="I189" s="210"/>
      <c r="J189" s="211">
        <f>ROUND(I189*H189,2)</f>
        <v>0</v>
      </c>
      <c r="K189" s="207" t="s">
        <v>123</v>
      </c>
      <c r="L189" s="45"/>
      <c r="M189" s="212" t="s">
        <v>19</v>
      </c>
      <c r="N189" s="213" t="s">
        <v>45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124</v>
      </c>
      <c r="AT189" s="216" t="s">
        <v>119</v>
      </c>
      <c r="AU189" s="216" t="s">
        <v>84</v>
      </c>
      <c r="AY189" s="18" t="s">
        <v>116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82</v>
      </c>
      <c r="BK189" s="217">
        <f>ROUND(I189*H189,2)</f>
        <v>0</v>
      </c>
      <c r="BL189" s="18" t="s">
        <v>124</v>
      </c>
      <c r="BM189" s="216" t="s">
        <v>250</v>
      </c>
    </row>
    <row r="190" s="2" customFormat="1">
      <c r="A190" s="39"/>
      <c r="B190" s="40"/>
      <c r="C190" s="41"/>
      <c r="D190" s="218" t="s">
        <v>126</v>
      </c>
      <c r="E190" s="41"/>
      <c r="F190" s="219" t="s">
        <v>251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126</v>
      </c>
      <c r="AU190" s="18" t="s">
        <v>84</v>
      </c>
    </row>
    <row r="191" s="13" customFormat="1">
      <c r="A191" s="13"/>
      <c r="B191" s="223"/>
      <c r="C191" s="224"/>
      <c r="D191" s="218" t="s">
        <v>128</v>
      </c>
      <c r="E191" s="225" t="s">
        <v>19</v>
      </c>
      <c r="F191" s="226" t="s">
        <v>252</v>
      </c>
      <c r="G191" s="224"/>
      <c r="H191" s="225" t="s">
        <v>19</v>
      </c>
      <c r="I191" s="227"/>
      <c r="J191" s="224"/>
      <c r="K191" s="224"/>
      <c r="L191" s="228"/>
      <c r="M191" s="229"/>
      <c r="N191" s="230"/>
      <c r="O191" s="230"/>
      <c r="P191" s="230"/>
      <c r="Q191" s="230"/>
      <c r="R191" s="230"/>
      <c r="S191" s="230"/>
      <c r="T191" s="23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2" t="s">
        <v>128</v>
      </c>
      <c r="AU191" s="232" t="s">
        <v>84</v>
      </c>
      <c r="AV191" s="13" t="s">
        <v>82</v>
      </c>
      <c r="AW191" s="13" t="s">
        <v>35</v>
      </c>
      <c r="AX191" s="13" t="s">
        <v>74</v>
      </c>
      <c r="AY191" s="232" t="s">
        <v>116</v>
      </c>
    </row>
    <row r="192" s="14" customFormat="1">
      <c r="A192" s="14"/>
      <c r="B192" s="233"/>
      <c r="C192" s="234"/>
      <c r="D192" s="218" t="s">
        <v>128</v>
      </c>
      <c r="E192" s="235" t="s">
        <v>19</v>
      </c>
      <c r="F192" s="236" t="s">
        <v>253</v>
      </c>
      <c r="G192" s="234"/>
      <c r="H192" s="237">
        <v>156.45699999999999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128</v>
      </c>
      <c r="AU192" s="243" t="s">
        <v>84</v>
      </c>
      <c r="AV192" s="14" t="s">
        <v>84</v>
      </c>
      <c r="AW192" s="14" t="s">
        <v>35</v>
      </c>
      <c r="AX192" s="14" t="s">
        <v>74</v>
      </c>
      <c r="AY192" s="243" t="s">
        <v>116</v>
      </c>
    </row>
    <row r="193" s="14" customFormat="1">
      <c r="A193" s="14"/>
      <c r="B193" s="233"/>
      <c r="C193" s="234"/>
      <c r="D193" s="218" t="s">
        <v>128</v>
      </c>
      <c r="E193" s="235" t="s">
        <v>19</v>
      </c>
      <c r="F193" s="236" t="s">
        <v>254</v>
      </c>
      <c r="G193" s="234"/>
      <c r="H193" s="237">
        <v>49.317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128</v>
      </c>
      <c r="AU193" s="243" t="s">
        <v>84</v>
      </c>
      <c r="AV193" s="14" t="s">
        <v>84</v>
      </c>
      <c r="AW193" s="14" t="s">
        <v>35</v>
      </c>
      <c r="AX193" s="14" t="s">
        <v>74</v>
      </c>
      <c r="AY193" s="243" t="s">
        <v>116</v>
      </c>
    </row>
    <row r="194" s="14" customFormat="1">
      <c r="A194" s="14"/>
      <c r="B194" s="233"/>
      <c r="C194" s="234"/>
      <c r="D194" s="218" t="s">
        <v>128</v>
      </c>
      <c r="E194" s="235" t="s">
        <v>19</v>
      </c>
      <c r="F194" s="236" t="s">
        <v>255</v>
      </c>
      <c r="G194" s="234"/>
      <c r="H194" s="237">
        <v>2.3210000000000002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3" t="s">
        <v>128</v>
      </c>
      <c r="AU194" s="243" t="s">
        <v>84</v>
      </c>
      <c r="AV194" s="14" t="s">
        <v>84</v>
      </c>
      <c r="AW194" s="14" t="s">
        <v>35</v>
      </c>
      <c r="AX194" s="14" t="s">
        <v>74</v>
      </c>
      <c r="AY194" s="243" t="s">
        <v>116</v>
      </c>
    </row>
    <row r="195" s="15" customFormat="1">
      <c r="A195" s="15"/>
      <c r="B195" s="244"/>
      <c r="C195" s="245"/>
      <c r="D195" s="218" t="s">
        <v>128</v>
      </c>
      <c r="E195" s="246" t="s">
        <v>19</v>
      </c>
      <c r="F195" s="247" t="s">
        <v>157</v>
      </c>
      <c r="G195" s="245"/>
      <c r="H195" s="248">
        <v>208.095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4" t="s">
        <v>128</v>
      </c>
      <c r="AU195" s="254" t="s">
        <v>84</v>
      </c>
      <c r="AV195" s="15" t="s">
        <v>124</v>
      </c>
      <c r="AW195" s="15" t="s">
        <v>35</v>
      </c>
      <c r="AX195" s="15" t="s">
        <v>82</v>
      </c>
      <c r="AY195" s="254" t="s">
        <v>116</v>
      </c>
    </row>
    <row r="196" s="2" customFormat="1" ht="16.5" customHeight="1">
      <c r="A196" s="39"/>
      <c r="B196" s="40"/>
      <c r="C196" s="255" t="s">
        <v>256</v>
      </c>
      <c r="D196" s="255" t="s">
        <v>241</v>
      </c>
      <c r="E196" s="256" t="s">
        <v>257</v>
      </c>
      <c r="F196" s="257" t="s">
        <v>258</v>
      </c>
      <c r="G196" s="258" t="s">
        <v>230</v>
      </c>
      <c r="H196" s="259">
        <v>353.762</v>
      </c>
      <c r="I196" s="260"/>
      <c r="J196" s="261">
        <f>ROUND(I196*H196,2)</f>
        <v>0</v>
      </c>
      <c r="K196" s="257" t="s">
        <v>19</v>
      </c>
      <c r="L196" s="262"/>
      <c r="M196" s="263" t="s">
        <v>19</v>
      </c>
      <c r="N196" s="264" t="s">
        <v>45</v>
      </c>
      <c r="O196" s="85"/>
      <c r="P196" s="214">
        <f>O196*H196</f>
        <v>0</v>
      </c>
      <c r="Q196" s="214">
        <v>1</v>
      </c>
      <c r="R196" s="214">
        <f>Q196*H196</f>
        <v>353.762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158</v>
      </c>
      <c r="AT196" s="216" t="s">
        <v>241</v>
      </c>
      <c r="AU196" s="216" t="s">
        <v>84</v>
      </c>
      <c r="AY196" s="18" t="s">
        <v>116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82</v>
      </c>
      <c r="BK196" s="217">
        <f>ROUND(I196*H196,2)</f>
        <v>0</v>
      </c>
      <c r="BL196" s="18" t="s">
        <v>124</v>
      </c>
      <c r="BM196" s="216" t="s">
        <v>259</v>
      </c>
    </row>
    <row r="197" s="14" customFormat="1">
      <c r="A197" s="14"/>
      <c r="B197" s="233"/>
      <c r="C197" s="234"/>
      <c r="D197" s="218" t="s">
        <v>128</v>
      </c>
      <c r="E197" s="235" t="s">
        <v>19</v>
      </c>
      <c r="F197" s="236" t="s">
        <v>260</v>
      </c>
      <c r="G197" s="234"/>
      <c r="H197" s="237">
        <v>353.762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128</v>
      </c>
      <c r="AU197" s="243" t="s">
        <v>84</v>
      </c>
      <c r="AV197" s="14" t="s">
        <v>84</v>
      </c>
      <c r="AW197" s="14" t="s">
        <v>35</v>
      </c>
      <c r="AX197" s="14" t="s">
        <v>82</v>
      </c>
      <c r="AY197" s="243" t="s">
        <v>116</v>
      </c>
    </row>
    <row r="198" s="12" customFormat="1" ht="22.8" customHeight="1">
      <c r="A198" s="12"/>
      <c r="B198" s="189"/>
      <c r="C198" s="190"/>
      <c r="D198" s="191" t="s">
        <v>73</v>
      </c>
      <c r="E198" s="203" t="s">
        <v>163</v>
      </c>
      <c r="F198" s="203" t="s">
        <v>261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SUM(P199:P224)</f>
        <v>0</v>
      </c>
      <c r="Q198" s="197"/>
      <c r="R198" s="198">
        <f>SUM(R199:R224)</f>
        <v>0</v>
      </c>
      <c r="S198" s="197"/>
      <c r="T198" s="199">
        <f>SUM(T199:T224)</f>
        <v>755.76473999999996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0" t="s">
        <v>82</v>
      </c>
      <c r="AT198" s="201" t="s">
        <v>73</v>
      </c>
      <c r="AU198" s="201" t="s">
        <v>82</v>
      </c>
      <c r="AY198" s="200" t="s">
        <v>116</v>
      </c>
      <c r="BK198" s="202">
        <f>SUM(BK199:BK224)</f>
        <v>0</v>
      </c>
    </row>
    <row r="199" s="2" customFormat="1" ht="44.25" customHeight="1">
      <c r="A199" s="39"/>
      <c r="B199" s="40"/>
      <c r="C199" s="205" t="s">
        <v>262</v>
      </c>
      <c r="D199" s="205" t="s">
        <v>119</v>
      </c>
      <c r="E199" s="206" t="s">
        <v>263</v>
      </c>
      <c r="F199" s="207" t="s">
        <v>264</v>
      </c>
      <c r="G199" s="208" t="s">
        <v>166</v>
      </c>
      <c r="H199" s="209">
        <v>41.399999999999999</v>
      </c>
      <c r="I199" s="210"/>
      <c r="J199" s="211">
        <f>ROUND(I199*H199,2)</f>
        <v>0</v>
      </c>
      <c r="K199" s="207" t="s">
        <v>123</v>
      </c>
      <c r="L199" s="45"/>
      <c r="M199" s="212" t="s">
        <v>19</v>
      </c>
      <c r="N199" s="213" t="s">
        <v>45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0.255</v>
      </c>
      <c r="T199" s="215">
        <f>S199*H199</f>
        <v>10.557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124</v>
      </c>
      <c r="AT199" s="216" t="s">
        <v>119</v>
      </c>
      <c r="AU199" s="216" t="s">
        <v>84</v>
      </c>
      <c r="AY199" s="18" t="s">
        <v>116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82</v>
      </c>
      <c r="BK199" s="217">
        <f>ROUND(I199*H199,2)</f>
        <v>0</v>
      </c>
      <c r="BL199" s="18" t="s">
        <v>124</v>
      </c>
      <c r="BM199" s="216" t="s">
        <v>265</v>
      </c>
    </row>
    <row r="200" s="2" customFormat="1">
      <c r="A200" s="39"/>
      <c r="B200" s="40"/>
      <c r="C200" s="41"/>
      <c r="D200" s="218" t="s">
        <v>126</v>
      </c>
      <c r="E200" s="41"/>
      <c r="F200" s="219" t="s">
        <v>266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126</v>
      </c>
      <c r="AU200" s="18" t="s">
        <v>84</v>
      </c>
    </row>
    <row r="201" s="13" customFormat="1">
      <c r="A201" s="13"/>
      <c r="B201" s="223"/>
      <c r="C201" s="224"/>
      <c r="D201" s="218" t="s">
        <v>128</v>
      </c>
      <c r="E201" s="225" t="s">
        <v>19</v>
      </c>
      <c r="F201" s="226" t="s">
        <v>267</v>
      </c>
      <c r="G201" s="224"/>
      <c r="H201" s="225" t="s">
        <v>19</v>
      </c>
      <c r="I201" s="227"/>
      <c r="J201" s="224"/>
      <c r="K201" s="224"/>
      <c r="L201" s="228"/>
      <c r="M201" s="229"/>
      <c r="N201" s="230"/>
      <c r="O201" s="230"/>
      <c r="P201" s="230"/>
      <c r="Q201" s="230"/>
      <c r="R201" s="230"/>
      <c r="S201" s="230"/>
      <c r="T201" s="23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2" t="s">
        <v>128</v>
      </c>
      <c r="AU201" s="232" t="s">
        <v>84</v>
      </c>
      <c r="AV201" s="13" t="s">
        <v>82</v>
      </c>
      <c r="AW201" s="13" t="s">
        <v>35</v>
      </c>
      <c r="AX201" s="13" t="s">
        <v>74</v>
      </c>
      <c r="AY201" s="232" t="s">
        <v>116</v>
      </c>
    </row>
    <row r="202" s="14" customFormat="1">
      <c r="A202" s="14"/>
      <c r="B202" s="233"/>
      <c r="C202" s="234"/>
      <c r="D202" s="218" t="s">
        <v>128</v>
      </c>
      <c r="E202" s="235" t="s">
        <v>19</v>
      </c>
      <c r="F202" s="236" t="s">
        <v>268</v>
      </c>
      <c r="G202" s="234"/>
      <c r="H202" s="237">
        <v>24.57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128</v>
      </c>
      <c r="AU202" s="243" t="s">
        <v>84</v>
      </c>
      <c r="AV202" s="14" t="s">
        <v>84</v>
      </c>
      <c r="AW202" s="14" t="s">
        <v>35</v>
      </c>
      <c r="AX202" s="14" t="s">
        <v>74</v>
      </c>
      <c r="AY202" s="243" t="s">
        <v>116</v>
      </c>
    </row>
    <row r="203" s="14" customFormat="1">
      <c r="A203" s="14"/>
      <c r="B203" s="233"/>
      <c r="C203" s="234"/>
      <c r="D203" s="218" t="s">
        <v>128</v>
      </c>
      <c r="E203" s="235" t="s">
        <v>19</v>
      </c>
      <c r="F203" s="236" t="s">
        <v>269</v>
      </c>
      <c r="G203" s="234"/>
      <c r="H203" s="237">
        <v>14.310000000000001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128</v>
      </c>
      <c r="AU203" s="243" t="s">
        <v>84</v>
      </c>
      <c r="AV203" s="14" t="s">
        <v>84</v>
      </c>
      <c r="AW203" s="14" t="s">
        <v>35</v>
      </c>
      <c r="AX203" s="14" t="s">
        <v>74</v>
      </c>
      <c r="AY203" s="243" t="s">
        <v>116</v>
      </c>
    </row>
    <row r="204" s="14" customFormat="1">
      <c r="A204" s="14"/>
      <c r="B204" s="233"/>
      <c r="C204" s="234"/>
      <c r="D204" s="218" t="s">
        <v>128</v>
      </c>
      <c r="E204" s="235" t="s">
        <v>19</v>
      </c>
      <c r="F204" s="236" t="s">
        <v>270</v>
      </c>
      <c r="G204" s="234"/>
      <c r="H204" s="237">
        <v>2.52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3" t="s">
        <v>128</v>
      </c>
      <c r="AU204" s="243" t="s">
        <v>84</v>
      </c>
      <c r="AV204" s="14" t="s">
        <v>84</v>
      </c>
      <c r="AW204" s="14" t="s">
        <v>35</v>
      </c>
      <c r="AX204" s="14" t="s">
        <v>74</v>
      </c>
      <c r="AY204" s="243" t="s">
        <v>116</v>
      </c>
    </row>
    <row r="205" s="15" customFormat="1">
      <c r="A205" s="15"/>
      <c r="B205" s="244"/>
      <c r="C205" s="245"/>
      <c r="D205" s="218" t="s">
        <v>128</v>
      </c>
      <c r="E205" s="246" t="s">
        <v>19</v>
      </c>
      <c r="F205" s="247" t="s">
        <v>157</v>
      </c>
      <c r="G205" s="245"/>
      <c r="H205" s="248">
        <v>41.399999999999999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4" t="s">
        <v>128</v>
      </c>
      <c r="AU205" s="254" t="s">
        <v>84</v>
      </c>
      <c r="AV205" s="15" t="s">
        <v>124</v>
      </c>
      <c r="AW205" s="15" t="s">
        <v>35</v>
      </c>
      <c r="AX205" s="15" t="s">
        <v>82</v>
      </c>
      <c r="AY205" s="254" t="s">
        <v>116</v>
      </c>
    </row>
    <row r="206" s="2" customFormat="1" ht="37.8" customHeight="1">
      <c r="A206" s="39"/>
      <c r="B206" s="40"/>
      <c r="C206" s="205" t="s">
        <v>271</v>
      </c>
      <c r="D206" s="205" t="s">
        <v>119</v>
      </c>
      <c r="E206" s="206" t="s">
        <v>272</v>
      </c>
      <c r="F206" s="207" t="s">
        <v>273</v>
      </c>
      <c r="G206" s="208" t="s">
        <v>166</v>
      </c>
      <c r="H206" s="209">
        <v>500.85000000000002</v>
      </c>
      <c r="I206" s="210"/>
      <c r="J206" s="211">
        <f>ROUND(I206*H206,2)</f>
        <v>0</v>
      </c>
      <c r="K206" s="207" t="s">
        <v>123</v>
      </c>
      <c r="L206" s="45"/>
      <c r="M206" s="212" t="s">
        <v>19</v>
      </c>
      <c r="N206" s="213" t="s">
        <v>45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0.28999999999999998</v>
      </c>
      <c r="T206" s="215">
        <f>S206*H206</f>
        <v>145.2465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124</v>
      </c>
      <c r="AT206" s="216" t="s">
        <v>119</v>
      </c>
      <c r="AU206" s="216" t="s">
        <v>84</v>
      </c>
      <c r="AY206" s="18" t="s">
        <v>116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82</v>
      </c>
      <c r="BK206" s="217">
        <f>ROUND(I206*H206,2)</f>
        <v>0</v>
      </c>
      <c r="BL206" s="18" t="s">
        <v>124</v>
      </c>
      <c r="BM206" s="216" t="s">
        <v>274</v>
      </c>
    </row>
    <row r="207" s="2" customFormat="1">
      <c r="A207" s="39"/>
      <c r="B207" s="40"/>
      <c r="C207" s="41"/>
      <c r="D207" s="218" t="s">
        <v>126</v>
      </c>
      <c r="E207" s="41"/>
      <c r="F207" s="219" t="s">
        <v>275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126</v>
      </c>
      <c r="AU207" s="18" t="s">
        <v>84</v>
      </c>
    </row>
    <row r="208" s="13" customFormat="1">
      <c r="A208" s="13"/>
      <c r="B208" s="223"/>
      <c r="C208" s="224"/>
      <c r="D208" s="218" t="s">
        <v>128</v>
      </c>
      <c r="E208" s="225" t="s">
        <v>19</v>
      </c>
      <c r="F208" s="226" t="s">
        <v>276</v>
      </c>
      <c r="G208" s="224"/>
      <c r="H208" s="225" t="s">
        <v>19</v>
      </c>
      <c r="I208" s="227"/>
      <c r="J208" s="224"/>
      <c r="K208" s="224"/>
      <c r="L208" s="228"/>
      <c r="M208" s="229"/>
      <c r="N208" s="230"/>
      <c r="O208" s="230"/>
      <c r="P208" s="230"/>
      <c r="Q208" s="230"/>
      <c r="R208" s="230"/>
      <c r="S208" s="230"/>
      <c r="T208" s="23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2" t="s">
        <v>128</v>
      </c>
      <c r="AU208" s="232" t="s">
        <v>84</v>
      </c>
      <c r="AV208" s="13" t="s">
        <v>82</v>
      </c>
      <c r="AW208" s="13" t="s">
        <v>35</v>
      </c>
      <c r="AX208" s="13" t="s">
        <v>74</v>
      </c>
      <c r="AY208" s="232" t="s">
        <v>116</v>
      </c>
    </row>
    <row r="209" s="14" customFormat="1">
      <c r="A209" s="14"/>
      <c r="B209" s="233"/>
      <c r="C209" s="234"/>
      <c r="D209" s="218" t="s">
        <v>128</v>
      </c>
      <c r="E209" s="235" t="s">
        <v>19</v>
      </c>
      <c r="F209" s="236" t="s">
        <v>277</v>
      </c>
      <c r="G209" s="234"/>
      <c r="H209" s="237">
        <v>401.39999999999998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128</v>
      </c>
      <c r="AU209" s="243" t="s">
        <v>84</v>
      </c>
      <c r="AV209" s="14" t="s">
        <v>84</v>
      </c>
      <c r="AW209" s="14" t="s">
        <v>35</v>
      </c>
      <c r="AX209" s="14" t="s">
        <v>74</v>
      </c>
      <c r="AY209" s="243" t="s">
        <v>116</v>
      </c>
    </row>
    <row r="210" s="14" customFormat="1">
      <c r="A210" s="14"/>
      <c r="B210" s="233"/>
      <c r="C210" s="234"/>
      <c r="D210" s="218" t="s">
        <v>128</v>
      </c>
      <c r="E210" s="235" t="s">
        <v>19</v>
      </c>
      <c r="F210" s="236" t="s">
        <v>278</v>
      </c>
      <c r="G210" s="234"/>
      <c r="H210" s="237">
        <v>58.32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3" t="s">
        <v>128</v>
      </c>
      <c r="AU210" s="243" t="s">
        <v>84</v>
      </c>
      <c r="AV210" s="14" t="s">
        <v>84</v>
      </c>
      <c r="AW210" s="14" t="s">
        <v>35</v>
      </c>
      <c r="AX210" s="14" t="s">
        <v>74</v>
      </c>
      <c r="AY210" s="243" t="s">
        <v>116</v>
      </c>
    </row>
    <row r="211" s="13" customFormat="1">
      <c r="A211" s="13"/>
      <c r="B211" s="223"/>
      <c r="C211" s="224"/>
      <c r="D211" s="218" t="s">
        <v>128</v>
      </c>
      <c r="E211" s="225" t="s">
        <v>19</v>
      </c>
      <c r="F211" s="226" t="s">
        <v>279</v>
      </c>
      <c r="G211" s="224"/>
      <c r="H211" s="225" t="s">
        <v>19</v>
      </c>
      <c r="I211" s="227"/>
      <c r="J211" s="224"/>
      <c r="K211" s="224"/>
      <c r="L211" s="228"/>
      <c r="M211" s="229"/>
      <c r="N211" s="230"/>
      <c r="O211" s="230"/>
      <c r="P211" s="230"/>
      <c r="Q211" s="230"/>
      <c r="R211" s="230"/>
      <c r="S211" s="230"/>
      <c r="T211" s="23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2" t="s">
        <v>128</v>
      </c>
      <c r="AU211" s="232" t="s">
        <v>84</v>
      </c>
      <c r="AV211" s="13" t="s">
        <v>82</v>
      </c>
      <c r="AW211" s="13" t="s">
        <v>35</v>
      </c>
      <c r="AX211" s="13" t="s">
        <v>74</v>
      </c>
      <c r="AY211" s="232" t="s">
        <v>116</v>
      </c>
    </row>
    <row r="212" s="14" customFormat="1">
      <c r="A212" s="14"/>
      <c r="B212" s="233"/>
      <c r="C212" s="234"/>
      <c r="D212" s="218" t="s">
        <v>128</v>
      </c>
      <c r="E212" s="235" t="s">
        <v>19</v>
      </c>
      <c r="F212" s="236" t="s">
        <v>268</v>
      </c>
      <c r="G212" s="234"/>
      <c r="H212" s="237">
        <v>24.57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128</v>
      </c>
      <c r="AU212" s="243" t="s">
        <v>84</v>
      </c>
      <c r="AV212" s="14" t="s">
        <v>84</v>
      </c>
      <c r="AW212" s="14" t="s">
        <v>35</v>
      </c>
      <c r="AX212" s="14" t="s">
        <v>74</v>
      </c>
      <c r="AY212" s="243" t="s">
        <v>116</v>
      </c>
    </row>
    <row r="213" s="14" customFormat="1">
      <c r="A213" s="14"/>
      <c r="B213" s="233"/>
      <c r="C213" s="234"/>
      <c r="D213" s="218" t="s">
        <v>128</v>
      </c>
      <c r="E213" s="235" t="s">
        <v>19</v>
      </c>
      <c r="F213" s="236" t="s">
        <v>269</v>
      </c>
      <c r="G213" s="234"/>
      <c r="H213" s="237">
        <v>14.310000000000001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3" t="s">
        <v>128</v>
      </c>
      <c r="AU213" s="243" t="s">
        <v>84</v>
      </c>
      <c r="AV213" s="14" t="s">
        <v>84</v>
      </c>
      <c r="AW213" s="14" t="s">
        <v>35</v>
      </c>
      <c r="AX213" s="14" t="s">
        <v>74</v>
      </c>
      <c r="AY213" s="243" t="s">
        <v>116</v>
      </c>
    </row>
    <row r="214" s="14" customFormat="1">
      <c r="A214" s="14"/>
      <c r="B214" s="233"/>
      <c r="C214" s="234"/>
      <c r="D214" s="218" t="s">
        <v>128</v>
      </c>
      <c r="E214" s="235" t="s">
        <v>19</v>
      </c>
      <c r="F214" s="236" t="s">
        <v>280</v>
      </c>
      <c r="G214" s="234"/>
      <c r="H214" s="237">
        <v>2.25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128</v>
      </c>
      <c r="AU214" s="243" t="s">
        <v>84</v>
      </c>
      <c r="AV214" s="14" t="s">
        <v>84</v>
      </c>
      <c r="AW214" s="14" t="s">
        <v>35</v>
      </c>
      <c r="AX214" s="14" t="s">
        <v>74</v>
      </c>
      <c r="AY214" s="243" t="s">
        <v>116</v>
      </c>
    </row>
    <row r="215" s="15" customFormat="1">
      <c r="A215" s="15"/>
      <c r="B215" s="244"/>
      <c r="C215" s="245"/>
      <c r="D215" s="218" t="s">
        <v>128</v>
      </c>
      <c r="E215" s="246" t="s">
        <v>19</v>
      </c>
      <c r="F215" s="247" t="s">
        <v>157</v>
      </c>
      <c r="G215" s="245"/>
      <c r="H215" s="248">
        <v>500.85000000000002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4" t="s">
        <v>128</v>
      </c>
      <c r="AU215" s="254" t="s">
        <v>84</v>
      </c>
      <c r="AV215" s="15" t="s">
        <v>124</v>
      </c>
      <c r="AW215" s="15" t="s">
        <v>35</v>
      </c>
      <c r="AX215" s="15" t="s">
        <v>82</v>
      </c>
      <c r="AY215" s="254" t="s">
        <v>116</v>
      </c>
    </row>
    <row r="216" s="2" customFormat="1" ht="37.8" customHeight="1">
      <c r="A216" s="39"/>
      <c r="B216" s="40"/>
      <c r="C216" s="205" t="s">
        <v>281</v>
      </c>
      <c r="D216" s="205" t="s">
        <v>119</v>
      </c>
      <c r="E216" s="206" t="s">
        <v>282</v>
      </c>
      <c r="F216" s="207" t="s">
        <v>283</v>
      </c>
      <c r="G216" s="208" t="s">
        <v>166</v>
      </c>
      <c r="H216" s="209">
        <v>992.82000000000005</v>
      </c>
      <c r="I216" s="210"/>
      <c r="J216" s="211">
        <f>ROUND(I216*H216,2)</f>
        <v>0</v>
      </c>
      <c r="K216" s="207" t="s">
        <v>123</v>
      </c>
      <c r="L216" s="45"/>
      <c r="M216" s="212" t="s">
        <v>19</v>
      </c>
      <c r="N216" s="213" t="s">
        <v>45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0.58199999999999996</v>
      </c>
      <c r="T216" s="215">
        <f>S216*H216</f>
        <v>577.82123999999999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124</v>
      </c>
      <c r="AT216" s="216" t="s">
        <v>119</v>
      </c>
      <c r="AU216" s="216" t="s">
        <v>84</v>
      </c>
      <c r="AY216" s="18" t="s">
        <v>116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82</v>
      </c>
      <c r="BK216" s="217">
        <f>ROUND(I216*H216,2)</f>
        <v>0</v>
      </c>
      <c r="BL216" s="18" t="s">
        <v>124</v>
      </c>
      <c r="BM216" s="216" t="s">
        <v>284</v>
      </c>
    </row>
    <row r="217" s="2" customFormat="1">
      <c r="A217" s="39"/>
      <c r="B217" s="40"/>
      <c r="C217" s="41"/>
      <c r="D217" s="218" t="s">
        <v>126</v>
      </c>
      <c r="E217" s="41"/>
      <c r="F217" s="219" t="s">
        <v>275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126</v>
      </c>
      <c r="AU217" s="18" t="s">
        <v>84</v>
      </c>
    </row>
    <row r="218" s="13" customFormat="1">
      <c r="A218" s="13"/>
      <c r="B218" s="223"/>
      <c r="C218" s="224"/>
      <c r="D218" s="218" t="s">
        <v>128</v>
      </c>
      <c r="E218" s="225" t="s">
        <v>19</v>
      </c>
      <c r="F218" s="226" t="s">
        <v>285</v>
      </c>
      <c r="G218" s="224"/>
      <c r="H218" s="225" t="s">
        <v>19</v>
      </c>
      <c r="I218" s="227"/>
      <c r="J218" s="224"/>
      <c r="K218" s="224"/>
      <c r="L218" s="228"/>
      <c r="M218" s="229"/>
      <c r="N218" s="230"/>
      <c r="O218" s="230"/>
      <c r="P218" s="230"/>
      <c r="Q218" s="230"/>
      <c r="R218" s="230"/>
      <c r="S218" s="230"/>
      <c r="T218" s="23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2" t="s">
        <v>128</v>
      </c>
      <c r="AU218" s="232" t="s">
        <v>84</v>
      </c>
      <c r="AV218" s="13" t="s">
        <v>82</v>
      </c>
      <c r="AW218" s="13" t="s">
        <v>35</v>
      </c>
      <c r="AX218" s="13" t="s">
        <v>74</v>
      </c>
      <c r="AY218" s="232" t="s">
        <v>116</v>
      </c>
    </row>
    <row r="219" s="14" customFormat="1">
      <c r="A219" s="14"/>
      <c r="B219" s="233"/>
      <c r="C219" s="234"/>
      <c r="D219" s="218" t="s">
        <v>128</v>
      </c>
      <c r="E219" s="235" t="s">
        <v>19</v>
      </c>
      <c r="F219" s="236" t="s">
        <v>286</v>
      </c>
      <c r="G219" s="234"/>
      <c r="H219" s="237">
        <v>869.70000000000005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3" t="s">
        <v>128</v>
      </c>
      <c r="AU219" s="243" t="s">
        <v>84</v>
      </c>
      <c r="AV219" s="14" t="s">
        <v>84</v>
      </c>
      <c r="AW219" s="14" t="s">
        <v>35</v>
      </c>
      <c r="AX219" s="14" t="s">
        <v>74</v>
      </c>
      <c r="AY219" s="243" t="s">
        <v>116</v>
      </c>
    </row>
    <row r="220" s="14" customFormat="1">
      <c r="A220" s="14"/>
      <c r="B220" s="233"/>
      <c r="C220" s="234"/>
      <c r="D220" s="218" t="s">
        <v>128</v>
      </c>
      <c r="E220" s="235" t="s">
        <v>19</v>
      </c>
      <c r="F220" s="236" t="s">
        <v>287</v>
      </c>
      <c r="G220" s="234"/>
      <c r="H220" s="237">
        <v>123.12000000000001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128</v>
      </c>
      <c r="AU220" s="243" t="s">
        <v>84</v>
      </c>
      <c r="AV220" s="14" t="s">
        <v>84</v>
      </c>
      <c r="AW220" s="14" t="s">
        <v>35</v>
      </c>
      <c r="AX220" s="14" t="s">
        <v>74</v>
      </c>
      <c r="AY220" s="243" t="s">
        <v>116</v>
      </c>
    </row>
    <row r="221" s="15" customFormat="1">
      <c r="A221" s="15"/>
      <c r="B221" s="244"/>
      <c r="C221" s="245"/>
      <c r="D221" s="218" t="s">
        <v>128</v>
      </c>
      <c r="E221" s="246" t="s">
        <v>19</v>
      </c>
      <c r="F221" s="247" t="s">
        <v>157</v>
      </c>
      <c r="G221" s="245"/>
      <c r="H221" s="248">
        <v>992.82000000000005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4" t="s">
        <v>128</v>
      </c>
      <c r="AU221" s="254" t="s">
        <v>84</v>
      </c>
      <c r="AV221" s="15" t="s">
        <v>124</v>
      </c>
      <c r="AW221" s="15" t="s">
        <v>35</v>
      </c>
      <c r="AX221" s="15" t="s">
        <v>82</v>
      </c>
      <c r="AY221" s="254" t="s">
        <v>116</v>
      </c>
    </row>
    <row r="222" s="2" customFormat="1" ht="24.15" customHeight="1">
      <c r="A222" s="39"/>
      <c r="B222" s="40"/>
      <c r="C222" s="205" t="s">
        <v>288</v>
      </c>
      <c r="D222" s="205" t="s">
        <v>119</v>
      </c>
      <c r="E222" s="206" t="s">
        <v>289</v>
      </c>
      <c r="F222" s="207" t="s">
        <v>290</v>
      </c>
      <c r="G222" s="208" t="s">
        <v>291</v>
      </c>
      <c r="H222" s="209">
        <v>108</v>
      </c>
      <c r="I222" s="210"/>
      <c r="J222" s="211">
        <f>ROUND(I222*H222,2)</f>
        <v>0</v>
      </c>
      <c r="K222" s="207" t="s">
        <v>123</v>
      </c>
      <c r="L222" s="45"/>
      <c r="M222" s="212" t="s">
        <v>19</v>
      </c>
      <c r="N222" s="213" t="s">
        <v>45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0.20499999999999999</v>
      </c>
      <c r="T222" s="215">
        <f>S222*H222</f>
        <v>22.139999999999997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124</v>
      </c>
      <c r="AT222" s="216" t="s">
        <v>119</v>
      </c>
      <c r="AU222" s="216" t="s">
        <v>84</v>
      </c>
      <c r="AY222" s="18" t="s">
        <v>116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82</v>
      </c>
      <c r="BK222" s="217">
        <f>ROUND(I222*H222,2)</f>
        <v>0</v>
      </c>
      <c r="BL222" s="18" t="s">
        <v>124</v>
      </c>
      <c r="BM222" s="216" t="s">
        <v>292</v>
      </c>
    </row>
    <row r="223" s="2" customFormat="1">
      <c r="A223" s="39"/>
      <c r="B223" s="40"/>
      <c r="C223" s="41"/>
      <c r="D223" s="218" t="s">
        <v>126</v>
      </c>
      <c r="E223" s="41"/>
      <c r="F223" s="219" t="s">
        <v>293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126</v>
      </c>
      <c r="AU223" s="18" t="s">
        <v>84</v>
      </c>
    </row>
    <row r="224" s="14" customFormat="1">
      <c r="A224" s="14"/>
      <c r="B224" s="233"/>
      <c r="C224" s="234"/>
      <c r="D224" s="218" t="s">
        <v>128</v>
      </c>
      <c r="E224" s="235" t="s">
        <v>19</v>
      </c>
      <c r="F224" s="236" t="s">
        <v>294</v>
      </c>
      <c r="G224" s="234"/>
      <c r="H224" s="237">
        <v>108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3" t="s">
        <v>128</v>
      </c>
      <c r="AU224" s="243" t="s">
        <v>84</v>
      </c>
      <c r="AV224" s="14" t="s">
        <v>84</v>
      </c>
      <c r="AW224" s="14" t="s">
        <v>35</v>
      </c>
      <c r="AX224" s="14" t="s">
        <v>82</v>
      </c>
      <c r="AY224" s="243" t="s">
        <v>116</v>
      </c>
    </row>
    <row r="225" s="12" customFormat="1" ht="22.8" customHeight="1">
      <c r="A225" s="12"/>
      <c r="B225" s="189"/>
      <c r="C225" s="190"/>
      <c r="D225" s="191" t="s">
        <v>73</v>
      </c>
      <c r="E225" s="203" t="s">
        <v>124</v>
      </c>
      <c r="F225" s="203" t="s">
        <v>295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SUM(P226:P228)</f>
        <v>0</v>
      </c>
      <c r="Q225" s="197"/>
      <c r="R225" s="198">
        <f>SUM(R226:R228)</f>
        <v>0</v>
      </c>
      <c r="S225" s="197"/>
      <c r="T225" s="199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82</v>
      </c>
      <c r="AT225" s="201" t="s">
        <v>73</v>
      </c>
      <c r="AU225" s="201" t="s">
        <v>82</v>
      </c>
      <c r="AY225" s="200" t="s">
        <v>116</v>
      </c>
      <c r="BK225" s="202">
        <f>SUM(BK226:BK228)</f>
        <v>0</v>
      </c>
    </row>
    <row r="226" s="2" customFormat="1" ht="21.75" customHeight="1">
      <c r="A226" s="39"/>
      <c r="B226" s="40"/>
      <c r="C226" s="205" t="s">
        <v>296</v>
      </c>
      <c r="D226" s="205" t="s">
        <v>119</v>
      </c>
      <c r="E226" s="206" t="s">
        <v>297</v>
      </c>
      <c r="F226" s="207" t="s">
        <v>298</v>
      </c>
      <c r="G226" s="208" t="s">
        <v>122</v>
      </c>
      <c r="H226" s="209">
        <v>71.325000000000003</v>
      </c>
      <c r="I226" s="210"/>
      <c r="J226" s="211">
        <f>ROUND(I226*H226,2)</f>
        <v>0</v>
      </c>
      <c r="K226" s="207" t="s">
        <v>123</v>
      </c>
      <c r="L226" s="45"/>
      <c r="M226" s="212" t="s">
        <v>19</v>
      </c>
      <c r="N226" s="213" t="s">
        <v>45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124</v>
      </c>
      <c r="AT226" s="216" t="s">
        <v>119</v>
      </c>
      <c r="AU226" s="216" t="s">
        <v>84</v>
      </c>
      <c r="AY226" s="18" t="s">
        <v>116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82</v>
      </c>
      <c r="BK226" s="217">
        <f>ROUND(I226*H226,2)</f>
        <v>0</v>
      </c>
      <c r="BL226" s="18" t="s">
        <v>124</v>
      </c>
      <c r="BM226" s="216" t="s">
        <v>299</v>
      </c>
    </row>
    <row r="227" s="2" customFormat="1">
      <c r="A227" s="39"/>
      <c r="B227" s="40"/>
      <c r="C227" s="41"/>
      <c r="D227" s="218" t="s">
        <v>126</v>
      </c>
      <c r="E227" s="41"/>
      <c r="F227" s="219" t="s">
        <v>300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126</v>
      </c>
      <c r="AU227" s="18" t="s">
        <v>84</v>
      </c>
    </row>
    <row r="228" s="14" customFormat="1">
      <c r="A228" s="14"/>
      <c r="B228" s="233"/>
      <c r="C228" s="234"/>
      <c r="D228" s="218" t="s">
        <v>128</v>
      </c>
      <c r="E228" s="235" t="s">
        <v>19</v>
      </c>
      <c r="F228" s="236" t="s">
        <v>301</v>
      </c>
      <c r="G228" s="234"/>
      <c r="H228" s="237">
        <v>71.325000000000003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3" t="s">
        <v>128</v>
      </c>
      <c r="AU228" s="243" t="s">
        <v>84</v>
      </c>
      <c r="AV228" s="14" t="s">
        <v>84</v>
      </c>
      <c r="AW228" s="14" t="s">
        <v>35</v>
      </c>
      <c r="AX228" s="14" t="s">
        <v>82</v>
      </c>
      <c r="AY228" s="243" t="s">
        <v>116</v>
      </c>
    </row>
    <row r="229" s="12" customFormat="1" ht="22.8" customHeight="1">
      <c r="A229" s="12"/>
      <c r="B229" s="189"/>
      <c r="C229" s="190"/>
      <c r="D229" s="191" t="s">
        <v>73</v>
      </c>
      <c r="E229" s="203" t="s">
        <v>302</v>
      </c>
      <c r="F229" s="203" t="s">
        <v>303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SUM(P230:P247)</f>
        <v>0</v>
      </c>
      <c r="Q229" s="197"/>
      <c r="R229" s="198">
        <f>SUM(R230:R247)</f>
        <v>0</v>
      </c>
      <c r="S229" s="197"/>
      <c r="T229" s="199">
        <f>SUM(T230:T247)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82</v>
      </c>
      <c r="AT229" s="201" t="s">
        <v>73</v>
      </c>
      <c r="AU229" s="201" t="s">
        <v>82</v>
      </c>
      <c r="AY229" s="200" t="s">
        <v>116</v>
      </c>
      <c r="BK229" s="202">
        <f>SUM(BK230:BK247)</f>
        <v>0</v>
      </c>
    </row>
    <row r="230" s="2" customFormat="1" ht="24.15" customHeight="1">
      <c r="A230" s="39"/>
      <c r="B230" s="40"/>
      <c r="C230" s="205" t="s">
        <v>304</v>
      </c>
      <c r="D230" s="205" t="s">
        <v>119</v>
      </c>
      <c r="E230" s="206" t="s">
        <v>305</v>
      </c>
      <c r="F230" s="207" t="s">
        <v>306</v>
      </c>
      <c r="G230" s="208" t="s">
        <v>230</v>
      </c>
      <c r="H230" s="209">
        <v>723.06799999999998</v>
      </c>
      <c r="I230" s="210"/>
      <c r="J230" s="211">
        <f>ROUND(I230*H230,2)</f>
        <v>0</v>
      </c>
      <c r="K230" s="207" t="s">
        <v>123</v>
      </c>
      <c r="L230" s="45"/>
      <c r="M230" s="212" t="s">
        <v>19</v>
      </c>
      <c r="N230" s="213" t="s">
        <v>45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124</v>
      </c>
      <c r="AT230" s="216" t="s">
        <v>119</v>
      </c>
      <c r="AU230" s="216" t="s">
        <v>84</v>
      </c>
      <c r="AY230" s="18" t="s">
        <v>116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82</v>
      </c>
      <c r="BK230" s="217">
        <f>ROUND(I230*H230,2)</f>
        <v>0</v>
      </c>
      <c r="BL230" s="18" t="s">
        <v>124</v>
      </c>
      <c r="BM230" s="216" t="s">
        <v>307</v>
      </c>
    </row>
    <row r="231" s="2" customFormat="1">
      <c r="A231" s="39"/>
      <c r="B231" s="40"/>
      <c r="C231" s="41"/>
      <c r="D231" s="218" t="s">
        <v>126</v>
      </c>
      <c r="E231" s="41"/>
      <c r="F231" s="219" t="s">
        <v>308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126</v>
      </c>
      <c r="AU231" s="18" t="s">
        <v>84</v>
      </c>
    </row>
    <row r="232" s="14" customFormat="1">
      <c r="A232" s="14"/>
      <c r="B232" s="233"/>
      <c r="C232" s="234"/>
      <c r="D232" s="218" t="s">
        <v>128</v>
      </c>
      <c r="E232" s="235" t="s">
        <v>19</v>
      </c>
      <c r="F232" s="236" t="s">
        <v>309</v>
      </c>
      <c r="G232" s="234"/>
      <c r="H232" s="237">
        <v>723.06799999999998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128</v>
      </c>
      <c r="AU232" s="243" t="s">
        <v>84</v>
      </c>
      <c r="AV232" s="14" t="s">
        <v>84</v>
      </c>
      <c r="AW232" s="14" t="s">
        <v>35</v>
      </c>
      <c r="AX232" s="14" t="s">
        <v>82</v>
      </c>
      <c r="AY232" s="243" t="s">
        <v>116</v>
      </c>
    </row>
    <row r="233" s="2" customFormat="1" ht="24.15" customHeight="1">
      <c r="A233" s="39"/>
      <c r="B233" s="40"/>
      <c r="C233" s="205" t="s">
        <v>310</v>
      </c>
      <c r="D233" s="205" t="s">
        <v>119</v>
      </c>
      <c r="E233" s="206" t="s">
        <v>311</v>
      </c>
      <c r="F233" s="207" t="s">
        <v>312</v>
      </c>
      <c r="G233" s="208" t="s">
        <v>230</v>
      </c>
      <c r="H233" s="209">
        <v>1.0560000000000001</v>
      </c>
      <c r="I233" s="210"/>
      <c r="J233" s="211">
        <f>ROUND(I233*H233,2)</f>
        <v>0</v>
      </c>
      <c r="K233" s="207" t="s">
        <v>123</v>
      </c>
      <c r="L233" s="45"/>
      <c r="M233" s="212" t="s">
        <v>19</v>
      </c>
      <c r="N233" s="213" t="s">
        <v>45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124</v>
      </c>
      <c r="AT233" s="216" t="s">
        <v>119</v>
      </c>
      <c r="AU233" s="216" t="s">
        <v>84</v>
      </c>
      <c r="AY233" s="18" t="s">
        <v>116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82</v>
      </c>
      <c r="BK233" s="217">
        <f>ROUND(I233*H233,2)</f>
        <v>0</v>
      </c>
      <c r="BL233" s="18" t="s">
        <v>124</v>
      </c>
      <c r="BM233" s="216" t="s">
        <v>313</v>
      </c>
    </row>
    <row r="234" s="2" customFormat="1">
      <c r="A234" s="39"/>
      <c r="B234" s="40"/>
      <c r="C234" s="41"/>
      <c r="D234" s="218" t="s">
        <v>126</v>
      </c>
      <c r="E234" s="41"/>
      <c r="F234" s="219" t="s">
        <v>308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126</v>
      </c>
      <c r="AU234" s="18" t="s">
        <v>84</v>
      </c>
    </row>
    <row r="235" s="14" customFormat="1">
      <c r="A235" s="14"/>
      <c r="B235" s="233"/>
      <c r="C235" s="234"/>
      <c r="D235" s="218" t="s">
        <v>128</v>
      </c>
      <c r="E235" s="235" t="s">
        <v>19</v>
      </c>
      <c r="F235" s="236" t="s">
        <v>314</v>
      </c>
      <c r="G235" s="234"/>
      <c r="H235" s="237">
        <v>1.0560000000000001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128</v>
      </c>
      <c r="AU235" s="243" t="s">
        <v>84</v>
      </c>
      <c r="AV235" s="14" t="s">
        <v>84</v>
      </c>
      <c r="AW235" s="14" t="s">
        <v>35</v>
      </c>
      <c r="AX235" s="14" t="s">
        <v>82</v>
      </c>
      <c r="AY235" s="243" t="s">
        <v>116</v>
      </c>
    </row>
    <row r="236" s="2" customFormat="1" ht="24.15" customHeight="1">
      <c r="A236" s="39"/>
      <c r="B236" s="40"/>
      <c r="C236" s="205" t="s">
        <v>315</v>
      </c>
      <c r="D236" s="205" t="s">
        <v>119</v>
      </c>
      <c r="E236" s="206" t="s">
        <v>316</v>
      </c>
      <c r="F236" s="207" t="s">
        <v>317</v>
      </c>
      <c r="G236" s="208" t="s">
        <v>230</v>
      </c>
      <c r="H236" s="209">
        <v>34.399000000000001</v>
      </c>
      <c r="I236" s="210"/>
      <c r="J236" s="211">
        <f>ROUND(I236*H236,2)</f>
        <v>0</v>
      </c>
      <c r="K236" s="207" t="s">
        <v>123</v>
      </c>
      <c r="L236" s="45"/>
      <c r="M236" s="212" t="s">
        <v>19</v>
      </c>
      <c r="N236" s="213" t="s">
        <v>45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124</v>
      </c>
      <c r="AT236" s="216" t="s">
        <v>119</v>
      </c>
      <c r="AU236" s="216" t="s">
        <v>84</v>
      </c>
      <c r="AY236" s="18" t="s">
        <v>116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82</v>
      </c>
      <c r="BK236" s="217">
        <f>ROUND(I236*H236,2)</f>
        <v>0</v>
      </c>
      <c r="BL236" s="18" t="s">
        <v>124</v>
      </c>
      <c r="BM236" s="216" t="s">
        <v>318</v>
      </c>
    </row>
    <row r="237" s="2" customFormat="1">
      <c r="A237" s="39"/>
      <c r="B237" s="40"/>
      <c r="C237" s="41"/>
      <c r="D237" s="218" t="s">
        <v>126</v>
      </c>
      <c r="E237" s="41"/>
      <c r="F237" s="219" t="s">
        <v>319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126</v>
      </c>
      <c r="AU237" s="18" t="s">
        <v>84</v>
      </c>
    </row>
    <row r="238" s="14" customFormat="1">
      <c r="A238" s="14"/>
      <c r="B238" s="233"/>
      <c r="C238" s="234"/>
      <c r="D238" s="218" t="s">
        <v>128</v>
      </c>
      <c r="E238" s="235" t="s">
        <v>19</v>
      </c>
      <c r="F238" s="236" t="s">
        <v>320</v>
      </c>
      <c r="G238" s="234"/>
      <c r="H238" s="237">
        <v>34.399000000000001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3" t="s">
        <v>128</v>
      </c>
      <c r="AU238" s="243" t="s">
        <v>84</v>
      </c>
      <c r="AV238" s="14" t="s">
        <v>84</v>
      </c>
      <c r="AW238" s="14" t="s">
        <v>35</v>
      </c>
      <c r="AX238" s="14" t="s">
        <v>82</v>
      </c>
      <c r="AY238" s="243" t="s">
        <v>116</v>
      </c>
    </row>
    <row r="239" s="2" customFormat="1" ht="24.15" customHeight="1">
      <c r="A239" s="39"/>
      <c r="B239" s="40"/>
      <c r="C239" s="205" t="s">
        <v>321</v>
      </c>
      <c r="D239" s="205" t="s">
        <v>119</v>
      </c>
      <c r="E239" s="206" t="s">
        <v>322</v>
      </c>
      <c r="F239" s="207" t="s">
        <v>323</v>
      </c>
      <c r="G239" s="208" t="s">
        <v>230</v>
      </c>
      <c r="H239" s="209">
        <v>32.697000000000003</v>
      </c>
      <c r="I239" s="210"/>
      <c r="J239" s="211">
        <f>ROUND(I239*H239,2)</f>
        <v>0</v>
      </c>
      <c r="K239" s="207" t="s">
        <v>123</v>
      </c>
      <c r="L239" s="45"/>
      <c r="M239" s="212" t="s">
        <v>19</v>
      </c>
      <c r="N239" s="213" t="s">
        <v>45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124</v>
      </c>
      <c r="AT239" s="216" t="s">
        <v>119</v>
      </c>
      <c r="AU239" s="216" t="s">
        <v>84</v>
      </c>
      <c r="AY239" s="18" t="s">
        <v>116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82</v>
      </c>
      <c r="BK239" s="217">
        <f>ROUND(I239*H239,2)</f>
        <v>0</v>
      </c>
      <c r="BL239" s="18" t="s">
        <v>124</v>
      </c>
      <c r="BM239" s="216" t="s">
        <v>324</v>
      </c>
    </row>
    <row r="240" s="2" customFormat="1">
      <c r="A240" s="39"/>
      <c r="B240" s="40"/>
      <c r="C240" s="41"/>
      <c r="D240" s="218" t="s">
        <v>126</v>
      </c>
      <c r="E240" s="41"/>
      <c r="F240" s="219" t="s">
        <v>325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126</v>
      </c>
      <c r="AU240" s="18" t="s">
        <v>84</v>
      </c>
    </row>
    <row r="241" s="14" customFormat="1">
      <c r="A241" s="14"/>
      <c r="B241" s="233"/>
      <c r="C241" s="234"/>
      <c r="D241" s="218" t="s">
        <v>128</v>
      </c>
      <c r="E241" s="235" t="s">
        <v>19</v>
      </c>
      <c r="F241" s="236" t="s">
        <v>326</v>
      </c>
      <c r="G241" s="234"/>
      <c r="H241" s="237">
        <v>32.697000000000003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3" t="s">
        <v>128</v>
      </c>
      <c r="AU241" s="243" t="s">
        <v>84</v>
      </c>
      <c r="AV241" s="14" t="s">
        <v>84</v>
      </c>
      <c r="AW241" s="14" t="s">
        <v>35</v>
      </c>
      <c r="AX241" s="14" t="s">
        <v>82</v>
      </c>
      <c r="AY241" s="243" t="s">
        <v>116</v>
      </c>
    </row>
    <row r="242" s="2" customFormat="1" ht="24.15" customHeight="1">
      <c r="A242" s="39"/>
      <c r="B242" s="40"/>
      <c r="C242" s="205" t="s">
        <v>327</v>
      </c>
      <c r="D242" s="205" t="s">
        <v>119</v>
      </c>
      <c r="E242" s="206" t="s">
        <v>328</v>
      </c>
      <c r="F242" s="207" t="s">
        <v>329</v>
      </c>
      <c r="G242" s="208" t="s">
        <v>230</v>
      </c>
      <c r="H242" s="209">
        <v>577.82100000000003</v>
      </c>
      <c r="I242" s="210"/>
      <c r="J242" s="211">
        <f>ROUND(I242*H242,2)</f>
        <v>0</v>
      </c>
      <c r="K242" s="207" t="s">
        <v>123</v>
      </c>
      <c r="L242" s="45"/>
      <c r="M242" s="212" t="s">
        <v>19</v>
      </c>
      <c r="N242" s="213" t="s">
        <v>45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124</v>
      </c>
      <c r="AT242" s="216" t="s">
        <v>119</v>
      </c>
      <c r="AU242" s="216" t="s">
        <v>84</v>
      </c>
      <c r="AY242" s="18" t="s">
        <v>116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82</v>
      </c>
      <c r="BK242" s="217">
        <f>ROUND(I242*H242,2)</f>
        <v>0</v>
      </c>
      <c r="BL242" s="18" t="s">
        <v>124</v>
      </c>
      <c r="BM242" s="216" t="s">
        <v>330</v>
      </c>
    </row>
    <row r="243" s="2" customFormat="1">
      <c r="A243" s="39"/>
      <c r="B243" s="40"/>
      <c r="C243" s="41"/>
      <c r="D243" s="218" t="s">
        <v>126</v>
      </c>
      <c r="E243" s="41"/>
      <c r="F243" s="219" t="s">
        <v>325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126</v>
      </c>
      <c r="AU243" s="18" t="s">
        <v>84</v>
      </c>
    </row>
    <row r="244" s="14" customFormat="1">
      <c r="A244" s="14"/>
      <c r="B244" s="233"/>
      <c r="C244" s="234"/>
      <c r="D244" s="218" t="s">
        <v>128</v>
      </c>
      <c r="E244" s="235" t="s">
        <v>19</v>
      </c>
      <c r="F244" s="236" t="s">
        <v>331</v>
      </c>
      <c r="G244" s="234"/>
      <c r="H244" s="237">
        <v>577.82100000000003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128</v>
      </c>
      <c r="AU244" s="243" t="s">
        <v>84</v>
      </c>
      <c r="AV244" s="14" t="s">
        <v>84</v>
      </c>
      <c r="AW244" s="14" t="s">
        <v>35</v>
      </c>
      <c r="AX244" s="14" t="s">
        <v>82</v>
      </c>
      <c r="AY244" s="243" t="s">
        <v>116</v>
      </c>
    </row>
    <row r="245" s="2" customFormat="1" ht="24.15" customHeight="1">
      <c r="A245" s="39"/>
      <c r="B245" s="40"/>
      <c r="C245" s="205" t="s">
        <v>332</v>
      </c>
      <c r="D245" s="205" t="s">
        <v>119</v>
      </c>
      <c r="E245" s="206" t="s">
        <v>333</v>
      </c>
      <c r="F245" s="207" t="s">
        <v>229</v>
      </c>
      <c r="G245" s="208" t="s">
        <v>230</v>
      </c>
      <c r="H245" s="209">
        <v>145.24700000000001</v>
      </c>
      <c r="I245" s="210"/>
      <c r="J245" s="211">
        <f>ROUND(I245*H245,2)</f>
        <v>0</v>
      </c>
      <c r="K245" s="207" t="s">
        <v>123</v>
      </c>
      <c r="L245" s="45"/>
      <c r="M245" s="212" t="s">
        <v>19</v>
      </c>
      <c r="N245" s="213" t="s">
        <v>45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124</v>
      </c>
      <c r="AT245" s="216" t="s">
        <v>119</v>
      </c>
      <c r="AU245" s="216" t="s">
        <v>84</v>
      </c>
      <c r="AY245" s="18" t="s">
        <v>116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82</v>
      </c>
      <c r="BK245" s="217">
        <f>ROUND(I245*H245,2)</f>
        <v>0</v>
      </c>
      <c r="BL245" s="18" t="s">
        <v>124</v>
      </c>
      <c r="BM245" s="216" t="s">
        <v>334</v>
      </c>
    </row>
    <row r="246" s="2" customFormat="1">
      <c r="A246" s="39"/>
      <c r="B246" s="40"/>
      <c r="C246" s="41"/>
      <c r="D246" s="218" t="s">
        <v>126</v>
      </c>
      <c r="E246" s="41"/>
      <c r="F246" s="219" t="s">
        <v>325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126</v>
      </c>
      <c r="AU246" s="18" t="s">
        <v>84</v>
      </c>
    </row>
    <row r="247" s="14" customFormat="1">
      <c r="A247" s="14"/>
      <c r="B247" s="233"/>
      <c r="C247" s="234"/>
      <c r="D247" s="218" t="s">
        <v>128</v>
      </c>
      <c r="E247" s="235" t="s">
        <v>19</v>
      </c>
      <c r="F247" s="236" t="s">
        <v>335</v>
      </c>
      <c r="G247" s="234"/>
      <c r="H247" s="237">
        <v>145.24700000000001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3" t="s">
        <v>128</v>
      </c>
      <c r="AU247" s="243" t="s">
        <v>84</v>
      </c>
      <c r="AV247" s="14" t="s">
        <v>84</v>
      </c>
      <c r="AW247" s="14" t="s">
        <v>35</v>
      </c>
      <c r="AX247" s="14" t="s">
        <v>82</v>
      </c>
      <c r="AY247" s="243" t="s">
        <v>116</v>
      </c>
    </row>
    <row r="248" s="12" customFormat="1" ht="22.8" customHeight="1">
      <c r="A248" s="12"/>
      <c r="B248" s="189"/>
      <c r="C248" s="190"/>
      <c r="D248" s="191" t="s">
        <v>73</v>
      </c>
      <c r="E248" s="203" t="s">
        <v>336</v>
      </c>
      <c r="F248" s="203" t="s">
        <v>337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SUM(P249:P251)</f>
        <v>0</v>
      </c>
      <c r="Q248" s="197"/>
      <c r="R248" s="198">
        <f>SUM(R249:R251)</f>
        <v>0</v>
      </c>
      <c r="S248" s="197"/>
      <c r="T248" s="199">
        <f>SUM(T249:T251)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82</v>
      </c>
      <c r="AT248" s="201" t="s">
        <v>73</v>
      </c>
      <c r="AU248" s="201" t="s">
        <v>82</v>
      </c>
      <c r="AY248" s="200" t="s">
        <v>116</v>
      </c>
      <c r="BK248" s="202">
        <f>SUM(BK249:BK251)</f>
        <v>0</v>
      </c>
    </row>
    <row r="249" s="2" customFormat="1" ht="24.15" customHeight="1">
      <c r="A249" s="39"/>
      <c r="B249" s="40"/>
      <c r="C249" s="205" t="s">
        <v>338</v>
      </c>
      <c r="D249" s="205" t="s">
        <v>119</v>
      </c>
      <c r="E249" s="206" t="s">
        <v>339</v>
      </c>
      <c r="F249" s="207" t="s">
        <v>340</v>
      </c>
      <c r="G249" s="208" t="s">
        <v>230</v>
      </c>
      <c r="H249" s="209">
        <v>136.77699999999999</v>
      </c>
      <c r="I249" s="210"/>
      <c r="J249" s="211">
        <f>ROUND(I249*H249,2)</f>
        <v>0</v>
      </c>
      <c r="K249" s="207" t="s">
        <v>123</v>
      </c>
      <c r="L249" s="45"/>
      <c r="M249" s="212" t="s">
        <v>19</v>
      </c>
      <c r="N249" s="213" t="s">
        <v>45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124</v>
      </c>
      <c r="AT249" s="216" t="s">
        <v>119</v>
      </c>
      <c r="AU249" s="216" t="s">
        <v>84</v>
      </c>
      <c r="AY249" s="18" t="s">
        <v>116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82</v>
      </c>
      <c r="BK249" s="217">
        <f>ROUND(I249*H249,2)</f>
        <v>0</v>
      </c>
      <c r="BL249" s="18" t="s">
        <v>124</v>
      </c>
      <c r="BM249" s="216" t="s">
        <v>341</v>
      </c>
    </row>
    <row r="250" s="2" customFormat="1">
      <c r="A250" s="39"/>
      <c r="B250" s="40"/>
      <c r="C250" s="41"/>
      <c r="D250" s="218" t="s">
        <v>126</v>
      </c>
      <c r="E250" s="41"/>
      <c r="F250" s="219" t="s">
        <v>342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126</v>
      </c>
      <c r="AU250" s="18" t="s">
        <v>84</v>
      </c>
    </row>
    <row r="251" s="14" customFormat="1">
      <c r="A251" s="14"/>
      <c r="B251" s="233"/>
      <c r="C251" s="234"/>
      <c r="D251" s="218" t="s">
        <v>128</v>
      </c>
      <c r="E251" s="235" t="s">
        <v>19</v>
      </c>
      <c r="F251" s="236" t="s">
        <v>343</v>
      </c>
      <c r="G251" s="234"/>
      <c r="H251" s="237">
        <v>136.77699999999999</v>
      </c>
      <c r="I251" s="238"/>
      <c r="J251" s="234"/>
      <c r="K251" s="234"/>
      <c r="L251" s="239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3" t="s">
        <v>128</v>
      </c>
      <c r="AU251" s="243" t="s">
        <v>84</v>
      </c>
      <c r="AV251" s="14" t="s">
        <v>84</v>
      </c>
      <c r="AW251" s="14" t="s">
        <v>35</v>
      </c>
      <c r="AX251" s="14" t="s">
        <v>82</v>
      </c>
      <c r="AY251" s="243" t="s">
        <v>116</v>
      </c>
    </row>
    <row r="252" s="2" customFormat="1" ht="6.96" customHeight="1">
      <c r="A252" s="39"/>
      <c r="B252" s="60"/>
      <c r="C252" s="61"/>
      <c r="D252" s="61"/>
      <c r="E252" s="61"/>
      <c r="F252" s="61"/>
      <c r="G252" s="61"/>
      <c r="H252" s="61"/>
      <c r="I252" s="61"/>
      <c r="J252" s="61"/>
      <c r="K252" s="61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zvwmuPuaIHJe9rSNZ5RGnuoDZdHZXHGYwhfBiBmagxRJj6lDXRZQtEV4SEUxJwdjSsbrAiddJ+J37xyqVz7Vhw==" hashValue="c0JCy3k4qJTNMe3/HFUFunl45qEfG9v1n34Nw1WGLBbfDWXGBYiMIGHo0N7dImXSeDOUqgoZOIXOe7fnaMaYkQ==" algorithmName="SHA-512" password="CC35"/>
  <autoFilter ref="C84:K25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Holice ulice 5. května - vodovod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344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16. 3. 2022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345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346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34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ROUND((SUM(BE82:BE95)),  2)</f>
        <v>0</v>
      </c>
      <c r="G33" s="39"/>
      <c r="H33" s="39"/>
      <c r="I33" s="149">
        <v>0.20999999999999999</v>
      </c>
      <c r="J33" s="148">
        <f>ROUND(((SUM(BE82:BE95))*I33),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ROUND((SUM(BF82:BF95)),  2)</f>
        <v>0</v>
      </c>
      <c r="G34" s="39"/>
      <c r="H34" s="39"/>
      <c r="I34" s="149">
        <v>0.14999999999999999</v>
      </c>
      <c r="J34" s="148">
        <f>ROUND(((SUM(BF82:BF95))*I34),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ROUND((SUM(BG82:BG95)),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ROUND((SUM(BH82:BH95)),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ROUND((SUM(BI82:BI95)),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Holice ulice 5. května - vodovod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Vedeljší a ostatní náklady stavby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k.ú.Holice v Čechách</v>
      </c>
      <c r="G52" s="41"/>
      <c r="H52" s="41"/>
      <c r="I52" s="33" t="s">
        <v>23</v>
      </c>
      <c r="J52" s="73" t="str">
        <f>IF(J12="","",J12)</f>
        <v>16. 3. 2022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54.45" customHeight="1">
      <c r="A54" s="39"/>
      <c r="B54" s="40"/>
      <c r="C54" s="33" t="s">
        <v>25</v>
      </c>
      <c r="D54" s="41"/>
      <c r="E54" s="41"/>
      <c r="F54" s="28" t="str">
        <f>E15</f>
        <v>Vodovody a kanalizace Pardubice, a.s.</v>
      </c>
      <c r="G54" s="41"/>
      <c r="H54" s="41"/>
      <c r="I54" s="33" t="s">
        <v>31</v>
      </c>
      <c r="J54" s="37" t="str">
        <f>E21</f>
        <v>BKN,spol.s r.o.Vladislavova 29/I,566 01Vysoké Mýto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347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348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349</v>
      </c>
      <c r="E62" s="175"/>
      <c r="F62" s="175"/>
      <c r="G62" s="175"/>
      <c r="H62" s="175"/>
      <c r="I62" s="175"/>
      <c r="J62" s="176">
        <f>J92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Holice ulice 5. května - vodovod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89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VON - Vedeljší a ostatní náklady stavby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k.ú.Holice v Čechách</v>
      </c>
      <c r="G76" s="41"/>
      <c r="H76" s="41"/>
      <c r="I76" s="33" t="s">
        <v>23</v>
      </c>
      <c r="J76" s="73" t="str">
        <f>IF(J12="","",J12)</f>
        <v>16. 3. 2022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54.45" customHeight="1">
      <c r="A78" s="39"/>
      <c r="B78" s="40"/>
      <c r="C78" s="33" t="s">
        <v>25</v>
      </c>
      <c r="D78" s="41"/>
      <c r="E78" s="41"/>
      <c r="F78" s="28" t="str">
        <f>E15</f>
        <v>Vodovody a kanalizace Pardubice, a.s.</v>
      </c>
      <c r="G78" s="41"/>
      <c r="H78" s="41"/>
      <c r="I78" s="33" t="s">
        <v>31</v>
      </c>
      <c r="J78" s="37" t="str">
        <f>E21</f>
        <v>BKN,spol.s r.o.Vladislavova 29/I,566 01Vysoké Mýto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102</v>
      </c>
      <c r="D81" s="181" t="s">
        <v>59</v>
      </c>
      <c r="E81" s="181" t="s">
        <v>55</v>
      </c>
      <c r="F81" s="181" t="s">
        <v>56</v>
      </c>
      <c r="G81" s="181" t="s">
        <v>103</v>
      </c>
      <c r="H81" s="181" t="s">
        <v>104</v>
      </c>
      <c r="I81" s="181" t="s">
        <v>105</v>
      </c>
      <c r="J81" s="181" t="s">
        <v>93</v>
      </c>
      <c r="K81" s="182" t="s">
        <v>106</v>
      </c>
      <c r="L81" s="183"/>
      <c r="M81" s="93" t="s">
        <v>19</v>
      </c>
      <c r="N81" s="94" t="s">
        <v>44</v>
      </c>
      <c r="O81" s="94" t="s">
        <v>107</v>
      </c>
      <c r="P81" s="94" t="s">
        <v>108</v>
      </c>
      <c r="Q81" s="94" t="s">
        <v>109</v>
      </c>
      <c r="R81" s="94" t="s">
        <v>110</v>
      </c>
      <c r="S81" s="94" t="s">
        <v>111</v>
      </c>
      <c r="T81" s="95" t="s">
        <v>112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113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73</v>
      </c>
      <c r="AU82" s="18" t="s">
        <v>94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73</v>
      </c>
      <c r="E83" s="192" t="s">
        <v>350</v>
      </c>
      <c r="F83" s="192" t="s">
        <v>351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P84+P92</f>
        <v>0</v>
      </c>
      <c r="Q83" s="197"/>
      <c r="R83" s="198">
        <f>R84+R92</f>
        <v>0</v>
      </c>
      <c r="S83" s="197"/>
      <c r="T83" s="199">
        <f>T84+T92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124</v>
      </c>
      <c r="AT83" s="201" t="s">
        <v>73</v>
      </c>
      <c r="AU83" s="201" t="s">
        <v>74</v>
      </c>
      <c r="AY83" s="200" t="s">
        <v>116</v>
      </c>
      <c r="BK83" s="202">
        <f>BK84+BK92</f>
        <v>0</v>
      </c>
    </row>
    <row r="84" s="12" customFormat="1" ht="22.8" customHeight="1">
      <c r="A84" s="12"/>
      <c r="B84" s="189"/>
      <c r="C84" s="190"/>
      <c r="D84" s="191" t="s">
        <v>73</v>
      </c>
      <c r="E84" s="203" t="s">
        <v>352</v>
      </c>
      <c r="F84" s="203" t="s">
        <v>353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SUM(P85:P91)</f>
        <v>0</v>
      </c>
      <c r="Q84" s="197"/>
      <c r="R84" s="198">
        <f>SUM(R85:R91)</f>
        <v>0</v>
      </c>
      <c r="S84" s="197"/>
      <c r="T84" s="199">
        <f>SUM(T85:T91)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124</v>
      </c>
      <c r="AT84" s="201" t="s">
        <v>73</v>
      </c>
      <c r="AU84" s="201" t="s">
        <v>82</v>
      </c>
      <c r="AY84" s="200" t="s">
        <v>116</v>
      </c>
      <c r="BK84" s="202">
        <f>SUM(BK85:BK91)</f>
        <v>0</v>
      </c>
    </row>
    <row r="85" s="2" customFormat="1" ht="16.5" customHeight="1">
      <c r="A85" s="39"/>
      <c r="B85" s="40"/>
      <c r="C85" s="205" t="s">
        <v>82</v>
      </c>
      <c r="D85" s="205" t="s">
        <v>119</v>
      </c>
      <c r="E85" s="206" t="s">
        <v>354</v>
      </c>
      <c r="F85" s="207" t="s">
        <v>355</v>
      </c>
      <c r="G85" s="208" t="s">
        <v>356</v>
      </c>
      <c r="H85" s="209">
        <v>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45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357</v>
      </c>
      <c r="AT85" s="216" t="s">
        <v>119</v>
      </c>
      <c r="AU85" s="216" t="s">
        <v>84</v>
      </c>
      <c r="AY85" s="18" t="s">
        <v>116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82</v>
      </c>
      <c r="BK85" s="217">
        <f>ROUND(I85*H85,2)</f>
        <v>0</v>
      </c>
      <c r="BL85" s="18" t="s">
        <v>357</v>
      </c>
      <c r="BM85" s="216" t="s">
        <v>358</v>
      </c>
    </row>
    <row r="86" s="2" customFormat="1">
      <c r="A86" s="39"/>
      <c r="B86" s="40"/>
      <c r="C86" s="41"/>
      <c r="D86" s="218" t="s">
        <v>359</v>
      </c>
      <c r="E86" s="41"/>
      <c r="F86" s="219" t="s">
        <v>360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359</v>
      </c>
      <c r="AU86" s="18" t="s">
        <v>84</v>
      </c>
    </row>
    <row r="87" s="2" customFormat="1" ht="16.5" customHeight="1">
      <c r="A87" s="39"/>
      <c r="B87" s="40"/>
      <c r="C87" s="205" t="s">
        <v>84</v>
      </c>
      <c r="D87" s="205" t="s">
        <v>119</v>
      </c>
      <c r="E87" s="206" t="s">
        <v>361</v>
      </c>
      <c r="F87" s="207" t="s">
        <v>362</v>
      </c>
      <c r="G87" s="208" t="s">
        <v>356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45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357</v>
      </c>
      <c r="AT87" s="216" t="s">
        <v>119</v>
      </c>
      <c r="AU87" s="216" t="s">
        <v>84</v>
      </c>
      <c r="AY87" s="18" t="s">
        <v>116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82</v>
      </c>
      <c r="BK87" s="217">
        <f>ROUND(I87*H87,2)</f>
        <v>0</v>
      </c>
      <c r="BL87" s="18" t="s">
        <v>357</v>
      </c>
      <c r="BM87" s="216" t="s">
        <v>363</v>
      </c>
    </row>
    <row r="88" s="2" customFormat="1">
      <c r="A88" s="39"/>
      <c r="B88" s="40"/>
      <c r="C88" s="41"/>
      <c r="D88" s="218" t="s">
        <v>359</v>
      </c>
      <c r="E88" s="41"/>
      <c r="F88" s="219" t="s">
        <v>364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359</v>
      </c>
      <c r="AU88" s="18" t="s">
        <v>84</v>
      </c>
    </row>
    <row r="89" s="2" customFormat="1" ht="16.5" customHeight="1">
      <c r="A89" s="39"/>
      <c r="B89" s="40"/>
      <c r="C89" s="205" t="s">
        <v>118</v>
      </c>
      <c r="D89" s="205" t="s">
        <v>119</v>
      </c>
      <c r="E89" s="206" t="s">
        <v>365</v>
      </c>
      <c r="F89" s="207" t="s">
        <v>366</v>
      </c>
      <c r="G89" s="208" t="s">
        <v>356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45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357</v>
      </c>
      <c r="AT89" s="216" t="s">
        <v>119</v>
      </c>
      <c r="AU89" s="216" t="s">
        <v>84</v>
      </c>
      <c r="AY89" s="18" t="s">
        <v>116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82</v>
      </c>
      <c r="BK89" s="217">
        <f>ROUND(I89*H89,2)</f>
        <v>0</v>
      </c>
      <c r="BL89" s="18" t="s">
        <v>357</v>
      </c>
      <c r="BM89" s="216" t="s">
        <v>367</v>
      </c>
    </row>
    <row r="90" s="2" customFormat="1" ht="24.15" customHeight="1">
      <c r="A90" s="39"/>
      <c r="B90" s="40"/>
      <c r="C90" s="205" t="s">
        <v>368</v>
      </c>
      <c r="D90" s="205" t="s">
        <v>119</v>
      </c>
      <c r="E90" s="206" t="s">
        <v>369</v>
      </c>
      <c r="F90" s="207" t="s">
        <v>370</v>
      </c>
      <c r="G90" s="208" t="s">
        <v>356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45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357</v>
      </c>
      <c r="AT90" s="216" t="s">
        <v>119</v>
      </c>
      <c r="AU90" s="216" t="s">
        <v>84</v>
      </c>
      <c r="AY90" s="18" t="s">
        <v>116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82</v>
      </c>
      <c r="BK90" s="217">
        <f>ROUND(I90*H90,2)</f>
        <v>0</v>
      </c>
      <c r="BL90" s="18" t="s">
        <v>357</v>
      </c>
      <c r="BM90" s="216" t="s">
        <v>371</v>
      </c>
    </row>
    <row r="91" s="2" customFormat="1" ht="16.5" customHeight="1">
      <c r="A91" s="39"/>
      <c r="B91" s="40"/>
      <c r="C91" s="205" t="s">
        <v>163</v>
      </c>
      <c r="D91" s="205" t="s">
        <v>119</v>
      </c>
      <c r="E91" s="206" t="s">
        <v>372</v>
      </c>
      <c r="F91" s="207" t="s">
        <v>373</v>
      </c>
      <c r="G91" s="208" t="s">
        <v>356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45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357</v>
      </c>
      <c r="AT91" s="216" t="s">
        <v>119</v>
      </c>
      <c r="AU91" s="216" t="s">
        <v>84</v>
      </c>
      <c r="AY91" s="18" t="s">
        <v>116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82</v>
      </c>
      <c r="BK91" s="217">
        <f>ROUND(I91*H91,2)</f>
        <v>0</v>
      </c>
      <c r="BL91" s="18" t="s">
        <v>357</v>
      </c>
      <c r="BM91" s="216" t="s">
        <v>374</v>
      </c>
    </row>
    <row r="92" s="12" customFormat="1" ht="22.8" customHeight="1">
      <c r="A92" s="12"/>
      <c r="B92" s="189"/>
      <c r="C92" s="190"/>
      <c r="D92" s="191" t="s">
        <v>73</v>
      </c>
      <c r="E92" s="203" t="s">
        <v>74</v>
      </c>
      <c r="F92" s="203" t="s">
        <v>351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SUM(P93:P95)</f>
        <v>0</v>
      </c>
      <c r="Q92" s="197"/>
      <c r="R92" s="198">
        <f>SUM(R93:R95)</f>
        <v>0</v>
      </c>
      <c r="S92" s="197"/>
      <c r="T92" s="199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375</v>
      </c>
      <c r="AT92" s="201" t="s">
        <v>73</v>
      </c>
      <c r="AU92" s="201" t="s">
        <v>82</v>
      </c>
      <c r="AY92" s="200" t="s">
        <v>116</v>
      </c>
      <c r="BK92" s="202">
        <f>SUM(BK93:BK95)</f>
        <v>0</v>
      </c>
    </row>
    <row r="93" s="2" customFormat="1" ht="16.5" customHeight="1">
      <c r="A93" s="39"/>
      <c r="B93" s="40"/>
      <c r="C93" s="205" t="s">
        <v>195</v>
      </c>
      <c r="D93" s="205" t="s">
        <v>119</v>
      </c>
      <c r="E93" s="206" t="s">
        <v>376</v>
      </c>
      <c r="F93" s="207" t="s">
        <v>377</v>
      </c>
      <c r="G93" s="208" t="s">
        <v>356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45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357</v>
      </c>
      <c r="AT93" s="216" t="s">
        <v>119</v>
      </c>
      <c r="AU93" s="216" t="s">
        <v>84</v>
      </c>
      <c r="AY93" s="18" t="s">
        <v>116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82</v>
      </c>
      <c r="BK93" s="217">
        <f>ROUND(I93*H93,2)</f>
        <v>0</v>
      </c>
      <c r="BL93" s="18" t="s">
        <v>357</v>
      </c>
      <c r="BM93" s="216" t="s">
        <v>378</v>
      </c>
    </row>
    <row r="94" s="2" customFormat="1">
      <c r="A94" s="39"/>
      <c r="B94" s="40"/>
      <c r="C94" s="41"/>
      <c r="D94" s="218" t="s">
        <v>359</v>
      </c>
      <c r="E94" s="41"/>
      <c r="F94" s="219" t="s">
        <v>379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359</v>
      </c>
      <c r="AU94" s="18" t="s">
        <v>84</v>
      </c>
    </row>
    <row r="95" s="2" customFormat="1" ht="16.5" customHeight="1">
      <c r="A95" s="39"/>
      <c r="B95" s="40"/>
      <c r="C95" s="205" t="s">
        <v>200</v>
      </c>
      <c r="D95" s="205" t="s">
        <v>119</v>
      </c>
      <c r="E95" s="206" t="s">
        <v>380</v>
      </c>
      <c r="F95" s="207" t="s">
        <v>381</v>
      </c>
      <c r="G95" s="208" t="s">
        <v>356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68" t="s">
        <v>19</v>
      </c>
      <c r="N95" s="269" t="s">
        <v>45</v>
      </c>
      <c r="O95" s="270"/>
      <c r="P95" s="271">
        <f>O95*H95</f>
        <v>0</v>
      </c>
      <c r="Q95" s="271">
        <v>0</v>
      </c>
      <c r="R95" s="271">
        <f>Q95*H95</f>
        <v>0</v>
      </c>
      <c r="S95" s="271">
        <v>0</v>
      </c>
      <c r="T95" s="272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357</v>
      </c>
      <c r="AT95" s="216" t="s">
        <v>119</v>
      </c>
      <c r="AU95" s="216" t="s">
        <v>84</v>
      </c>
      <c r="AY95" s="18" t="s">
        <v>116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82</v>
      </c>
      <c r="BK95" s="217">
        <f>ROUND(I95*H95,2)</f>
        <v>0</v>
      </c>
      <c r="BL95" s="18" t="s">
        <v>357</v>
      </c>
      <c r="BM95" s="216" t="s">
        <v>382</v>
      </c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45"/>
      <c r="M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</sheetData>
  <sheetProtection sheet="1" autoFilter="0" formatColumns="0" formatRows="0" objects="1" scenarios="1" spinCount="100000" saltValue="BLJrgbQZP+w2sTSriQ8BfuxXy2emStoq1jLmZsg2PT96ZVQ/qZnCBbMjm9fLeZ+aqZUUExHxWuKGt+eExbWwXA==" hashValue="LLk71sza1oosW0K2eRMXKBXIOqr7BDOkL1GgdmDTPOTgOo/ikv4JaNtr5J2OF8wzfRw+OujH8uAZ5KfiOpcUFA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383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384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385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386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387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388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389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390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391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392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393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81</v>
      </c>
      <c r="F18" s="284" t="s">
        <v>394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395</v>
      </c>
      <c r="F19" s="284" t="s">
        <v>396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397</v>
      </c>
      <c r="F20" s="284" t="s">
        <v>398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85</v>
      </c>
      <c r="F21" s="284" t="s">
        <v>399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400</v>
      </c>
      <c r="F22" s="284" t="s">
        <v>401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402</v>
      </c>
      <c r="F23" s="284" t="s">
        <v>403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404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405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406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407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408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409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410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411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412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102</v>
      </c>
      <c r="F36" s="284"/>
      <c r="G36" s="284" t="s">
        <v>413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414</v>
      </c>
      <c r="F37" s="284"/>
      <c r="G37" s="284" t="s">
        <v>415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55</v>
      </c>
      <c r="F38" s="284"/>
      <c r="G38" s="284" t="s">
        <v>416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56</v>
      </c>
      <c r="F39" s="284"/>
      <c r="G39" s="284" t="s">
        <v>417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103</v>
      </c>
      <c r="F40" s="284"/>
      <c r="G40" s="284" t="s">
        <v>418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104</v>
      </c>
      <c r="F41" s="284"/>
      <c r="G41" s="284" t="s">
        <v>419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420</v>
      </c>
      <c r="F42" s="284"/>
      <c r="G42" s="284" t="s">
        <v>421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422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423</v>
      </c>
      <c r="F44" s="284"/>
      <c r="G44" s="284" t="s">
        <v>424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106</v>
      </c>
      <c r="F45" s="284"/>
      <c r="G45" s="284" t="s">
        <v>425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426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427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428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429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430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431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432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433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434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435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436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437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438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439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440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441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442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443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444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445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446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447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448</v>
      </c>
      <c r="D76" s="302"/>
      <c r="E76" s="302"/>
      <c r="F76" s="302" t="s">
        <v>449</v>
      </c>
      <c r="G76" s="303"/>
      <c r="H76" s="302" t="s">
        <v>56</v>
      </c>
      <c r="I76" s="302" t="s">
        <v>59</v>
      </c>
      <c r="J76" s="302" t="s">
        <v>450</v>
      </c>
      <c r="K76" s="301"/>
    </row>
    <row r="77" s="1" customFormat="1" ht="17.25" customHeight="1">
      <c r="B77" s="299"/>
      <c r="C77" s="304" t="s">
        <v>451</v>
      </c>
      <c r="D77" s="304"/>
      <c r="E77" s="304"/>
      <c r="F77" s="305" t="s">
        <v>452</v>
      </c>
      <c r="G77" s="306"/>
      <c r="H77" s="304"/>
      <c r="I77" s="304"/>
      <c r="J77" s="304" t="s">
        <v>453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55</v>
      </c>
      <c r="D79" s="309"/>
      <c r="E79" s="309"/>
      <c r="F79" s="310" t="s">
        <v>454</v>
      </c>
      <c r="G79" s="311"/>
      <c r="H79" s="287" t="s">
        <v>455</v>
      </c>
      <c r="I79" s="287" t="s">
        <v>456</v>
      </c>
      <c r="J79" s="287">
        <v>20</v>
      </c>
      <c r="K79" s="301"/>
    </row>
    <row r="80" s="1" customFormat="1" ht="15" customHeight="1">
      <c r="B80" s="299"/>
      <c r="C80" s="287" t="s">
        <v>457</v>
      </c>
      <c r="D80" s="287"/>
      <c r="E80" s="287"/>
      <c r="F80" s="310" t="s">
        <v>454</v>
      </c>
      <c r="G80" s="311"/>
      <c r="H80" s="287" t="s">
        <v>458</v>
      </c>
      <c r="I80" s="287" t="s">
        <v>456</v>
      </c>
      <c r="J80" s="287">
        <v>120</v>
      </c>
      <c r="K80" s="301"/>
    </row>
    <row r="81" s="1" customFormat="1" ht="15" customHeight="1">
      <c r="B81" s="312"/>
      <c r="C81" s="287" t="s">
        <v>459</v>
      </c>
      <c r="D81" s="287"/>
      <c r="E81" s="287"/>
      <c r="F81" s="310" t="s">
        <v>460</v>
      </c>
      <c r="G81" s="311"/>
      <c r="H81" s="287" t="s">
        <v>461</v>
      </c>
      <c r="I81" s="287" t="s">
        <v>456</v>
      </c>
      <c r="J81" s="287">
        <v>50</v>
      </c>
      <c r="K81" s="301"/>
    </row>
    <row r="82" s="1" customFormat="1" ht="15" customHeight="1">
      <c r="B82" s="312"/>
      <c r="C82" s="287" t="s">
        <v>462</v>
      </c>
      <c r="D82" s="287"/>
      <c r="E82" s="287"/>
      <c r="F82" s="310" t="s">
        <v>454</v>
      </c>
      <c r="G82" s="311"/>
      <c r="H82" s="287" t="s">
        <v>463</v>
      </c>
      <c r="I82" s="287" t="s">
        <v>464</v>
      </c>
      <c r="J82" s="287"/>
      <c r="K82" s="301"/>
    </row>
    <row r="83" s="1" customFormat="1" ht="15" customHeight="1">
      <c r="B83" s="312"/>
      <c r="C83" s="313" t="s">
        <v>465</v>
      </c>
      <c r="D83" s="313"/>
      <c r="E83" s="313"/>
      <c r="F83" s="314" t="s">
        <v>460</v>
      </c>
      <c r="G83" s="313"/>
      <c r="H83" s="313" t="s">
        <v>466</v>
      </c>
      <c r="I83" s="313" t="s">
        <v>456</v>
      </c>
      <c r="J83" s="313">
        <v>15</v>
      </c>
      <c r="K83" s="301"/>
    </row>
    <row r="84" s="1" customFormat="1" ht="15" customHeight="1">
      <c r="B84" s="312"/>
      <c r="C84" s="313" t="s">
        <v>467</v>
      </c>
      <c r="D84" s="313"/>
      <c r="E84" s="313"/>
      <c r="F84" s="314" t="s">
        <v>460</v>
      </c>
      <c r="G84" s="313"/>
      <c r="H84" s="313" t="s">
        <v>468</v>
      </c>
      <c r="I84" s="313" t="s">
        <v>456</v>
      </c>
      <c r="J84" s="313">
        <v>15</v>
      </c>
      <c r="K84" s="301"/>
    </row>
    <row r="85" s="1" customFormat="1" ht="15" customHeight="1">
      <c r="B85" s="312"/>
      <c r="C85" s="313" t="s">
        <v>469</v>
      </c>
      <c r="D85" s="313"/>
      <c r="E85" s="313"/>
      <c r="F85" s="314" t="s">
        <v>460</v>
      </c>
      <c r="G85" s="313"/>
      <c r="H85" s="313" t="s">
        <v>470</v>
      </c>
      <c r="I85" s="313" t="s">
        <v>456</v>
      </c>
      <c r="J85" s="313">
        <v>20</v>
      </c>
      <c r="K85" s="301"/>
    </row>
    <row r="86" s="1" customFormat="1" ht="15" customHeight="1">
      <c r="B86" s="312"/>
      <c r="C86" s="313" t="s">
        <v>471</v>
      </c>
      <c r="D86" s="313"/>
      <c r="E86" s="313"/>
      <c r="F86" s="314" t="s">
        <v>460</v>
      </c>
      <c r="G86" s="313"/>
      <c r="H86" s="313" t="s">
        <v>472</v>
      </c>
      <c r="I86" s="313" t="s">
        <v>456</v>
      </c>
      <c r="J86" s="313">
        <v>20</v>
      </c>
      <c r="K86" s="301"/>
    </row>
    <row r="87" s="1" customFormat="1" ht="15" customHeight="1">
      <c r="B87" s="312"/>
      <c r="C87" s="287" t="s">
        <v>473</v>
      </c>
      <c r="D87" s="287"/>
      <c r="E87" s="287"/>
      <c r="F87" s="310" t="s">
        <v>460</v>
      </c>
      <c r="G87" s="311"/>
      <c r="H87" s="287" t="s">
        <v>474</v>
      </c>
      <c r="I87" s="287" t="s">
        <v>456</v>
      </c>
      <c r="J87" s="287">
        <v>50</v>
      </c>
      <c r="K87" s="301"/>
    </row>
    <row r="88" s="1" customFormat="1" ht="15" customHeight="1">
      <c r="B88" s="312"/>
      <c r="C88" s="287" t="s">
        <v>475</v>
      </c>
      <c r="D88" s="287"/>
      <c r="E88" s="287"/>
      <c r="F88" s="310" t="s">
        <v>460</v>
      </c>
      <c r="G88" s="311"/>
      <c r="H88" s="287" t="s">
        <v>476</v>
      </c>
      <c r="I88" s="287" t="s">
        <v>456</v>
      </c>
      <c r="J88" s="287">
        <v>20</v>
      </c>
      <c r="K88" s="301"/>
    </row>
    <row r="89" s="1" customFormat="1" ht="15" customHeight="1">
      <c r="B89" s="312"/>
      <c r="C89" s="287" t="s">
        <v>477</v>
      </c>
      <c r="D89" s="287"/>
      <c r="E89" s="287"/>
      <c r="F89" s="310" t="s">
        <v>460</v>
      </c>
      <c r="G89" s="311"/>
      <c r="H89" s="287" t="s">
        <v>478</v>
      </c>
      <c r="I89" s="287" t="s">
        <v>456</v>
      </c>
      <c r="J89" s="287">
        <v>20</v>
      </c>
      <c r="K89" s="301"/>
    </row>
    <row r="90" s="1" customFormat="1" ht="15" customHeight="1">
      <c r="B90" s="312"/>
      <c r="C90" s="287" t="s">
        <v>479</v>
      </c>
      <c r="D90" s="287"/>
      <c r="E90" s="287"/>
      <c r="F90" s="310" t="s">
        <v>460</v>
      </c>
      <c r="G90" s="311"/>
      <c r="H90" s="287" t="s">
        <v>480</v>
      </c>
      <c r="I90" s="287" t="s">
        <v>456</v>
      </c>
      <c r="J90" s="287">
        <v>50</v>
      </c>
      <c r="K90" s="301"/>
    </row>
    <row r="91" s="1" customFormat="1" ht="15" customHeight="1">
      <c r="B91" s="312"/>
      <c r="C91" s="287" t="s">
        <v>481</v>
      </c>
      <c r="D91" s="287"/>
      <c r="E91" s="287"/>
      <c r="F91" s="310" t="s">
        <v>460</v>
      </c>
      <c r="G91" s="311"/>
      <c r="H91" s="287" t="s">
        <v>481</v>
      </c>
      <c r="I91" s="287" t="s">
        <v>456</v>
      </c>
      <c r="J91" s="287">
        <v>50</v>
      </c>
      <c r="K91" s="301"/>
    </row>
    <row r="92" s="1" customFormat="1" ht="15" customHeight="1">
      <c r="B92" s="312"/>
      <c r="C92" s="287" t="s">
        <v>482</v>
      </c>
      <c r="D92" s="287"/>
      <c r="E92" s="287"/>
      <c r="F92" s="310" t="s">
        <v>460</v>
      </c>
      <c r="G92" s="311"/>
      <c r="H92" s="287" t="s">
        <v>483</v>
      </c>
      <c r="I92" s="287" t="s">
        <v>456</v>
      </c>
      <c r="J92" s="287">
        <v>255</v>
      </c>
      <c r="K92" s="301"/>
    </row>
    <row r="93" s="1" customFormat="1" ht="15" customHeight="1">
      <c r="B93" s="312"/>
      <c r="C93" s="287" t="s">
        <v>484</v>
      </c>
      <c r="D93" s="287"/>
      <c r="E93" s="287"/>
      <c r="F93" s="310" t="s">
        <v>454</v>
      </c>
      <c r="G93" s="311"/>
      <c r="H93" s="287" t="s">
        <v>485</v>
      </c>
      <c r="I93" s="287" t="s">
        <v>486</v>
      </c>
      <c r="J93" s="287"/>
      <c r="K93" s="301"/>
    </row>
    <row r="94" s="1" customFormat="1" ht="15" customHeight="1">
      <c r="B94" s="312"/>
      <c r="C94" s="287" t="s">
        <v>487</v>
      </c>
      <c r="D94" s="287"/>
      <c r="E94" s="287"/>
      <c r="F94" s="310" t="s">
        <v>454</v>
      </c>
      <c r="G94" s="311"/>
      <c r="H94" s="287" t="s">
        <v>488</v>
      </c>
      <c r="I94" s="287" t="s">
        <v>489</v>
      </c>
      <c r="J94" s="287"/>
      <c r="K94" s="301"/>
    </row>
    <row r="95" s="1" customFormat="1" ht="15" customHeight="1">
      <c r="B95" s="312"/>
      <c r="C95" s="287" t="s">
        <v>490</v>
      </c>
      <c r="D95" s="287"/>
      <c r="E95" s="287"/>
      <c r="F95" s="310" t="s">
        <v>454</v>
      </c>
      <c r="G95" s="311"/>
      <c r="H95" s="287" t="s">
        <v>490</v>
      </c>
      <c r="I95" s="287" t="s">
        <v>489</v>
      </c>
      <c r="J95" s="287"/>
      <c r="K95" s="301"/>
    </row>
    <row r="96" s="1" customFormat="1" ht="15" customHeight="1">
      <c r="B96" s="312"/>
      <c r="C96" s="287" t="s">
        <v>40</v>
      </c>
      <c r="D96" s="287"/>
      <c r="E96" s="287"/>
      <c r="F96" s="310" t="s">
        <v>454</v>
      </c>
      <c r="G96" s="311"/>
      <c r="H96" s="287" t="s">
        <v>491</v>
      </c>
      <c r="I96" s="287" t="s">
        <v>489</v>
      </c>
      <c r="J96" s="287"/>
      <c r="K96" s="301"/>
    </row>
    <row r="97" s="1" customFormat="1" ht="15" customHeight="1">
      <c r="B97" s="312"/>
      <c r="C97" s="287" t="s">
        <v>50</v>
      </c>
      <c r="D97" s="287"/>
      <c r="E97" s="287"/>
      <c r="F97" s="310" t="s">
        <v>454</v>
      </c>
      <c r="G97" s="311"/>
      <c r="H97" s="287" t="s">
        <v>492</v>
      </c>
      <c r="I97" s="287" t="s">
        <v>489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493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448</v>
      </c>
      <c r="D103" s="302"/>
      <c r="E103" s="302"/>
      <c r="F103" s="302" t="s">
        <v>449</v>
      </c>
      <c r="G103" s="303"/>
      <c r="H103" s="302" t="s">
        <v>56</v>
      </c>
      <c r="I103" s="302" t="s">
        <v>59</v>
      </c>
      <c r="J103" s="302" t="s">
        <v>450</v>
      </c>
      <c r="K103" s="301"/>
    </row>
    <row r="104" s="1" customFormat="1" ht="17.25" customHeight="1">
      <c r="B104" s="299"/>
      <c r="C104" s="304" t="s">
        <v>451</v>
      </c>
      <c r="D104" s="304"/>
      <c r="E104" s="304"/>
      <c r="F104" s="305" t="s">
        <v>452</v>
      </c>
      <c r="G104" s="306"/>
      <c r="H104" s="304"/>
      <c r="I104" s="304"/>
      <c r="J104" s="304" t="s">
        <v>453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55</v>
      </c>
      <c r="D106" s="309"/>
      <c r="E106" s="309"/>
      <c r="F106" s="310" t="s">
        <v>454</v>
      </c>
      <c r="G106" s="287"/>
      <c r="H106" s="287" t="s">
        <v>494</v>
      </c>
      <c r="I106" s="287" t="s">
        <v>456</v>
      </c>
      <c r="J106" s="287">
        <v>20</v>
      </c>
      <c r="K106" s="301"/>
    </row>
    <row r="107" s="1" customFormat="1" ht="15" customHeight="1">
      <c r="B107" s="299"/>
      <c r="C107" s="287" t="s">
        <v>457</v>
      </c>
      <c r="D107" s="287"/>
      <c r="E107" s="287"/>
      <c r="F107" s="310" t="s">
        <v>454</v>
      </c>
      <c r="G107" s="287"/>
      <c r="H107" s="287" t="s">
        <v>494</v>
      </c>
      <c r="I107" s="287" t="s">
        <v>456</v>
      </c>
      <c r="J107" s="287">
        <v>120</v>
      </c>
      <c r="K107" s="301"/>
    </row>
    <row r="108" s="1" customFormat="1" ht="15" customHeight="1">
      <c r="B108" s="312"/>
      <c r="C108" s="287" t="s">
        <v>459</v>
      </c>
      <c r="D108" s="287"/>
      <c r="E108" s="287"/>
      <c r="F108" s="310" t="s">
        <v>460</v>
      </c>
      <c r="G108" s="287"/>
      <c r="H108" s="287" t="s">
        <v>494</v>
      </c>
      <c r="I108" s="287" t="s">
        <v>456</v>
      </c>
      <c r="J108" s="287">
        <v>50</v>
      </c>
      <c r="K108" s="301"/>
    </row>
    <row r="109" s="1" customFormat="1" ht="15" customHeight="1">
      <c r="B109" s="312"/>
      <c r="C109" s="287" t="s">
        <v>462</v>
      </c>
      <c r="D109" s="287"/>
      <c r="E109" s="287"/>
      <c r="F109" s="310" t="s">
        <v>454</v>
      </c>
      <c r="G109" s="287"/>
      <c r="H109" s="287" t="s">
        <v>494</v>
      </c>
      <c r="I109" s="287" t="s">
        <v>464</v>
      </c>
      <c r="J109" s="287"/>
      <c r="K109" s="301"/>
    </row>
    <row r="110" s="1" customFormat="1" ht="15" customHeight="1">
      <c r="B110" s="312"/>
      <c r="C110" s="287" t="s">
        <v>473</v>
      </c>
      <c r="D110" s="287"/>
      <c r="E110" s="287"/>
      <c r="F110" s="310" t="s">
        <v>460</v>
      </c>
      <c r="G110" s="287"/>
      <c r="H110" s="287" t="s">
        <v>494</v>
      </c>
      <c r="I110" s="287" t="s">
        <v>456</v>
      </c>
      <c r="J110" s="287">
        <v>50</v>
      </c>
      <c r="K110" s="301"/>
    </row>
    <row r="111" s="1" customFormat="1" ht="15" customHeight="1">
      <c r="B111" s="312"/>
      <c r="C111" s="287" t="s">
        <v>481</v>
      </c>
      <c r="D111" s="287"/>
      <c r="E111" s="287"/>
      <c r="F111" s="310" t="s">
        <v>460</v>
      </c>
      <c r="G111" s="287"/>
      <c r="H111" s="287" t="s">
        <v>494</v>
      </c>
      <c r="I111" s="287" t="s">
        <v>456</v>
      </c>
      <c r="J111" s="287">
        <v>50</v>
      </c>
      <c r="K111" s="301"/>
    </row>
    <row r="112" s="1" customFormat="1" ht="15" customHeight="1">
      <c r="B112" s="312"/>
      <c r="C112" s="287" t="s">
        <v>479</v>
      </c>
      <c r="D112" s="287"/>
      <c r="E112" s="287"/>
      <c r="F112" s="310" t="s">
        <v>460</v>
      </c>
      <c r="G112" s="287"/>
      <c r="H112" s="287" t="s">
        <v>494</v>
      </c>
      <c r="I112" s="287" t="s">
        <v>456</v>
      </c>
      <c r="J112" s="287">
        <v>50</v>
      </c>
      <c r="K112" s="301"/>
    </row>
    <row r="113" s="1" customFormat="1" ht="15" customHeight="1">
      <c r="B113" s="312"/>
      <c r="C113" s="287" t="s">
        <v>55</v>
      </c>
      <c r="D113" s="287"/>
      <c r="E113" s="287"/>
      <c r="F113" s="310" t="s">
        <v>454</v>
      </c>
      <c r="G113" s="287"/>
      <c r="H113" s="287" t="s">
        <v>495</v>
      </c>
      <c r="I113" s="287" t="s">
        <v>456</v>
      </c>
      <c r="J113" s="287">
        <v>20</v>
      </c>
      <c r="K113" s="301"/>
    </row>
    <row r="114" s="1" customFormat="1" ht="15" customHeight="1">
      <c r="B114" s="312"/>
      <c r="C114" s="287" t="s">
        <v>496</v>
      </c>
      <c r="D114" s="287"/>
      <c r="E114" s="287"/>
      <c r="F114" s="310" t="s">
        <v>454</v>
      </c>
      <c r="G114" s="287"/>
      <c r="H114" s="287" t="s">
        <v>497</v>
      </c>
      <c r="I114" s="287" t="s">
        <v>456</v>
      </c>
      <c r="J114" s="287">
        <v>120</v>
      </c>
      <c r="K114" s="301"/>
    </row>
    <row r="115" s="1" customFormat="1" ht="15" customHeight="1">
      <c r="B115" s="312"/>
      <c r="C115" s="287" t="s">
        <v>40</v>
      </c>
      <c r="D115" s="287"/>
      <c r="E115" s="287"/>
      <c r="F115" s="310" t="s">
        <v>454</v>
      </c>
      <c r="G115" s="287"/>
      <c r="H115" s="287" t="s">
        <v>498</v>
      </c>
      <c r="I115" s="287" t="s">
        <v>489</v>
      </c>
      <c r="J115" s="287"/>
      <c r="K115" s="301"/>
    </row>
    <row r="116" s="1" customFormat="1" ht="15" customHeight="1">
      <c r="B116" s="312"/>
      <c r="C116" s="287" t="s">
        <v>50</v>
      </c>
      <c r="D116" s="287"/>
      <c r="E116" s="287"/>
      <c r="F116" s="310" t="s">
        <v>454</v>
      </c>
      <c r="G116" s="287"/>
      <c r="H116" s="287" t="s">
        <v>499</v>
      </c>
      <c r="I116" s="287" t="s">
        <v>489</v>
      </c>
      <c r="J116" s="287"/>
      <c r="K116" s="301"/>
    </row>
    <row r="117" s="1" customFormat="1" ht="15" customHeight="1">
      <c r="B117" s="312"/>
      <c r="C117" s="287" t="s">
        <v>59</v>
      </c>
      <c r="D117" s="287"/>
      <c r="E117" s="287"/>
      <c r="F117" s="310" t="s">
        <v>454</v>
      </c>
      <c r="G117" s="287"/>
      <c r="H117" s="287" t="s">
        <v>500</v>
      </c>
      <c r="I117" s="287" t="s">
        <v>501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502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448</v>
      </c>
      <c r="D123" s="302"/>
      <c r="E123" s="302"/>
      <c r="F123" s="302" t="s">
        <v>449</v>
      </c>
      <c r="G123" s="303"/>
      <c r="H123" s="302" t="s">
        <v>56</v>
      </c>
      <c r="I123" s="302" t="s">
        <v>59</v>
      </c>
      <c r="J123" s="302" t="s">
        <v>450</v>
      </c>
      <c r="K123" s="331"/>
    </row>
    <row r="124" s="1" customFormat="1" ht="17.25" customHeight="1">
      <c r="B124" s="330"/>
      <c r="C124" s="304" t="s">
        <v>451</v>
      </c>
      <c r="D124" s="304"/>
      <c r="E124" s="304"/>
      <c r="F124" s="305" t="s">
        <v>452</v>
      </c>
      <c r="G124" s="306"/>
      <c r="H124" s="304"/>
      <c r="I124" s="304"/>
      <c r="J124" s="304" t="s">
        <v>453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457</v>
      </c>
      <c r="D126" s="309"/>
      <c r="E126" s="309"/>
      <c r="F126" s="310" t="s">
        <v>454</v>
      </c>
      <c r="G126" s="287"/>
      <c r="H126" s="287" t="s">
        <v>494</v>
      </c>
      <c r="I126" s="287" t="s">
        <v>456</v>
      </c>
      <c r="J126" s="287">
        <v>120</v>
      </c>
      <c r="K126" s="335"/>
    </row>
    <row r="127" s="1" customFormat="1" ht="15" customHeight="1">
      <c r="B127" s="332"/>
      <c r="C127" s="287" t="s">
        <v>503</v>
      </c>
      <c r="D127" s="287"/>
      <c r="E127" s="287"/>
      <c r="F127" s="310" t="s">
        <v>454</v>
      </c>
      <c r="G127" s="287"/>
      <c r="H127" s="287" t="s">
        <v>504</v>
      </c>
      <c r="I127" s="287" t="s">
        <v>456</v>
      </c>
      <c r="J127" s="287" t="s">
        <v>505</v>
      </c>
      <c r="K127" s="335"/>
    </row>
    <row r="128" s="1" customFormat="1" ht="15" customHeight="1">
      <c r="B128" s="332"/>
      <c r="C128" s="287" t="s">
        <v>402</v>
      </c>
      <c r="D128" s="287"/>
      <c r="E128" s="287"/>
      <c r="F128" s="310" t="s">
        <v>454</v>
      </c>
      <c r="G128" s="287"/>
      <c r="H128" s="287" t="s">
        <v>506</v>
      </c>
      <c r="I128" s="287" t="s">
        <v>456</v>
      </c>
      <c r="J128" s="287" t="s">
        <v>505</v>
      </c>
      <c r="K128" s="335"/>
    </row>
    <row r="129" s="1" customFormat="1" ht="15" customHeight="1">
      <c r="B129" s="332"/>
      <c r="C129" s="287" t="s">
        <v>465</v>
      </c>
      <c r="D129" s="287"/>
      <c r="E129" s="287"/>
      <c r="F129" s="310" t="s">
        <v>460</v>
      </c>
      <c r="G129" s="287"/>
      <c r="H129" s="287" t="s">
        <v>466</v>
      </c>
      <c r="I129" s="287" t="s">
        <v>456</v>
      </c>
      <c r="J129" s="287">
        <v>15</v>
      </c>
      <c r="K129" s="335"/>
    </row>
    <row r="130" s="1" customFormat="1" ht="15" customHeight="1">
      <c r="B130" s="332"/>
      <c r="C130" s="313" t="s">
        <v>467</v>
      </c>
      <c r="D130" s="313"/>
      <c r="E130" s="313"/>
      <c r="F130" s="314" t="s">
        <v>460</v>
      </c>
      <c r="G130" s="313"/>
      <c r="H130" s="313" t="s">
        <v>468</v>
      </c>
      <c r="I130" s="313" t="s">
        <v>456</v>
      </c>
      <c r="J130" s="313">
        <v>15</v>
      </c>
      <c r="K130" s="335"/>
    </row>
    <row r="131" s="1" customFormat="1" ht="15" customHeight="1">
      <c r="B131" s="332"/>
      <c r="C131" s="313" t="s">
        <v>469</v>
      </c>
      <c r="D131" s="313"/>
      <c r="E131" s="313"/>
      <c r="F131" s="314" t="s">
        <v>460</v>
      </c>
      <c r="G131" s="313"/>
      <c r="H131" s="313" t="s">
        <v>470</v>
      </c>
      <c r="I131" s="313" t="s">
        <v>456</v>
      </c>
      <c r="J131" s="313">
        <v>20</v>
      </c>
      <c r="K131" s="335"/>
    </row>
    <row r="132" s="1" customFormat="1" ht="15" customHeight="1">
      <c r="B132" s="332"/>
      <c r="C132" s="313" t="s">
        <v>471</v>
      </c>
      <c r="D132" s="313"/>
      <c r="E132" s="313"/>
      <c r="F132" s="314" t="s">
        <v>460</v>
      </c>
      <c r="G132" s="313"/>
      <c r="H132" s="313" t="s">
        <v>472</v>
      </c>
      <c r="I132" s="313" t="s">
        <v>456</v>
      </c>
      <c r="J132" s="313">
        <v>20</v>
      </c>
      <c r="K132" s="335"/>
    </row>
    <row r="133" s="1" customFormat="1" ht="15" customHeight="1">
      <c r="B133" s="332"/>
      <c r="C133" s="287" t="s">
        <v>459</v>
      </c>
      <c r="D133" s="287"/>
      <c r="E133" s="287"/>
      <c r="F133" s="310" t="s">
        <v>460</v>
      </c>
      <c r="G133" s="287"/>
      <c r="H133" s="287" t="s">
        <v>494</v>
      </c>
      <c r="I133" s="287" t="s">
        <v>456</v>
      </c>
      <c r="J133" s="287">
        <v>50</v>
      </c>
      <c r="K133" s="335"/>
    </row>
    <row r="134" s="1" customFormat="1" ht="15" customHeight="1">
      <c r="B134" s="332"/>
      <c r="C134" s="287" t="s">
        <v>473</v>
      </c>
      <c r="D134" s="287"/>
      <c r="E134" s="287"/>
      <c r="F134" s="310" t="s">
        <v>460</v>
      </c>
      <c r="G134" s="287"/>
      <c r="H134" s="287" t="s">
        <v>494</v>
      </c>
      <c r="I134" s="287" t="s">
        <v>456</v>
      </c>
      <c r="J134" s="287">
        <v>50</v>
      </c>
      <c r="K134" s="335"/>
    </row>
    <row r="135" s="1" customFormat="1" ht="15" customHeight="1">
      <c r="B135" s="332"/>
      <c r="C135" s="287" t="s">
        <v>479</v>
      </c>
      <c r="D135" s="287"/>
      <c r="E135" s="287"/>
      <c r="F135" s="310" t="s">
        <v>460</v>
      </c>
      <c r="G135" s="287"/>
      <c r="H135" s="287" t="s">
        <v>494</v>
      </c>
      <c r="I135" s="287" t="s">
        <v>456</v>
      </c>
      <c r="J135" s="287">
        <v>50</v>
      </c>
      <c r="K135" s="335"/>
    </row>
    <row r="136" s="1" customFormat="1" ht="15" customHeight="1">
      <c r="B136" s="332"/>
      <c r="C136" s="287" t="s">
        <v>481</v>
      </c>
      <c r="D136" s="287"/>
      <c r="E136" s="287"/>
      <c r="F136" s="310" t="s">
        <v>460</v>
      </c>
      <c r="G136" s="287"/>
      <c r="H136" s="287" t="s">
        <v>494</v>
      </c>
      <c r="I136" s="287" t="s">
        <v>456</v>
      </c>
      <c r="J136" s="287">
        <v>50</v>
      </c>
      <c r="K136" s="335"/>
    </row>
    <row r="137" s="1" customFormat="1" ht="15" customHeight="1">
      <c r="B137" s="332"/>
      <c r="C137" s="287" t="s">
        <v>482</v>
      </c>
      <c r="D137" s="287"/>
      <c r="E137" s="287"/>
      <c r="F137" s="310" t="s">
        <v>460</v>
      </c>
      <c r="G137" s="287"/>
      <c r="H137" s="287" t="s">
        <v>507</v>
      </c>
      <c r="I137" s="287" t="s">
        <v>456</v>
      </c>
      <c r="J137" s="287">
        <v>255</v>
      </c>
      <c r="K137" s="335"/>
    </row>
    <row r="138" s="1" customFormat="1" ht="15" customHeight="1">
      <c r="B138" s="332"/>
      <c r="C138" s="287" t="s">
        <v>484</v>
      </c>
      <c r="D138" s="287"/>
      <c r="E138" s="287"/>
      <c r="F138" s="310" t="s">
        <v>454</v>
      </c>
      <c r="G138" s="287"/>
      <c r="H138" s="287" t="s">
        <v>508</v>
      </c>
      <c r="I138" s="287" t="s">
        <v>486</v>
      </c>
      <c r="J138" s="287"/>
      <c r="K138" s="335"/>
    </row>
    <row r="139" s="1" customFormat="1" ht="15" customHeight="1">
      <c r="B139" s="332"/>
      <c r="C139" s="287" t="s">
        <v>487</v>
      </c>
      <c r="D139" s="287"/>
      <c r="E139" s="287"/>
      <c r="F139" s="310" t="s">
        <v>454</v>
      </c>
      <c r="G139" s="287"/>
      <c r="H139" s="287" t="s">
        <v>509</v>
      </c>
      <c r="I139" s="287" t="s">
        <v>489</v>
      </c>
      <c r="J139" s="287"/>
      <c r="K139" s="335"/>
    </row>
    <row r="140" s="1" customFormat="1" ht="15" customHeight="1">
      <c r="B140" s="332"/>
      <c r="C140" s="287" t="s">
        <v>490</v>
      </c>
      <c r="D140" s="287"/>
      <c r="E140" s="287"/>
      <c r="F140" s="310" t="s">
        <v>454</v>
      </c>
      <c r="G140" s="287"/>
      <c r="H140" s="287" t="s">
        <v>490</v>
      </c>
      <c r="I140" s="287" t="s">
        <v>489</v>
      </c>
      <c r="J140" s="287"/>
      <c r="K140" s="335"/>
    </row>
    <row r="141" s="1" customFormat="1" ht="15" customHeight="1">
      <c r="B141" s="332"/>
      <c r="C141" s="287" t="s">
        <v>40</v>
      </c>
      <c r="D141" s="287"/>
      <c r="E141" s="287"/>
      <c r="F141" s="310" t="s">
        <v>454</v>
      </c>
      <c r="G141" s="287"/>
      <c r="H141" s="287" t="s">
        <v>510</v>
      </c>
      <c r="I141" s="287" t="s">
        <v>489</v>
      </c>
      <c r="J141" s="287"/>
      <c r="K141" s="335"/>
    </row>
    <row r="142" s="1" customFormat="1" ht="15" customHeight="1">
      <c r="B142" s="332"/>
      <c r="C142" s="287" t="s">
        <v>511</v>
      </c>
      <c r="D142" s="287"/>
      <c r="E142" s="287"/>
      <c r="F142" s="310" t="s">
        <v>454</v>
      </c>
      <c r="G142" s="287"/>
      <c r="H142" s="287" t="s">
        <v>512</v>
      </c>
      <c r="I142" s="287" t="s">
        <v>489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513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448</v>
      </c>
      <c r="D148" s="302"/>
      <c r="E148" s="302"/>
      <c r="F148" s="302" t="s">
        <v>449</v>
      </c>
      <c r="G148" s="303"/>
      <c r="H148" s="302" t="s">
        <v>56</v>
      </c>
      <c r="I148" s="302" t="s">
        <v>59</v>
      </c>
      <c r="J148" s="302" t="s">
        <v>450</v>
      </c>
      <c r="K148" s="301"/>
    </row>
    <row r="149" s="1" customFormat="1" ht="17.25" customHeight="1">
      <c r="B149" s="299"/>
      <c r="C149" s="304" t="s">
        <v>451</v>
      </c>
      <c r="D149" s="304"/>
      <c r="E149" s="304"/>
      <c r="F149" s="305" t="s">
        <v>452</v>
      </c>
      <c r="G149" s="306"/>
      <c r="H149" s="304"/>
      <c r="I149" s="304"/>
      <c r="J149" s="304" t="s">
        <v>453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457</v>
      </c>
      <c r="D151" s="287"/>
      <c r="E151" s="287"/>
      <c r="F151" s="340" t="s">
        <v>454</v>
      </c>
      <c r="G151" s="287"/>
      <c r="H151" s="339" t="s">
        <v>494</v>
      </c>
      <c r="I151" s="339" t="s">
        <v>456</v>
      </c>
      <c r="J151" s="339">
        <v>120</v>
      </c>
      <c r="K151" s="335"/>
    </row>
    <row r="152" s="1" customFormat="1" ht="15" customHeight="1">
      <c r="B152" s="312"/>
      <c r="C152" s="339" t="s">
        <v>503</v>
      </c>
      <c r="D152" s="287"/>
      <c r="E152" s="287"/>
      <c r="F152" s="340" t="s">
        <v>454</v>
      </c>
      <c r="G152" s="287"/>
      <c r="H152" s="339" t="s">
        <v>514</v>
      </c>
      <c r="I152" s="339" t="s">
        <v>456</v>
      </c>
      <c r="J152" s="339" t="s">
        <v>505</v>
      </c>
      <c r="K152" s="335"/>
    </row>
    <row r="153" s="1" customFormat="1" ht="15" customHeight="1">
      <c r="B153" s="312"/>
      <c r="C153" s="339" t="s">
        <v>402</v>
      </c>
      <c r="D153" s="287"/>
      <c r="E153" s="287"/>
      <c r="F153" s="340" t="s">
        <v>454</v>
      </c>
      <c r="G153" s="287"/>
      <c r="H153" s="339" t="s">
        <v>515</v>
      </c>
      <c r="I153" s="339" t="s">
        <v>456</v>
      </c>
      <c r="J153" s="339" t="s">
        <v>505</v>
      </c>
      <c r="K153" s="335"/>
    </row>
    <row r="154" s="1" customFormat="1" ht="15" customHeight="1">
      <c r="B154" s="312"/>
      <c r="C154" s="339" t="s">
        <v>459</v>
      </c>
      <c r="D154" s="287"/>
      <c r="E154" s="287"/>
      <c r="F154" s="340" t="s">
        <v>460</v>
      </c>
      <c r="G154" s="287"/>
      <c r="H154" s="339" t="s">
        <v>494</v>
      </c>
      <c r="I154" s="339" t="s">
        <v>456</v>
      </c>
      <c r="J154" s="339">
        <v>50</v>
      </c>
      <c r="K154" s="335"/>
    </row>
    <row r="155" s="1" customFormat="1" ht="15" customHeight="1">
      <c r="B155" s="312"/>
      <c r="C155" s="339" t="s">
        <v>462</v>
      </c>
      <c r="D155" s="287"/>
      <c r="E155" s="287"/>
      <c r="F155" s="340" t="s">
        <v>454</v>
      </c>
      <c r="G155" s="287"/>
      <c r="H155" s="339" t="s">
        <v>494</v>
      </c>
      <c r="I155" s="339" t="s">
        <v>464</v>
      </c>
      <c r="J155" s="339"/>
      <c r="K155" s="335"/>
    </row>
    <row r="156" s="1" customFormat="1" ht="15" customHeight="1">
      <c r="B156" s="312"/>
      <c r="C156" s="339" t="s">
        <v>473</v>
      </c>
      <c r="D156" s="287"/>
      <c r="E156" s="287"/>
      <c r="F156" s="340" t="s">
        <v>460</v>
      </c>
      <c r="G156" s="287"/>
      <c r="H156" s="339" t="s">
        <v>494</v>
      </c>
      <c r="I156" s="339" t="s">
        <v>456</v>
      </c>
      <c r="J156" s="339">
        <v>50</v>
      </c>
      <c r="K156" s="335"/>
    </row>
    <row r="157" s="1" customFormat="1" ht="15" customHeight="1">
      <c r="B157" s="312"/>
      <c r="C157" s="339" t="s">
        <v>481</v>
      </c>
      <c r="D157" s="287"/>
      <c r="E157" s="287"/>
      <c r="F157" s="340" t="s">
        <v>460</v>
      </c>
      <c r="G157" s="287"/>
      <c r="H157" s="339" t="s">
        <v>494</v>
      </c>
      <c r="I157" s="339" t="s">
        <v>456</v>
      </c>
      <c r="J157" s="339">
        <v>50</v>
      </c>
      <c r="K157" s="335"/>
    </row>
    <row r="158" s="1" customFormat="1" ht="15" customHeight="1">
      <c r="B158" s="312"/>
      <c r="C158" s="339" t="s">
        <v>479</v>
      </c>
      <c r="D158" s="287"/>
      <c r="E158" s="287"/>
      <c r="F158" s="340" t="s">
        <v>460</v>
      </c>
      <c r="G158" s="287"/>
      <c r="H158" s="339" t="s">
        <v>494</v>
      </c>
      <c r="I158" s="339" t="s">
        <v>456</v>
      </c>
      <c r="J158" s="339">
        <v>50</v>
      </c>
      <c r="K158" s="335"/>
    </row>
    <row r="159" s="1" customFormat="1" ht="15" customHeight="1">
      <c r="B159" s="312"/>
      <c r="C159" s="339" t="s">
        <v>92</v>
      </c>
      <c r="D159" s="287"/>
      <c r="E159" s="287"/>
      <c r="F159" s="340" t="s">
        <v>454</v>
      </c>
      <c r="G159" s="287"/>
      <c r="H159" s="339" t="s">
        <v>516</v>
      </c>
      <c r="I159" s="339" t="s">
        <v>456</v>
      </c>
      <c r="J159" s="339" t="s">
        <v>517</v>
      </c>
      <c r="K159" s="335"/>
    </row>
    <row r="160" s="1" customFormat="1" ht="15" customHeight="1">
      <c r="B160" s="312"/>
      <c r="C160" s="339" t="s">
        <v>518</v>
      </c>
      <c r="D160" s="287"/>
      <c r="E160" s="287"/>
      <c r="F160" s="340" t="s">
        <v>454</v>
      </c>
      <c r="G160" s="287"/>
      <c r="H160" s="339" t="s">
        <v>519</v>
      </c>
      <c r="I160" s="339" t="s">
        <v>489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520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448</v>
      </c>
      <c r="D166" s="302"/>
      <c r="E166" s="302"/>
      <c r="F166" s="302" t="s">
        <v>449</v>
      </c>
      <c r="G166" s="344"/>
      <c r="H166" s="345" t="s">
        <v>56</v>
      </c>
      <c r="I166" s="345" t="s">
        <v>59</v>
      </c>
      <c r="J166" s="302" t="s">
        <v>450</v>
      </c>
      <c r="K166" s="279"/>
    </row>
    <row r="167" s="1" customFormat="1" ht="17.25" customHeight="1">
      <c r="B167" s="280"/>
      <c r="C167" s="304" t="s">
        <v>451</v>
      </c>
      <c r="D167" s="304"/>
      <c r="E167" s="304"/>
      <c r="F167" s="305" t="s">
        <v>452</v>
      </c>
      <c r="G167" s="346"/>
      <c r="H167" s="347"/>
      <c r="I167" s="347"/>
      <c r="J167" s="304" t="s">
        <v>453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457</v>
      </c>
      <c r="D169" s="287"/>
      <c r="E169" s="287"/>
      <c r="F169" s="310" t="s">
        <v>454</v>
      </c>
      <c r="G169" s="287"/>
      <c r="H169" s="287" t="s">
        <v>494</v>
      </c>
      <c r="I169" s="287" t="s">
        <v>456</v>
      </c>
      <c r="J169" s="287">
        <v>120</v>
      </c>
      <c r="K169" s="335"/>
    </row>
    <row r="170" s="1" customFormat="1" ht="15" customHeight="1">
      <c r="B170" s="312"/>
      <c r="C170" s="287" t="s">
        <v>503</v>
      </c>
      <c r="D170" s="287"/>
      <c r="E170" s="287"/>
      <c r="F170" s="310" t="s">
        <v>454</v>
      </c>
      <c r="G170" s="287"/>
      <c r="H170" s="287" t="s">
        <v>504</v>
      </c>
      <c r="I170" s="287" t="s">
        <v>456</v>
      </c>
      <c r="J170" s="287" t="s">
        <v>505</v>
      </c>
      <c r="K170" s="335"/>
    </row>
    <row r="171" s="1" customFormat="1" ht="15" customHeight="1">
      <c r="B171" s="312"/>
      <c r="C171" s="287" t="s">
        <v>402</v>
      </c>
      <c r="D171" s="287"/>
      <c r="E171" s="287"/>
      <c r="F171" s="310" t="s">
        <v>454</v>
      </c>
      <c r="G171" s="287"/>
      <c r="H171" s="287" t="s">
        <v>521</v>
      </c>
      <c r="I171" s="287" t="s">
        <v>456</v>
      </c>
      <c r="J171" s="287" t="s">
        <v>505</v>
      </c>
      <c r="K171" s="335"/>
    </row>
    <row r="172" s="1" customFormat="1" ht="15" customHeight="1">
      <c r="B172" s="312"/>
      <c r="C172" s="287" t="s">
        <v>459</v>
      </c>
      <c r="D172" s="287"/>
      <c r="E172" s="287"/>
      <c r="F172" s="310" t="s">
        <v>460</v>
      </c>
      <c r="G172" s="287"/>
      <c r="H172" s="287" t="s">
        <v>521</v>
      </c>
      <c r="I172" s="287" t="s">
        <v>456</v>
      </c>
      <c r="J172" s="287">
        <v>50</v>
      </c>
      <c r="K172" s="335"/>
    </row>
    <row r="173" s="1" customFormat="1" ht="15" customHeight="1">
      <c r="B173" s="312"/>
      <c r="C173" s="287" t="s">
        <v>462</v>
      </c>
      <c r="D173" s="287"/>
      <c r="E173" s="287"/>
      <c r="F173" s="310" t="s">
        <v>454</v>
      </c>
      <c r="G173" s="287"/>
      <c r="H173" s="287" t="s">
        <v>521</v>
      </c>
      <c r="I173" s="287" t="s">
        <v>464</v>
      </c>
      <c r="J173" s="287"/>
      <c r="K173" s="335"/>
    </row>
    <row r="174" s="1" customFormat="1" ht="15" customHeight="1">
      <c r="B174" s="312"/>
      <c r="C174" s="287" t="s">
        <v>473</v>
      </c>
      <c r="D174" s="287"/>
      <c r="E174" s="287"/>
      <c r="F174" s="310" t="s">
        <v>460</v>
      </c>
      <c r="G174" s="287"/>
      <c r="H174" s="287" t="s">
        <v>521</v>
      </c>
      <c r="I174" s="287" t="s">
        <v>456</v>
      </c>
      <c r="J174" s="287">
        <v>50</v>
      </c>
      <c r="K174" s="335"/>
    </row>
    <row r="175" s="1" customFormat="1" ht="15" customHeight="1">
      <c r="B175" s="312"/>
      <c r="C175" s="287" t="s">
        <v>481</v>
      </c>
      <c r="D175" s="287"/>
      <c r="E175" s="287"/>
      <c r="F175" s="310" t="s">
        <v>460</v>
      </c>
      <c r="G175" s="287"/>
      <c r="H175" s="287" t="s">
        <v>521</v>
      </c>
      <c r="I175" s="287" t="s">
        <v>456</v>
      </c>
      <c r="J175" s="287">
        <v>50</v>
      </c>
      <c r="K175" s="335"/>
    </row>
    <row r="176" s="1" customFormat="1" ht="15" customHeight="1">
      <c r="B176" s="312"/>
      <c r="C176" s="287" t="s">
        <v>479</v>
      </c>
      <c r="D176" s="287"/>
      <c r="E176" s="287"/>
      <c r="F176" s="310" t="s">
        <v>460</v>
      </c>
      <c r="G176" s="287"/>
      <c r="H176" s="287" t="s">
        <v>521</v>
      </c>
      <c r="I176" s="287" t="s">
        <v>456</v>
      </c>
      <c r="J176" s="287">
        <v>50</v>
      </c>
      <c r="K176" s="335"/>
    </row>
    <row r="177" s="1" customFormat="1" ht="15" customHeight="1">
      <c r="B177" s="312"/>
      <c r="C177" s="287" t="s">
        <v>102</v>
      </c>
      <c r="D177" s="287"/>
      <c r="E177" s="287"/>
      <c r="F177" s="310" t="s">
        <v>454</v>
      </c>
      <c r="G177" s="287"/>
      <c r="H177" s="287" t="s">
        <v>522</v>
      </c>
      <c r="I177" s="287" t="s">
        <v>523</v>
      </c>
      <c r="J177" s="287"/>
      <c r="K177" s="335"/>
    </row>
    <row r="178" s="1" customFormat="1" ht="15" customHeight="1">
      <c r="B178" s="312"/>
      <c r="C178" s="287" t="s">
        <v>59</v>
      </c>
      <c r="D178" s="287"/>
      <c r="E178" s="287"/>
      <c r="F178" s="310" t="s">
        <v>454</v>
      </c>
      <c r="G178" s="287"/>
      <c r="H178" s="287" t="s">
        <v>524</v>
      </c>
      <c r="I178" s="287" t="s">
        <v>525</v>
      </c>
      <c r="J178" s="287">
        <v>1</v>
      </c>
      <c r="K178" s="335"/>
    </row>
    <row r="179" s="1" customFormat="1" ht="15" customHeight="1">
      <c r="B179" s="312"/>
      <c r="C179" s="287" t="s">
        <v>55</v>
      </c>
      <c r="D179" s="287"/>
      <c r="E179" s="287"/>
      <c r="F179" s="310" t="s">
        <v>454</v>
      </c>
      <c r="G179" s="287"/>
      <c r="H179" s="287" t="s">
        <v>526</v>
      </c>
      <c r="I179" s="287" t="s">
        <v>456</v>
      </c>
      <c r="J179" s="287">
        <v>20</v>
      </c>
      <c r="K179" s="335"/>
    </row>
    <row r="180" s="1" customFormat="1" ht="15" customHeight="1">
      <c r="B180" s="312"/>
      <c r="C180" s="287" t="s">
        <v>56</v>
      </c>
      <c r="D180" s="287"/>
      <c r="E180" s="287"/>
      <c r="F180" s="310" t="s">
        <v>454</v>
      </c>
      <c r="G180" s="287"/>
      <c r="H180" s="287" t="s">
        <v>527</v>
      </c>
      <c r="I180" s="287" t="s">
        <v>456</v>
      </c>
      <c r="J180" s="287">
        <v>255</v>
      </c>
      <c r="K180" s="335"/>
    </row>
    <row r="181" s="1" customFormat="1" ht="15" customHeight="1">
      <c r="B181" s="312"/>
      <c r="C181" s="287" t="s">
        <v>103</v>
      </c>
      <c r="D181" s="287"/>
      <c r="E181" s="287"/>
      <c r="F181" s="310" t="s">
        <v>454</v>
      </c>
      <c r="G181" s="287"/>
      <c r="H181" s="287" t="s">
        <v>418</v>
      </c>
      <c r="I181" s="287" t="s">
        <v>456</v>
      </c>
      <c r="J181" s="287">
        <v>10</v>
      </c>
      <c r="K181" s="335"/>
    </row>
    <row r="182" s="1" customFormat="1" ht="15" customHeight="1">
      <c r="B182" s="312"/>
      <c r="C182" s="287" t="s">
        <v>104</v>
      </c>
      <c r="D182" s="287"/>
      <c r="E182" s="287"/>
      <c r="F182" s="310" t="s">
        <v>454</v>
      </c>
      <c r="G182" s="287"/>
      <c r="H182" s="287" t="s">
        <v>528</v>
      </c>
      <c r="I182" s="287" t="s">
        <v>489</v>
      </c>
      <c r="J182" s="287"/>
      <c r="K182" s="335"/>
    </row>
    <row r="183" s="1" customFormat="1" ht="15" customHeight="1">
      <c r="B183" s="312"/>
      <c r="C183" s="287" t="s">
        <v>529</v>
      </c>
      <c r="D183" s="287"/>
      <c r="E183" s="287"/>
      <c r="F183" s="310" t="s">
        <v>454</v>
      </c>
      <c r="G183" s="287"/>
      <c r="H183" s="287" t="s">
        <v>530</v>
      </c>
      <c r="I183" s="287" t="s">
        <v>489</v>
      </c>
      <c r="J183" s="287"/>
      <c r="K183" s="335"/>
    </row>
    <row r="184" s="1" customFormat="1" ht="15" customHeight="1">
      <c r="B184" s="312"/>
      <c r="C184" s="287" t="s">
        <v>518</v>
      </c>
      <c r="D184" s="287"/>
      <c r="E184" s="287"/>
      <c r="F184" s="310" t="s">
        <v>454</v>
      </c>
      <c r="G184" s="287"/>
      <c r="H184" s="287" t="s">
        <v>531</v>
      </c>
      <c r="I184" s="287" t="s">
        <v>489</v>
      </c>
      <c r="J184" s="287"/>
      <c r="K184" s="335"/>
    </row>
    <row r="185" s="1" customFormat="1" ht="15" customHeight="1">
      <c r="B185" s="312"/>
      <c r="C185" s="287" t="s">
        <v>106</v>
      </c>
      <c r="D185" s="287"/>
      <c r="E185" s="287"/>
      <c r="F185" s="310" t="s">
        <v>460</v>
      </c>
      <c r="G185" s="287"/>
      <c r="H185" s="287" t="s">
        <v>532</v>
      </c>
      <c r="I185" s="287" t="s">
        <v>456</v>
      </c>
      <c r="J185" s="287">
        <v>50</v>
      </c>
      <c r="K185" s="335"/>
    </row>
    <row r="186" s="1" customFormat="1" ht="15" customHeight="1">
      <c r="B186" s="312"/>
      <c r="C186" s="287" t="s">
        <v>533</v>
      </c>
      <c r="D186" s="287"/>
      <c r="E186" s="287"/>
      <c r="F186" s="310" t="s">
        <v>460</v>
      </c>
      <c r="G186" s="287"/>
      <c r="H186" s="287" t="s">
        <v>534</v>
      </c>
      <c r="I186" s="287" t="s">
        <v>535</v>
      </c>
      <c r="J186" s="287"/>
      <c r="K186" s="335"/>
    </row>
    <row r="187" s="1" customFormat="1" ht="15" customHeight="1">
      <c r="B187" s="312"/>
      <c r="C187" s="287" t="s">
        <v>536</v>
      </c>
      <c r="D187" s="287"/>
      <c r="E187" s="287"/>
      <c r="F187" s="310" t="s">
        <v>460</v>
      </c>
      <c r="G187" s="287"/>
      <c r="H187" s="287" t="s">
        <v>537</v>
      </c>
      <c r="I187" s="287" t="s">
        <v>535</v>
      </c>
      <c r="J187" s="287"/>
      <c r="K187" s="335"/>
    </row>
    <row r="188" s="1" customFormat="1" ht="15" customHeight="1">
      <c r="B188" s="312"/>
      <c r="C188" s="287" t="s">
        <v>538</v>
      </c>
      <c r="D188" s="287"/>
      <c r="E188" s="287"/>
      <c r="F188" s="310" t="s">
        <v>460</v>
      </c>
      <c r="G188" s="287"/>
      <c r="H188" s="287" t="s">
        <v>539</v>
      </c>
      <c r="I188" s="287" t="s">
        <v>535</v>
      </c>
      <c r="J188" s="287"/>
      <c r="K188" s="335"/>
    </row>
    <row r="189" s="1" customFormat="1" ht="15" customHeight="1">
      <c r="B189" s="312"/>
      <c r="C189" s="348" t="s">
        <v>540</v>
      </c>
      <c r="D189" s="287"/>
      <c r="E189" s="287"/>
      <c r="F189" s="310" t="s">
        <v>460</v>
      </c>
      <c r="G189" s="287"/>
      <c r="H189" s="287" t="s">
        <v>541</v>
      </c>
      <c r="I189" s="287" t="s">
        <v>542</v>
      </c>
      <c r="J189" s="349" t="s">
        <v>543</v>
      </c>
      <c r="K189" s="335"/>
    </row>
    <row r="190" s="1" customFormat="1" ht="15" customHeight="1">
      <c r="B190" s="312"/>
      <c r="C190" s="348" t="s">
        <v>44</v>
      </c>
      <c r="D190" s="287"/>
      <c r="E190" s="287"/>
      <c r="F190" s="310" t="s">
        <v>454</v>
      </c>
      <c r="G190" s="287"/>
      <c r="H190" s="284" t="s">
        <v>544</v>
      </c>
      <c r="I190" s="287" t="s">
        <v>545</v>
      </c>
      <c r="J190" s="287"/>
      <c r="K190" s="335"/>
    </row>
    <row r="191" s="1" customFormat="1" ht="15" customHeight="1">
      <c r="B191" s="312"/>
      <c r="C191" s="348" t="s">
        <v>546</v>
      </c>
      <c r="D191" s="287"/>
      <c r="E191" s="287"/>
      <c r="F191" s="310" t="s">
        <v>454</v>
      </c>
      <c r="G191" s="287"/>
      <c r="H191" s="287" t="s">
        <v>547</v>
      </c>
      <c r="I191" s="287" t="s">
        <v>489</v>
      </c>
      <c r="J191" s="287"/>
      <c r="K191" s="335"/>
    </row>
    <row r="192" s="1" customFormat="1" ht="15" customHeight="1">
      <c r="B192" s="312"/>
      <c r="C192" s="348" t="s">
        <v>548</v>
      </c>
      <c r="D192" s="287"/>
      <c r="E192" s="287"/>
      <c r="F192" s="310" t="s">
        <v>454</v>
      </c>
      <c r="G192" s="287"/>
      <c r="H192" s="287" t="s">
        <v>549</v>
      </c>
      <c r="I192" s="287" t="s">
        <v>489</v>
      </c>
      <c r="J192" s="287"/>
      <c r="K192" s="335"/>
    </row>
    <row r="193" s="1" customFormat="1" ht="15" customHeight="1">
      <c r="B193" s="312"/>
      <c r="C193" s="348" t="s">
        <v>550</v>
      </c>
      <c r="D193" s="287"/>
      <c r="E193" s="287"/>
      <c r="F193" s="310" t="s">
        <v>460</v>
      </c>
      <c r="G193" s="287"/>
      <c r="H193" s="287" t="s">
        <v>551</v>
      </c>
      <c r="I193" s="287" t="s">
        <v>489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552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553</v>
      </c>
      <c r="D200" s="351"/>
      <c r="E200" s="351"/>
      <c r="F200" s="351" t="s">
        <v>554</v>
      </c>
      <c r="G200" s="352"/>
      <c r="H200" s="351" t="s">
        <v>555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545</v>
      </c>
      <c r="D202" s="287"/>
      <c r="E202" s="287"/>
      <c r="F202" s="310" t="s">
        <v>45</v>
      </c>
      <c r="G202" s="287"/>
      <c r="H202" s="287" t="s">
        <v>556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46</v>
      </c>
      <c r="G203" s="287"/>
      <c r="H203" s="287" t="s">
        <v>557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49</v>
      </c>
      <c r="G204" s="287"/>
      <c r="H204" s="287" t="s">
        <v>558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47</v>
      </c>
      <c r="G205" s="287"/>
      <c r="H205" s="287" t="s">
        <v>559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48</v>
      </c>
      <c r="G206" s="287"/>
      <c r="H206" s="287" t="s">
        <v>560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501</v>
      </c>
      <c r="D208" s="287"/>
      <c r="E208" s="287"/>
      <c r="F208" s="310" t="s">
        <v>81</v>
      </c>
      <c r="G208" s="287"/>
      <c r="H208" s="287" t="s">
        <v>561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397</v>
      </c>
      <c r="G209" s="287"/>
      <c r="H209" s="287" t="s">
        <v>398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395</v>
      </c>
      <c r="G210" s="287"/>
      <c r="H210" s="287" t="s">
        <v>562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85</v>
      </c>
      <c r="G211" s="348"/>
      <c r="H211" s="339" t="s">
        <v>399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400</v>
      </c>
      <c r="G212" s="348"/>
      <c r="H212" s="339" t="s">
        <v>353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525</v>
      </c>
      <c r="D214" s="287"/>
      <c r="E214" s="287"/>
      <c r="F214" s="310">
        <v>1</v>
      </c>
      <c r="G214" s="348"/>
      <c r="H214" s="339" t="s">
        <v>563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564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565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566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Miroslava Šmejdířová</dc:creator>
  <cp:lastModifiedBy>Miroslava Šmejdířová</cp:lastModifiedBy>
  <dcterms:created xsi:type="dcterms:W3CDTF">2022-03-16T12:13:44Z</dcterms:created>
  <dcterms:modified xsi:type="dcterms:W3CDTF">2022-03-16T12:13:48Z</dcterms:modified>
</cp:coreProperties>
</file>