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Roba\KalHokusPokus\2023\17_Gebauerova Kotkova - aktualizace 2023 - Hatková\Rozpočet\"/>
    </mc:Choice>
  </mc:AlternateContent>
  <bookViews>
    <workbookView xWindow="0" yWindow="0" windowWidth="0" windowHeight="0"/>
  </bookViews>
  <sheets>
    <sheet name="Rekapitulace stavby" sheetId="1" r:id="rId1"/>
    <sheet name="SO 01 - Kanalizace Gebaue..." sheetId="2" r:id="rId2"/>
    <sheet name="SO 02 - Vodovod Gebauerov..." sheetId="3" r:id="rId3"/>
    <sheet name="03 - Vedlejší a ostatní n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Kanalizace Gebaue...'!$C$126:$K$704</definedName>
    <definedName name="_xlnm.Print_Area" localSheetId="1">'SO 01 - Kanalizace Gebaue...'!$C$4:$J$76,'SO 01 - Kanalizace Gebaue...'!$C$82:$J$108,'SO 01 - Kanalizace Gebaue...'!$C$114:$K$704</definedName>
    <definedName name="_xlnm.Print_Titles" localSheetId="1">'SO 01 - Kanalizace Gebaue...'!$126:$126</definedName>
    <definedName name="_xlnm._FilterDatabase" localSheetId="2" hidden="1">'SO 02 - Vodovod Gebauerov...'!$C$125:$K$609</definedName>
    <definedName name="_xlnm.Print_Area" localSheetId="2">'SO 02 - Vodovod Gebauerov...'!$C$4:$J$76,'SO 02 - Vodovod Gebauerov...'!$C$82:$J$107,'SO 02 - Vodovod Gebauerov...'!$C$113:$K$609</definedName>
    <definedName name="_xlnm.Print_Titles" localSheetId="2">'SO 02 - Vodovod Gebauerov...'!$125:$125</definedName>
    <definedName name="_xlnm._FilterDatabase" localSheetId="3" hidden="1">'03 - Vedlejší a ostatní n...'!$C$123:$K$160</definedName>
    <definedName name="_xlnm.Print_Area" localSheetId="3">'03 - Vedlejší a ostatní n...'!$C$4:$J$76,'03 - Vedlejší a ostatní n...'!$C$82:$J$105,'03 - Vedlejší a ostatní n...'!$C$111:$K$160</definedName>
    <definedName name="_xlnm.Print_Titles" localSheetId="3">'03 - Vedlejší a ostatní n...'!$123:$123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607"/>
  <c r="BH607"/>
  <c r="BG607"/>
  <c r="BF607"/>
  <c r="T607"/>
  <c r="T606"/>
  <c r="R607"/>
  <c r="R606"/>
  <c r="P607"/>
  <c r="P606"/>
  <c r="BI605"/>
  <c r="BH605"/>
  <c r="BG605"/>
  <c r="BF605"/>
  <c r="T605"/>
  <c r="T604"/>
  <c r="R605"/>
  <c r="R604"/>
  <c r="P605"/>
  <c r="P604"/>
  <c r="BI600"/>
  <c r="BH600"/>
  <c r="BG600"/>
  <c r="BF600"/>
  <c r="T600"/>
  <c r="R600"/>
  <c r="P600"/>
  <c r="BI596"/>
  <c r="BH596"/>
  <c r="BG596"/>
  <c r="BF596"/>
  <c r="T596"/>
  <c r="R596"/>
  <c r="P596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2"/>
  <c r="BH572"/>
  <c r="BG572"/>
  <c r="BF572"/>
  <c r="T572"/>
  <c r="R572"/>
  <c r="P572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2"/>
  <c r="BH562"/>
  <c r="BG562"/>
  <c r="BF562"/>
  <c r="T562"/>
  <c r="R562"/>
  <c r="P562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2"/>
  <c r="BH542"/>
  <c r="BG542"/>
  <c r="BF542"/>
  <c r="T542"/>
  <c r="R542"/>
  <c r="P542"/>
  <c r="BI540"/>
  <c r="BH540"/>
  <c r="BG540"/>
  <c r="BF540"/>
  <c r="T540"/>
  <c r="R540"/>
  <c r="P540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4"/>
  <c r="BH524"/>
  <c r="BG524"/>
  <c r="BF524"/>
  <c r="T524"/>
  <c r="R524"/>
  <c r="P524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8"/>
  <c r="BH518"/>
  <c r="BG518"/>
  <c r="BF518"/>
  <c r="T518"/>
  <c r="R518"/>
  <c r="P518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4"/>
  <c r="BH454"/>
  <c r="BG454"/>
  <c r="BF454"/>
  <c r="T454"/>
  <c r="R454"/>
  <c r="P454"/>
  <c r="BI440"/>
  <c r="BH440"/>
  <c r="BG440"/>
  <c r="BF440"/>
  <c r="T440"/>
  <c r="R440"/>
  <c r="P440"/>
  <c r="BI426"/>
  <c r="BH426"/>
  <c r="BG426"/>
  <c r="BF426"/>
  <c r="T426"/>
  <c r="R426"/>
  <c r="P426"/>
  <c r="BI412"/>
  <c r="BH412"/>
  <c r="BG412"/>
  <c r="BF412"/>
  <c r="T412"/>
  <c r="R412"/>
  <c r="P412"/>
  <c r="BI398"/>
  <c r="BH398"/>
  <c r="BG398"/>
  <c r="BF398"/>
  <c r="T398"/>
  <c r="R398"/>
  <c r="P398"/>
  <c r="BI381"/>
  <c r="BH381"/>
  <c r="BG381"/>
  <c r="BF381"/>
  <c r="T381"/>
  <c r="R381"/>
  <c r="P381"/>
  <c r="BI375"/>
  <c r="BH375"/>
  <c r="BG375"/>
  <c r="BF375"/>
  <c r="T375"/>
  <c r="T365"/>
  <c r="R375"/>
  <c r="R365"/>
  <c r="P375"/>
  <c r="P365"/>
  <c r="BI368"/>
  <c r="BH368"/>
  <c r="BG368"/>
  <c r="BF368"/>
  <c r="T368"/>
  <c r="R368"/>
  <c r="P368"/>
  <c r="BI366"/>
  <c r="BH366"/>
  <c r="BG366"/>
  <c r="BF366"/>
  <c r="T366"/>
  <c r="R366"/>
  <c r="P366"/>
  <c r="BI359"/>
  <c r="BH359"/>
  <c r="BG359"/>
  <c r="BF359"/>
  <c r="T359"/>
  <c r="T351"/>
  <c r="R359"/>
  <c r="R351"/>
  <c r="P359"/>
  <c r="P351"/>
  <c r="BI352"/>
  <c r="BH352"/>
  <c r="BG352"/>
  <c r="BF352"/>
  <c r="T352"/>
  <c r="R352"/>
  <c r="P352"/>
  <c r="BI348"/>
  <c r="BH348"/>
  <c r="BG348"/>
  <c r="BF348"/>
  <c r="T348"/>
  <c r="R348"/>
  <c r="P348"/>
  <c r="BI340"/>
  <c r="BH340"/>
  <c r="BG340"/>
  <c r="BF340"/>
  <c r="T340"/>
  <c r="R340"/>
  <c r="P340"/>
  <c r="BI333"/>
  <c r="BH333"/>
  <c r="BG333"/>
  <c r="BF333"/>
  <c r="T333"/>
  <c r="R333"/>
  <c r="P333"/>
  <c r="BI318"/>
  <c r="BH318"/>
  <c r="BG318"/>
  <c r="BF318"/>
  <c r="T318"/>
  <c r="R318"/>
  <c r="P318"/>
  <c r="BI312"/>
  <c r="BH312"/>
  <c r="BG312"/>
  <c r="BF312"/>
  <c r="T312"/>
  <c r="R312"/>
  <c r="P312"/>
  <c r="BI305"/>
  <c r="BH305"/>
  <c r="BG305"/>
  <c r="BF305"/>
  <c r="T305"/>
  <c r="R305"/>
  <c r="P305"/>
  <c r="BI293"/>
  <c r="BH293"/>
  <c r="BG293"/>
  <c r="BF293"/>
  <c r="T293"/>
  <c r="R293"/>
  <c r="P293"/>
  <c r="BI292"/>
  <c r="BH292"/>
  <c r="BG292"/>
  <c r="BF292"/>
  <c r="T292"/>
  <c r="R292"/>
  <c r="P292"/>
  <c r="BI284"/>
  <c r="BH284"/>
  <c r="BG284"/>
  <c r="BF284"/>
  <c r="T284"/>
  <c r="R284"/>
  <c r="P284"/>
  <c r="BI263"/>
  <c r="BH263"/>
  <c r="BG263"/>
  <c r="BF263"/>
  <c r="T263"/>
  <c r="R263"/>
  <c r="P263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4"/>
  <c r="BH224"/>
  <c r="BG224"/>
  <c r="BF224"/>
  <c r="T224"/>
  <c r="R224"/>
  <c r="P224"/>
  <c r="BI217"/>
  <c r="BH217"/>
  <c r="BG217"/>
  <c r="BF217"/>
  <c r="T217"/>
  <c r="R217"/>
  <c r="P217"/>
  <c r="BI215"/>
  <c r="BH215"/>
  <c r="BG215"/>
  <c r="BF215"/>
  <c r="T215"/>
  <c r="R215"/>
  <c r="P215"/>
  <c r="BI210"/>
  <c r="BH210"/>
  <c r="BG210"/>
  <c r="BF210"/>
  <c r="T210"/>
  <c r="R210"/>
  <c r="P210"/>
  <c r="BI193"/>
  <c r="BH193"/>
  <c r="BG193"/>
  <c r="BF193"/>
  <c r="T193"/>
  <c r="R193"/>
  <c r="P193"/>
  <c r="BI189"/>
  <c r="BH189"/>
  <c r="BG189"/>
  <c r="BF189"/>
  <c r="T189"/>
  <c r="R189"/>
  <c r="P189"/>
  <c r="BI172"/>
  <c r="BH172"/>
  <c r="BG172"/>
  <c r="BF172"/>
  <c r="T172"/>
  <c r="R172"/>
  <c r="P172"/>
  <c r="BI154"/>
  <c r="BH154"/>
  <c r="BG154"/>
  <c r="BF154"/>
  <c r="T154"/>
  <c r="R154"/>
  <c r="P154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2" r="J37"/>
  <c r="J36"/>
  <c i="1" r="AY95"/>
  <c i="2" r="J35"/>
  <c i="1" r="AX95"/>
  <c i="2" r="BI704"/>
  <c r="BH704"/>
  <c r="BG704"/>
  <c r="BF704"/>
  <c r="T704"/>
  <c r="T703"/>
  <c r="R704"/>
  <c r="R703"/>
  <c r="P704"/>
  <c r="P703"/>
  <c r="BI702"/>
  <c r="BH702"/>
  <c r="BG702"/>
  <c r="BF702"/>
  <c r="T702"/>
  <c r="T701"/>
  <c r="R702"/>
  <c r="R701"/>
  <c r="P702"/>
  <c r="P701"/>
  <c r="BI697"/>
  <c r="BH697"/>
  <c r="BG697"/>
  <c r="BF697"/>
  <c r="T697"/>
  <c r="R697"/>
  <c r="P697"/>
  <c r="BI694"/>
  <c r="BH694"/>
  <c r="BG694"/>
  <c r="BF694"/>
  <c r="T694"/>
  <c r="R694"/>
  <c r="P694"/>
  <c r="BI685"/>
  <c r="BH685"/>
  <c r="BG685"/>
  <c r="BF685"/>
  <c r="T685"/>
  <c r="R685"/>
  <c r="P685"/>
  <c r="BI682"/>
  <c r="BH682"/>
  <c r="BG682"/>
  <c r="BF682"/>
  <c r="T682"/>
  <c r="R682"/>
  <c r="P682"/>
  <c r="BI675"/>
  <c r="BH675"/>
  <c r="BG675"/>
  <c r="BF675"/>
  <c r="T675"/>
  <c r="R675"/>
  <c r="P675"/>
  <c r="BI672"/>
  <c r="BH672"/>
  <c r="BG672"/>
  <c r="BF672"/>
  <c r="T672"/>
  <c r="R672"/>
  <c r="P672"/>
  <c r="BI665"/>
  <c r="BH665"/>
  <c r="BG665"/>
  <c r="BF665"/>
  <c r="T665"/>
  <c r="R665"/>
  <c r="P665"/>
  <c r="BI663"/>
  <c r="BH663"/>
  <c r="BG663"/>
  <c r="BF663"/>
  <c r="T663"/>
  <c r="R663"/>
  <c r="P663"/>
  <c r="BI662"/>
  <c r="BH662"/>
  <c r="BG662"/>
  <c r="BF662"/>
  <c r="T662"/>
  <c r="R662"/>
  <c r="P662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8"/>
  <c r="BH648"/>
  <c r="BG648"/>
  <c r="BF648"/>
  <c r="T648"/>
  <c r="R648"/>
  <c r="P648"/>
  <c r="BI641"/>
  <c r="BH641"/>
  <c r="BG641"/>
  <c r="BF641"/>
  <c r="T641"/>
  <c r="R641"/>
  <c r="P641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30"/>
  <c r="BH630"/>
  <c r="BG630"/>
  <c r="BF630"/>
  <c r="T630"/>
  <c r="R630"/>
  <c r="P630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1"/>
  <c r="BH581"/>
  <c r="BG581"/>
  <c r="BF581"/>
  <c r="T581"/>
  <c r="R581"/>
  <c r="P581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6"/>
  <c r="BH566"/>
  <c r="BG566"/>
  <c r="BF566"/>
  <c r="T566"/>
  <c r="R566"/>
  <c r="P566"/>
  <c r="BI564"/>
  <c r="BH564"/>
  <c r="BG564"/>
  <c r="BF564"/>
  <c r="T564"/>
  <c r="R564"/>
  <c r="P564"/>
  <c r="BI561"/>
  <c r="BH561"/>
  <c r="BG561"/>
  <c r="BF561"/>
  <c r="T561"/>
  <c r="R561"/>
  <c r="P561"/>
  <c r="BI560"/>
  <c r="BH560"/>
  <c r="BG560"/>
  <c r="BF560"/>
  <c r="T560"/>
  <c r="R560"/>
  <c r="P560"/>
  <c r="BI557"/>
  <c r="BH557"/>
  <c r="BG557"/>
  <c r="BF557"/>
  <c r="T557"/>
  <c r="R557"/>
  <c r="P557"/>
  <c r="BI556"/>
  <c r="BH556"/>
  <c r="BG556"/>
  <c r="BF556"/>
  <c r="T556"/>
  <c r="R556"/>
  <c r="P556"/>
  <c r="BI553"/>
  <c r="BH553"/>
  <c r="BG553"/>
  <c r="BF553"/>
  <c r="T553"/>
  <c r="R553"/>
  <c r="P553"/>
  <c r="BI549"/>
  <c r="BH549"/>
  <c r="BG549"/>
  <c r="BF549"/>
  <c r="T549"/>
  <c r="R549"/>
  <c r="P549"/>
  <c r="BI547"/>
  <c r="BH547"/>
  <c r="BG547"/>
  <c r="BF547"/>
  <c r="T547"/>
  <c r="R547"/>
  <c r="P547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39"/>
  <c r="BH539"/>
  <c r="BG539"/>
  <c r="BF539"/>
  <c r="T539"/>
  <c r="R539"/>
  <c r="P539"/>
  <c r="BI538"/>
  <c r="BH538"/>
  <c r="BG538"/>
  <c r="BF538"/>
  <c r="T538"/>
  <c r="R538"/>
  <c r="P538"/>
  <c r="BI534"/>
  <c r="BH534"/>
  <c r="BG534"/>
  <c r="BF534"/>
  <c r="T534"/>
  <c r="R534"/>
  <c r="P534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0"/>
  <c r="BH520"/>
  <c r="BG520"/>
  <c r="BF520"/>
  <c r="T520"/>
  <c r="R520"/>
  <c r="P520"/>
  <c r="BI506"/>
  <c r="BH506"/>
  <c r="BG506"/>
  <c r="BF506"/>
  <c r="T506"/>
  <c r="R506"/>
  <c r="P506"/>
  <c r="BI492"/>
  <c r="BH492"/>
  <c r="BG492"/>
  <c r="BF492"/>
  <c r="T492"/>
  <c r="R492"/>
  <c r="P492"/>
  <c r="BI478"/>
  <c r="BH478"/>
  <c r="BG478"/>
  <c r="BF478"/>
  <c r="T478"/>
  <c r="R478"/>
  <c r="P478"/>
  <c r="BI463"/>
  <c r="BH463"/>
  <c r="BG463"/>
  <c r="BF463"/>
  <c r="T463"/>
  <c r="R463"/>
  <c r="P463"/>
  <c r="BI448"/>
  <c r="BH448"/>
  <c r="BG448"/>
  <c r="BF448"/>
  <c r="T448"/>
  <c r="R448"/>
  <c r="P448"/>
  <c r="BI434"/>
  <c r="BH434"/>
  <c r="BG434"/>
  <c r="BF434"/>
  <c r="T434"/>
  <c r="R434"/>
  <c r="P434"/>
  <c r="BI421"/>
  <c r="BH421"/>
  <c r="BG421"/>
  <c r="BF421"/>
  <c r="T421"/>
  <c r="R421"/>
  <c r="P421"/>
  <c r="BI420"/>
  <c r="BH420"/>
  <c r="BG420"/>
  <c r="BF420"/>
  <c r="T420"/>
  <c r="R420"/>
  <c r="P420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1"/>
  <c r="BH411"/>
  <c r="BG411"/>
  <c r="BF411"/>
  <c r="T411"/>
  <c r="R411"/>
  <c r="P411"/>
  <c r="BI405"/>
  <c r="BH405"/>
  <c r="BG405"/>
  <c r="BF405"/>
  <c r="T405"/>
  <c r="T399"/>
  <c r="R405"/>
  <c r="R399"/>
  <c r="P405"/>
  <c r="P399"/>
  <c r="BI400"/>
  <c r="BH400"/>
  <c r="BG400"/>
  <c r="BF400"/>
  <c r="T400"/>
  <c r="R400"/>
  <c r="P400"/>
  <c r="BI393"/>
  <c r="BH393"/>
  <c r="BG393"/>
  <c r="BF393"/>
  <c r="T393"/>
  <c r="R393"/>
  <c r="P393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59"/>
  <c r="BH359"/>
  <c r="BG359"/>
  <c r="BF359"/>
  <c r="T359"/>
  <c r="R359"/>
  <c r="P359"/>
  <c r="BI352"/>
  <c r="BH352"/>
  <c r="BG352"/>
  <c r="BF352"/>
  <c r="T352"/>
  <c r="R352"/>
  <c r="P352"/>
  <c r="BI339"/>
  <c r="BH339"/>
  <c r="BG339"/>
  <c r="BF339"/>
  <c r="T339"/>
  <c r="R339"/>
  <c r="P339"/>
  <c r="BI333"/>
  <c r="BH333"/>
  <c r="BG333"/>
  <c r="BF333"/>
  <c r="T333"/>
  <c r="R333"/>
  <c r="P333"/>
  <c r="BI330"/>
  <c r="BH330"/>
  <c r="BG330"/>
  <c r="BF330"/>
  <c r="T330"/>
  <c r="R330"/>
  <c r="P330"/>
  <c r="BI323"/>
  <c r="BH323"/>
  <c r="BG323"/>
  <c r="BF323"/>
  <c r="T323"/>
  <c r="R323"/>
  <c r="P323"/>
  <c r="BI312"/>
  <c r="BH312"/>
  <c r="BG312"/>
  <c r="BF312"/>
  <c r="T312"/>
  <c r="R312"/>
  <c r="P312"/>
  <c r="BI309"/>
  <c r="BH309"/>
  <c r="BG309"/>
  <c r="BF309"/>
  <c r="T309"/>
  <c r="R309"/>
  <c r="P309"/>
  <c r="BI308"/>
  <c r="BH308"/>
  <c r="BG308"/>
  <c r="BF308"/>
  <c r="T308"/>
  <c r="R308"/>
  <c r="P308"/>
  <c r="BI301"/>
  <c r="BH301"/>
  <c r="BG301"/>
  <c r="BF301"/>
  <c r="T301"/>
  <c r="R301"/>
  <c r="P301"/>
  <c r="BI300"/>
  <c r="BH300"/>
  <c r="BG300"/>
  <c r="BF300"/>
  <c r="T300"/>
  <c r="R300"/>
  <c r="P300"/>
  <c r="BI295"/>
  <c r="BH295"/>
  <c r="BG295"/>
  <c r="BF295"/>
  <c r="T295"/>
  <c r="R295"/>
  <c r="P295"/>
  <c r="BI269"/>
  <c r="BH269"/>
  <c r="BG269"/>
  <c r="BF269"/>
  <c r="T269"/>
  <c r="R269"/>
  <c r="P269"/>
  <c r="BI243"/>
  <c r="BH243"/>
  <c r="BG243"/>
  <c r="BF243"/>
  <c r="T243"/>
  <c r="R243"/>
  <c r="P243"/>
  <c r="BI237"/>
  <c r="BH237"/>
  <c r="BG237"/>
  <c r="BF237"/>
  <c r="T237"/>
  <c r="R237"/>
  <c r="P237"/>
  <c r="BI233"/>
  <c r="BH233"/>
  <c r="BG233"/>
  <c r="BF233"/>
  <c r="T233"/>
  <c r="R233"/>
  <c r="P233"/>
  <c r="BI226"/>
  <c r="BH226"/>
  <c r="BG226"/>
  <c r="BF226"/>
  <c r="T226"/>
  <c r="R226"/>
  <c r="P226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0"/>
  <c r="BH200"/>
  <c r="BG200"/>
  <c r="BF200"/>
  <c r="T200"/>
  <c r="R200"/>
  <c r="P200"/>
  <c r="BI198"/>
  <c r="BH198"/>
  <c r="BG198"/>
  <c r="BF198"/>
  <c r="T198"/>
  <c r="R198"/>
  <c r="P198"/>
  <c r="BI183"/>
  <c r="BH183"/>
  <c r="BG183"/>
  <c r="BF183"/>
  <c r="T183"/>
  <c r="R183"/>
  <c r="P183"/>
  <c r="BI179"/>
  <c r="BH179"/>
  <c r="BG179"/>
  <c r="BF179"/>
  <c r="T179"/>
  <c r="R179"/>
  <c r="P179"/>
  <c r="BI164"/>
  <c r="BH164"/>
  <c r="BG164"/>
  <c r="BF164"/>
  <c r="T164"/>
  <c r="R164"/>
  <c r="P164"/>
  <c r="BI148"/>
  <c r="BH148"/>
  <c r="BG148"/>
  <c r="BF148"/>
  <c r="T148"/>
  <c r="R148"/>
  <c r="P148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1" r="L90"/>
  <c r="AM90"/>
  <c r="AM89"/>
  <c r="L89"/>
  <c r="AM87"/>
  <c r="L87"/>
  <c r="L85"/>
  <c r="L84"/>
  <c i="2" r="J556"/>
  <c r="BK553"/>
  <c r="BK544"/>
  <c r="BK539"/>
  <c r="BK538"/>
  <c r="BK526"/>
  <c r="BK524"/>
  <c r="J492"/>
  <c r="J463"/>
  <c r="J448"/>
  <c r="BK434"/>
  <c r="BK421"/>
  <c r="J420"/>
  <c r="BK418"/>
  <c r="J417"/>
  <c r="BK400"/>
  <c r="BK380"/>
  <c r="BK370"/>
  <c r="J367"/>
  <c r="J359"/>
  <c r="J333"/>
  <c r="J330"/>
  <c r="J323"/>
  <c r="J309"/>
  <c r="BK308"/>
  <c r="J300"/>
  <c r="BK295"/>
  <c r="J269"/>
  <c r="BK233"/>
  <c r="J226"/>
  <c r="J183"/>
  <c r="J164"/>
  <c r="J704"/>
  <c r="BK702"/>
  <c r="J702"/>
  <c r="BK697"/>
  <c r="J697"/>
  <c r="BK694"/>
  <c r="J694"/>
  <c r="BK685"/>
  <c r="BK665"/>
  <c r="BK663"/>
  <c r="BK662"/>
  <c r="J662"/>
  <c r="J656"/>
  <c r="J653"/>
  <c r="J650"/>
  <c r="J648"/>
  <c r="J641"/>
  <c r="BK639"/>
  <c r="BK638"/>
  <c r="BK637"/>
  <c r="J633"/>
  <c r="J619"/>
  <c r="BK614"/>
  <c r="BK610"/>
  <c r="BK605"/>
  <c r="BK602"/>
  <c r="J599"/>
  <c r="J594"/>
  <c r="BK586"/>
  <c r="BK585"/>
  <c r="J576"/>
  <c r="BK574"/>
  <c r="BK571"/>
  <c r="J566"/>
  <c r="J557"/>
  <c r="BK547"/>
  <c r="J544"/>
  <c r="BK542"/>
  <c r="J524"/>
  <c r="BK506"/>
  <c r="BK416"/>
  <c r="BK411"/>
  <c r="J380"/>
  <c r="BK375"/>
  <c r="BK339"/>
  <c r="BK243"/>
  <c r="J213"/>
  <c r="J198"/>
  <c r="BK132"/>
  <c r="BK612"/>
  <c r="J608"/>
  <c r="J606"/>
  <c r="BK598"/>
  <c r="J589"/>
  <c r="J585"/>
  <c r="J574"/>
  <c r="J571"/>
  <c r="BK556"/>
  <c r="J542"/>
  <c r="BK528"/>
  <c r="BK492"/>
  <c r="J478"/>
  <c r="J415"/>
  <c r="J370"/>
  <c r="J130"/>
  <c r="BK682"/>
  <c r="BK675"/>
  <c r="J637"/>
  <c r="BK594"/>
  <c r="BK561"/>
  <c r="J547"/>
  <c r="BK534"/>
  <c r="BK448"/>
  <c r="J421"/>
  <c r="BK420"/>
  <c r="J418"/>
  <c r="J411"/>
  <c r="J400"/>
  <c r="BK393"/>
  <c r="J375"/>
  <c r="BK367"/>
  <c r="J308"/>
  <c r="BK300"/>
  <c r="BK237"/>
  <c r="BK207"/>
  <c r="BK164"/>
  <c r="J132"/>
  <c i="1" r="AS94"/>
  <c i="3" r="J572"/>
  <c r="J568"/>
  <c r="J555"/>
  <c r="BK546"/>
  <c r="J532"/>
  <c r="BK526"/>
  <c r="BK516"/>
  <c r="BK513"/>
  <c r="J510"/>
  <c r="J493"/>
  <c r="J491"/>
  <c r="BK488"/>
  <c r="BK483"/>
  <c r="J481"/>
  <c r="J468"/>
  <c r="J464"/>
  <c r="BK440"/>
  <c r="J426"/>
  <c r="J368"/>
  <c r="BK352"/>
  <c r="BK348"/>
  <c r="J305"/>
  <c r="J263"/>
  <c r="BK238"/>
  <c r="BK224"/>
  <c r="J210"/>
  <c r="BK135"/>
  <c r="BK593"/>
  <c r="J580"/>
  <c r="BK552"/>
  <c r="BK542"/>
  <c r="BK530"/>
  <c r="BK519"/>
  <c r="J516"/>
  <c r="J511"/>
  <c r="J502"/>
  <c r="BK496"/>
  <c r="BK494"/>
  <c r="J486"/>
  <c r="BK481"/>
  <c r="BK454"/>
  <c r="J375"/>
  <c r="J340"/>
  <c r="J318"/>
  <c r="BK263"/>
  <c r="J242"/>
  <c r="J172"/>
  <c r="J135"/>
  <c r="J589"/>
  <c r="BK570"/>
  <c r="BK568"/>
  <c r="J546"/>
  <c r="J534"/>
  <c r="BK528"/>
  <c r="BK523"/>
  <c r="BK514"/>
  <c r="J513"/>
  <c r="BK501"/>
  <c r="BK495"/>
  <c r="BK489"/>
  <c r="J484"/>
  <c r="BK480"/>
  <c r="BK398"/>
  <c r="J348"/>
  <c r="BK318"/>
  <c r="BK305"/>
  <c r="J284"/>
  <c r="J232"/>
  <c r="BK217"/>
  <c r="J215"/>
  <c r="J193"/>
  <c r="J154"/>
  <c r="BK562"/>
  <c r="J528"/>
  <c r="BK510"/>
  <c r="BK506"/>
  <c r="J503"/>
  <c r="J496"/>
  <c r="BK492"/>
  <c r="J482"/>
  <c r="J473"/>
  <c r="J461"/>
  <c r="BK426"/>
  <c r="J398"/>
  <c r="BK381"/>
  <c r="BK359"/>
  <c r="BK292"/>
  <c r="BK234"/>
  <c r="J230"/>
  <c r="J129"/>
  <c i="4" r="BK159"/>
  <c r="J155"/>
  <c r="BK142"/>
  <c r="J139"/>
  <c r="J159"/>
  <c r="J154"/>
  <c r="J147"/>
  <c r="J142"/>
  <c r="BK140"/>
  <c r="J134"/>
  <c r="J128"/>
  <c r="BK157"/>
  <c r="BK147"/>
  <c r="BK145"/>
  <c r="J136"/>
  <c r="BK160"/>
  <c r="J150"/>
  <c r="J143"/>
  <c r="J141"/>
  <c r="J129"/>
  <c i="2" r="BK672"/>
  <c r="BK633"/>
  <c r="BK631"/>
  <c r="BK630"/>
  <c r="BK621"/>
  <c r="BK619"/>
  <c r="BK616"/>
  <c r="BK606"/>
  <c r="J605"/>
  <c r="BK604"/>
  <c r="J603"/>
  <c r="J601"/>
  <c r="BK597"/>
  <c r="J593"/>
  <c r="BK592"/>
  <c r="BK591"/>
  <c r="BK581"/>
  <c r="J567"/>
  <c r="J564"/>
  <c r="J561"/>
  <c r="J560"/>
  <c r="J685"/>
  <c r="J665"/>
  <c r="J663"/>
  <c r="BK656"/>
  <c r="BK653"/>
  <c r="BK650"/>
  <c r="BK648"/>
  <c r="BK641"/>
  <c r="J639"/>
  <c r="J635"/>
  <c r="J631"/>
  <c r="BK620"/>
  <c r="BK618"/>
  <c r="J612"/>
  <c r="BK608"/>
  <c r="BK603"/>
  <c r="BK601"/>
  <c r="J587"/>
  <c r="J581"/>
  <c r="J575"/>
  <c r="J573"/>
  <c r="J569"/>
  <c r="BK564"/>
  <c r="J553"/>
  <c r="J549"/>
  <c r="BK543"/>
  <c r="J528"/>
  <c r="J526"/>
  <c r="BK520"/>
  <c r="BK417"/>
  <c r="BK415"/>
  <c r="BK405"/>
  <c r="J377"/>
  <c r="J372"/>
  <c r="J312"/>
  <c r="BK219"/>
  <c r="J207"/>
  <c r="BK200"/>
  <c r="BK183"/>
  <c r="J179"/>
  <c r="J672"/>
  <c r="J610"/>
  <c r="BK607"/>
  <c r="J602"/>
  <c r="J597"/>
  <c r="J595"/>
  <c r="J586"/>
  <c r="BK575"/>
  <c r="BK573"/>
  <c r="BK567"/>
  <c r="J543"/>
  <c r="J539"/>
  <c r="J534"/>
  <c r="J520"/>
  <c r="BK478"/>
  <c r="J416"/>
  <c r="J405"/>
  <c r="J393"/>
  <c r="BK359"/>
  <c r="J352"/>
  <c r="J339"/>
  <c r="BK333"/>
  <c r="BK330"/>
  <c r="BK323"/>
  <c r="BK312"/>
  <c r="BK309"/>
  <c r="J301"/>
  <c r="J295"/>
  <c r="J237"/>
  <c r="J233"/>
  <c r="BK226"/>
  <c r="BK198"/>
  <c r="BK179"/>
  <c r="J148"/>
  <c r="BK704"/>
  <c r="J682"/>
  <c r="J675"/>
  <c r="J638"/>
  <c r="BK635"/>
  <c r="J630"/>
  <c r="J621"/>
  <c r="J620"/>
  <c r="J618"/>
  <c r="J616"/>
  <c r="J614"/>
  <c r="J607"/>
  <c r="J604"/>
  <c r="BK599"/>
  <c r="J598"/>
  <c r="BK595"/>
  <c r="BK593"/>
  <c r="J592"/>
  <c r="J591"/>
  <c r="BK589"/>
  <c r="BK587"/>
  <c r="BK576"/>
  <c r="BK569"/>
  <c r="BK566"/>
  <c r="BK560"/>
  <c r="BK557"/>
  <c r="BK549"/>
  <c r="J538"/>
  <c r="J506"/>
  <c r="BK463"/>
  <c r="J434"/>
  <c r="BK377"/>
  <c r="BK372"/>
  <c r="BK352"/>
  <c r="BK301"/>
  <c r="BK269"/>
  <c r="J243"/>
  <c r="J219"/>
  <c r="BK213"/>
  <c r="J200"/>
  <c r="BK148"/>
  <c r="BK130"/>
  <c i="3" r="BK607"/>
  <c r="J607"/>
  <c r="BK605"/>
  <c r="J605"/>
  <c r="BK600"/>
  <c r="J596"/>
  <c r="BK589"/>
  <c r="BK586"/>
  <c r="BK580"/>
  <c r="J569"/>
  <c r="J562"/>
  <c r="J552"/>
  <c r="J542"/>
  <c r="J527"/>
  <c r="J524"/>
  <c r="BK521"/>
  <c r="BK515"/>
  <c r="J512"/>
  <c r="BK507"/>
  <c r="J492"/>
  <c r="J490"/>
  <c r="BK484"/>
  <c r="BK482"/>
  <c r="BK473"/>
  <c r="BK461"/>
  <c r="J381"/>
  <c r="J366"/>
  <c r="J312"/>
  <c r="J292"/>
  <c r="BK232"/>
  <c r="BK215"/>
  <c r="BK193"/>
  <c r="J600"/>
  <c r="BK596"/>
  <c r="J586"/>
  <c r="BK583"/>
  <c r="BK572"/>
  <c r="BK549"/>
  <c r="BK534"/>
  <c r="BK532"/>
  <c r="J529"/>
  <c r="J526"/>
  <c r="J518"/>
  <c r="J515"/>
  <c r="J514"/>
  <c r="BK505"/>
  <c r="J501"/>
  <c r="J499"/>
  <c r="J495"/>
  <c r="J489"/>
  <c r="J487"/>
  <c r="J485"/>
  <c r="J480"/>
  <c r="J477"/>
  <c r="J440"/>
  <c r="BK412"/>
  <c r="BK368"/>
  <c r="J359"/>
  <c r="J333"/>
  <c r="BK312"/>
  <c r="BK284"/>
  <c r="J224"/>
  <c r="J217"/>
  <c r="J189"/>
  <c r="BK154"/>
  <c r="J132"/>
  <c r="J593"/>
  <c r="J583"/>
  <c r="BK569"/>
  <c r="J549"/>
  <c r="J540"/>
  <c r="BK529"/>
  <c r="BK524"/>
  <c r="J521"/>
  <c r="J519"/>
  <c r="BK512"/>
  <c r="J507"/>
  <c r="J506"/>
  <c r="BK503"/>
  <c r="BK502"/>
  <c r="J500"/>
  <c r="BK499"/>
  <c r="BK491"/>
  <c r="J488"/>
  <c r="BK487"/>
  <c r="BK486"/>
  <c r="BK485"/>
  <c r="J483"/>
  <c r="J458"/>
  <c r="J352"/>
  <c r="BK340"/>
  <c r="BK333"/>
  <c r="J293"/>
  <c r="J238"/>
  <c r="J234"/>
  <c r="BK230"/>
  <c r="BK210"/>
  <c r="BK189"/>
  <c r="BK132"/>
  <c r="BK129"/>
  <c r="J570"/>
  <c r="BK555"/>
  <c r="BK540"/>
  <c r="J530"/>
  <c r="BK527"/>
  <c r="J523"/>
  <c r="BK518"/>
  <c r="BK511"/>
  <c r="J505"/>
  <c r="BK500"/>
  <c r="J494"/>
  <c r="BK493"/>
  <c r="BK490"/>
  <c r="BK477"/>
  <c r="BK468"/>
  <c r="BK464"/>
  <c r="BK458"/>
  <c r="J454"/>
  <c r="J412"/>
  <c r="BK375"/>
  <c r="BK366"/>
  <c r="BK293"/>
  <c r="BK242"/>
  <c r="BK172"/>
  <c i="4" r="J160"/>
  <c r="J157"/>
  <c r="BK150"/>
  <c r="J140"/>
  <c r="BK134"/>
  <c r="BK129"/>
  <c r="BK128"/>
  <c r="BK127"/>
  <c r="BK155"/>
  <c r="BK152"/>
  <c r="BK143"/>
  <c r="BK141"/>
  <c r="BK136"/>
  <c r="BK132"/>
  <c r="BK154"/>
  <c r="BK139"/>
  <c r="J127"/>
  <c r="J152"/>
  <c r="J145"/>
  <c r="J132"/>
  <c i="2" l="1" r="P129"/>
  <c r="BK379"/>
  <c r="J379"/>
  <c r="J99"/>
  <c r="T379"/>
  <c r="P410"/>
  <c r="BK447"/>
  <c r="J447"/>
  <c r="J102"/>
  <c r="BK523"/>
  <c r="J523"/>
  <c r="J103"/>
  <c r="P523"/>
  <c r="BK647"/>
  <c r="J647"/>
  <c r="J104"/>
  <c r="T647"/>
  <c r="T664"/>
  <c i="3" r="BK128"/>
  <c r="J128"/>
  <c r="J98"/>
  <c r="T128"/>
  <c r="BK380"/>
  <c r="J380"/>
  <c r="J101"/>
  <c r="BK467"/>
  <c r="J467"/>
  <c r="J102"/>
  <c r="T467"/>
  <c r="T539"/>
  <c r="P571"/>
  <c r="T571"/>
  <c i="4" r="BK126"/>
  <c r="BK125"/>
  <c r="J125"/>
  <c r="J97"/>
  <c r="T126"/>
  <c r="T125"/>
  <c r="BK131"/>
  <c r="J131"/>
  <c r="J100"/>
  <c r="P131"/>
  <c r="P130"/>
  <c r="BK138"/>
  <c r="J138"/>
  <c r="J102"/>
  <c r="P138"/>
  <c r="P137"/>
  <c r="BK149"/>
  <c r="BK148"/>
  <c r="J148"/>
  <c r="J103"/>
  <c i="2" r="BK129"/>
  <c r="J129"/>
  <c r="J98"/>
  <c r="T129"/>
  <c r="R379"/>
  <c r="R410"/>
  <c r="P447"/>
  <c r="T447"/>
  <c r="T523"/>
  <c r="BK664"/>
  <c r="J664"/>
  <c r="J105"/>
  <c r="P664"/>
  <c i="3" r="P128"/>
  <c r="P380"/>
  <c r="T380"/>
  <c r="R467"/>
  <c r="P539"/>
  <c r="BK571"/>
  <c r="J571"/>
  <c r="J104"/>
  <c i="4" r="P126"/>
  <c r="P125"/>
  <c r="R126"/>
  <c r="R125"/>
  <c r="R131"/>
  <c r="R130"/>
  <c r="R138"/>
  <c r="R137"/>
  <c r="R149"/>
  <c r="R148"/>
  <c i="2" r="R129"/>
  <c r="P379"/>
  <c r="BK410"/>
  <c r="J410"/>
  <c r="J101"/>
  <c r="T410"/>
  <c r="R447"/>
  <c r="R523"/>
  <c r="P647"/>
  <c r="R647"/>
  <c r="R664"/>
  <c i="3" r="R128"/>
  <c r="R380"/>
  <c r="P467"/>
  <c r="BK539"/>
  <c r="J539"/>
  <c r="J103"/>
  <c r="R539"/>
  <c r="R571"/>
  <c i="4" r="T131"/>
  <c r="T130"/>
  <c r="T138"/>
  <c r="T137"/>
  <c r="P149"/>
  <c r="P148"/>
  <c r="T149"/>
  <c r="T148"/>
  <c i="2" r="BK701"/>
  <c r="J701"/>
  <c r="J106"/>
  <c i="3" r="BK604"/>
  <c r="J604"/>
  <c r="J105"/>
  <c r="BK365"/>
  <c r="J365"/>
  <c r="J100"/>
  <c i="2" r="BK399"/>
  <c r="J399"/>
  <c r="J100"/>
  <c r="BK703"/>
  <c r="J703"/>
  <c r="J107"/>
  <c i="3" r="BK351"/>
  <c r="J351"/>
  <c r="J99"/>
  <c r="BK606"/>
  <c r="J606"/>
  <c r="J106"/>
  <c i="4" r="F121"/>
  <c r="BE127"/>
  <c r="BE134"/>
  <c r="BE136"/>
  <c r="BE139"/>
  <c r="BE141"/>
  <c r="BE142"/>
  <c r="BE145"/>
  <c r="BE154"/>
  <c r="BE155"/>
  <c r="BE157"/>
  <c r="E114"/>
  <c r="BE128"/>
  <c r="BE129"/>
  <c r="BE132"/>
  <c r="BE150"/>
  <c r="J118"/>
  <c r="BE159"/>
  <c r="BE160"/>
  <c r="BE140"/>
  <c r="BE143"/>
  <c r="BE147"/>
  <c r="BE152"/>
  <c i="3" r="J89"/>
  <c r="E116"/>
  <c r="BE135"/>
  <c r="BE193"/>
  <c r="BE215"/>
  <c r="BE217"/>
  <c r="BE230"/>
  <c r="BE263"/>
  <c r="BE293"/>
  <c r="BE312"/>
  <c r="BE318"/>
  <c r="BE340"/>
  <c r="BE480"/>
  <c r="BE484"/>
  <c r="BE488"/>
  <c r="BE494"/>
  <c r="BE495"/>
  <c r="BE496"/>
  <c r="BE501"/>
  <c r="BE505"/>
  <c r="BE506"/>
  <c r="BE512"/>
  <c r="BE513"/>
  <c r="BE514"/>
  <c r="BE515"/>
  <c r="BE524"/>
  <c r="BE532"/>
  <c r="BE540"/>
  <c r="BE542"/>
  <c r="BE549"/>
  <c r="BE569"/>
  <c r="F92"/>
  <c r="BE352"/>
  <c r="BE359"/>
  <c r="BE366"/>
  <c r="BE368"/>
  <c r="BE375"/>
  <c r="BE412"/>
  <c r="BE426"/>
  <c r="BE440"/>
  <c r="BE461"/>
  <c r="BE473"/>
  <c r="BE493"/>
  <c r="BE510"/>
  <c r="BE511"/>
  <c r="BE516"/>
  <c r="BE526"/>
  <c r="BE530"/>
  <c r="BE552"/>
  <c r="BE572"/>
  <c r="BE172"/>
  <c r="BE189"/>
  <c r="BE210"/>
  <c r="BE224"/>
  <c r="BE232"/>
  <c r="BE238"/>
  <c r="BE284"/>
  <c r="BE292"/>
  <c r="BE305"/>
  <c r="BE348"/>
  <c r="BE381"/>
  <c r="BE458"/>
  <c r="BE464"/>
  <c r="BE468"/>
  <c r="BE482"/>
  <c r="BE483"/>
  <c r="BE487"/>
  <c r="BE489"/>
  <c r="BE490"/>
  <c r="BE491"/>
  <c r="BE492"/>
  <c r="BE499"/>
  <c r="BE502"/>
  <c r="BE507"/>
  <c r="BE519"/>
  <c r="BE521"/>
  <c r="BE527"/>
  <c r="BE546"/>
  <c r="BE555"/>
  <c r="BE562"/>
  <c r="BE568"/>
  <c r="BE570"/>
  <c r="BE580"/>
  <c r="BE600"/>
  <c r="BE129"/>
  <c r="BE132"/>
  <c r="BE154"/>
  <c r="BE234"/>
  <c r="BE242"/>
  <c r="BE333"/>
  <c r="BE398"/>
  <c r="BE454"/>
  <c r="BE477"/>
  <c r="BE481"/>
  <c r="BE485"/>
  <c r="BE486"/>
  <c r="BE500"/>
  <c r="BE503"/>
  <c r="BE518"/>
  <c r="BE523"/>
  <c r="BE528"/>
  <c r="BE529"/>
  <c r="BE534"/>
  <c r="BE583"/>
  <c r="BE586"/>
  <c r="BE589"/>
  <c r="BE593"/>
  <c r="BE596"/>
  <c r="BE605"/>
  <c r="BE607"/>
  <c i="2" r="E85"/>
  <c r="F124"/>
  <c r="BE179"/>
  <c r="BE219"/>
  <c r="BE309"/>
  <c r="BE312"/>
  <c r="BE323"/>
  <c r="BE333"/>
  <c r="BE400"/>
  <c r="BE415"/>
  <c r="BE416"/>
  <c r="BE478"/>
  <c r="BE524"/>
  <c r="BE526"/>
  <c r="BE539"/>
  <c r="BE543"/>
  <c r="BE553"/>
  <c r="BE564"/>
  <c r="BE575"/>
  <c r="BE581"/>
  <c r="BE585"/>
  <c r="BE601"/>
  <c r="BE602"/>
  <c r="BE605"/>
  <c r="BE608"/>
  <c r="BE618"/>
  <c r="BE631"/>
  <c r="BE633"/>
  <c r="BE672"/>
  <c r="BE675"/>
  <c r="BE682"/>
  <c r="BE697"/>
  <c r="BE702"/>
  <c r="BE200"/>
  <c r="BE243"/>
  <c r="BE301"/>
  <c r="BE370"/>
  <c r="BE372"/>
  <c r="BE375"/>
  <c r="BE377"/>
  <c r="BE393"/>
  <c r="BE417"/>
  <c r="BE420"/>
  <c r="BE421"/>
  <c r="BE492"/>
  <c r="BE534"/>
  <c r="BE544"/>
  <c r="BE549"/>
  <c r="BE557"/>
  <c r="BE561"/>
  <c r="BE567"/>
  <c r="BE571"/>
  <c r="BE574"/>
  <c r="BE576"/>
  <c r="BE586"/>
  <c r="BE591"/>
  <c r="BE593"/>
  <c r="BE599"/>
  <c r="BE604"/>
  <c r="BE614"/>
  <c r="BE704"/>
  <c r="BE148"/>
  <c r="BE226"/>
  <c r="BE233"/>
  <c r="BE269"/>
  <c r="BE295"/>
  <c r="BE300"/>
  <c r="BE308"/>
  <c r="BE330"/>
  <c r="BE352"/>
  <c r="BE359"/>
  <c r="BE367"/>
  <c r="BE380"/>
  <c r="BE418"/>
  <c r="BE434"/>
  <c r="BE448"/>
  <c r="BE463"/>
  <c r="BE538"/>
  <c r="BE560"/>
  <c r="BE566"/>
  <c r="BE573"/>
  <c r="BE589"/>
  <c r="BE592"/>
  <c r="BE595"/>
  <c r="BE597"/>
  <c r="BE606"/>
  <c r="BE616"/>
  <c r="BE619"/>
  <c r="BE621"/>
  <c r="BE630"/>
  <c r="BE637"/>
  <c r="BE638"/>
  <c r="BE639"/>
  <c r="BE641"/>
  <c r="BE648"/>
  <c r="BE650"/>
  <c r="BE653"/>
  <c r="BE656"/>
  <c r="BE662"/>
  <c r="BE663"/>
  <c r="BE665"/>
  <c r="BE685"/>
  <c r="BE694"/>
  <c r="J89"/>
  <c r="BE130"/>
  <c r="BE132"/>
  <c r="BE164"/>
  <c r="BE183"/>
  <c r="BE198"/>
  <c r="BE207"/>
  <c r="BE213"/>
  <c r="BE237"/>
  <c r="BE339"/>
  <c r="BE405"/>
  <c r="BE411"/>
  <c r="BE506"/>
  <c r="BE520"/>
  <c r="BE528"/>
  <c r="BE542"/>
  <c r="BE547"/>
  <c r="BE556"/>
  <c r="BE569"/>
  <c r="BE587"/>
  <c r="BE594"/>
  <c r="BE598"/>
  <c r="BE603"/>
  <c r="BE607"/>
  <c r="BE610"/>
  <c r="BE612"/>
  <c r="BE620"/>
  <c r="BE635"/>
  <c r="J34"/>
  <c i="1" r="AW95"/>
  <c i="2" r="F34"/>
  <c i="1" r="BA95"/>
  <c i="3" r="F36"/>
  <c i="1" r="BC96"/>
  <c i="3" r="F37"/>
  <c i="1" r="BD96"/>
  <c i="2" r="F37"/>
  <c i="1" r="BD95"/>
  <c i="3" r="J34"/>
  <c i="1" r="AW96"/>
  <c i="4" r="J34"/>
  <c i="1" r="AW97"/>
  <c i="4" r="F37"/>
  <c i="1" r="BD97"/>
  <c i="2" r="F35"/>
  <c i="1" r="BB95"/>
  <c i="2" r="F36"/>
  <c i="1" r="BC95"/>
  <c i="3" r="F35"/>
  <c i="1" r="BB96"/>
  <c i="3" r="F34"/>
  <c i="1" r="BA96"/>
  <c i="4" r="F36"/>
  <c i="1" r="BC97"/>
  <c i="4" r="F35"/>
  <c i="1" r="BB97"/>
  <c i="4" r="F34"/>
  <c i="1" r="BA97"/>
  <c i="4" l="1" r="P124"/>
  <c i="1" r="AU97"/>
  <c i="4" r="T124"/>
  <c i="3" r="T127"/>
  <c r="T126"/>
  <c r="R127"/>
  <c r="R126"/>
  <c i="2" r="R128"/>
  <c r="R127"/>
  <c i="4" r="R124"/>
  <c i="3" r="P127"/>
  <c r="P126"/>
  <c i="1" r="AU96"/>
  <c i="2" r="T128"/>
  <c r="T127"/>
  <c r="P128"/>
  <c r="P127"/>
  <c i="1" r="AU95"/>
  <c i="4" r="J126"/>
  <c r="J98"/>
  <c r="BK130"/>
  <c r="J130"/>
  <c r="J99"/>
  <c r="J149"/>
  <c r="J104"/>
  <c r="BK137"/>
  <c r="J137"/>
  <c r="J101"/>
  <c i="2" r="BK128"/>
  <c r="J128"/>
  <c r="J97"/>
  <c i="3" r="BK127"/>
  <c r="J127"/>
  <c r="J97"/>
  <c i="2" r="F33"/>
  <c i="1" r="AZ95"/>
  <c i="2" r="J33"/>
  <c i="1" r="AV95"/>
  <c r="AT95"/>
  <c i="3" r="J33"/>
  <c i="1" r="AV96"/>
  <c r="AT96"/>
  <c r="BA94"/>
  <c r="W30"/>
  <c i="3" r="F33"/>
  <c i="1" r="AZ96"/>
  <c i="4" r="J33"/>
  <c i="1" r="AV97"/>
  <c r="AT97"/>
  <c r="BD94"/>
  <c r="W33"/>
  <c i="4" r="F33"/>
  <c i="1" r="AZ97"/>
  <c r="BB94"/>
  <c r="AX94"/>
  <c r="BC94"/>
  <c r="W32"/>
  <c i="4" l="1" r="BK124"/>
  <c r="J124"/>
  <c r="J96"/>
  <c i="2" r="BK127"/>
  <c r="J127"/>
  <c r="J96"/>
  <c i="3" r="BK126"/>
  <c r="J126"/>
  <c i="1" r="AU94"/>
  <c i="3" r="J30"/>
  <c i="1" r="AG96"/>
  <c r="AY94"/>
  <c r="AW94"/>
  <c r="AK30"/>
  <c r="W31"/>
  <c r="AZ94"/>
  <c r="W29"/>
  <c i="3" l="1" r="J39"/>
  <c r="J96"/>
  <c i="1" r="AN96"/>
  <c i="4" r="J30"/>
  <c i="1" r="AG97"/>
  <c i="2" r="J30"/>
  <c i="1" r="AG95"/>
  <c r="AV94"/>
  <c r="AK29"/>
  <c i="2" l="1" r="J39"/>
  <c i="4" r="J39"/>
  <c i="1" r="AN95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<sst xmlns="http://schemas.openxmlformats.org/spreadsheetml/2006/main">
  <si>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</si>
  <si>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</si>
  <si>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</si>
  <si>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</si>
  <si>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</si>
  <si>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{061a4b6b-c78c-4f14-b577-c9e5ae914657}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</si>
  <si>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</si>
  <si>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</si>
  <si>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</si>
  <si>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</si>
  <si>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</si>
  <si>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</si>
  <si>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</si>
  <si>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</si>
  <si>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M20-056-01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</si>
  <si>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</si>
  <si>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</si>
  <si>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Kanalizace, ul.Gebauerova, ul. Kotkova - kanalizace, vodovod - 01</t>
  </si>
  <si>
    <t>KSO:</t>
  </si>
  <si>
    <t>CC-CZ:</t>
  </si>
  <si>
    <t>Místo:</t>
  </si>
  <si>
    <t>Pardubice</t>
  </si>
  <si>
    <t>Datum:</t>
  </si>
  <si>
    <t>16. 8. 2023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</si>
  <si>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</si>
  <si>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</si>
  <si>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</si>
  <si>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</si>
  <si>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</si>
  <si>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</si>
  <si>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</si>
  <si>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</si>
  <si>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</si>
  <si>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</si>
  <si>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</si>
  <si>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</si>
  <si>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</si>
  <si>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</si>
  <si>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Tereza Hatková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</si>
  <si>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</si>
  <si>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</si>
  <si>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</si>
  <si>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</si>
  <si>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</si>
  <si>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</si>
  <si>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</si>
  <si>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</si>
  <si>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</si>
  <si>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</si>
  <si>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</si>
  <si>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</si>
  <si>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</si>
  <si>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</si>
  <si>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</si>
  <si>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</si>
  <si>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</si>
  <si>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</si>
  <si>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</si>
  <si>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</si>
  <si>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</si>
  <si>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</si>
  <si>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</si>
  <si>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</si>
  <si>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</si>
  <si>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</si>
  <si>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</si>
  <si>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</si>
  <si>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</si>
  <si>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</si>
  <si>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</si>
  <si>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</si>
  <si>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</si>
  <si>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</si>
  <si>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</si>
  <si>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</si>
  <si>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</si>
  <si>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</si>
  <si>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</si>
  <si>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</si>
  <si>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</si>
  <si>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</si>
  <si>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</si>
  <si>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</si>
  <si>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</si>
  <si>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</si>
  <si>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</si>
  <si>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</si>
  <si>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Kanalizace Gebauerova – JUDr. Krpaty</t>
  </si>
  <si>
    <t>STA</t>
  </si>
  <si>
    <t>1</t>
  </si>
  <si>
    <t>{7cdd0aaa-2f49-4863-9b93-26969111d1fc}</t>
  </si>
  <si>
    <t>2</t>
  </si>
  <si>
    <t>SO 02</t>
  </si>
  <si>
    <t>Vodovod Gebauerova-JUDr.Krpaty</t>
  </si>
  <si>
    <t>{5d79bc32-84be-407e-989c-cd8b6d0e0c3d}</t>
  </si>
  <si>
    <t>03</t>
  </si>
  <si>
    <t>Vedlejší a ostatní náklady</t>
  </si>
  <si>
    <t>{a35e27cf-388f-4853-b660-b4bb77fb6673}</t>
  </si>
  <si>
    <t>KRYCÍ LIST SOUPISU PRACÍ</t>
  </si>
  <si>
    <t>Objekt:</t>
  </si>
  <si>
    <t>SO 01 - Kanalizace Gebauerova – JUDr. Krpaty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</si>
  <si>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</si>
  <si>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</si>
  <si>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</si>
  <si>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</si>
  <si>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</si>
  <si>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</si>
  <si>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</si>
  <si>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</si>
  <si>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</si>
  <si>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</si>
  <si>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</si>
  <si>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</si>
  <si>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</si>
  <si>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</si>
  <si>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</si>
  <si>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</si>
  <si>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</si>
  <si>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</si>
  <si>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</si>
  <si>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</si>
  <si>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</si>
  <si>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</si>
  <si>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</si>
  <si>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</si>
  <si>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</si>
  <si>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</si>
  <si>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</si>
  <si>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</si>
  <si>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</si>
  <si>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</si>
  <si>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</si>
  <si>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</si>
  <si>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</si>
  <si>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</si>
  <si>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</si>
  <si>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</si>
  <si>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</si>
  <si>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2023 01</t>
  </si>
  <si>
    <t>4</t>
  </si>
  <si>
    <t>545442315</t>
  </si>
  <si>
    <t>VV</t>
  </si>
  <si>
    <t>2,0*1,6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</si>
  <si>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</si>
  <si>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</si>
  <si>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593294419</t>
  </si>
  <si>
    <t>P</t>
  </si>
  <si>
    <t>Poznámka k položce:_x000d_
hmotnost sutě 0,29 t/m2</t>
  </si>
  <si>
    <t>D.1.3</t>
  </si>
  <si>
    <t>délky dle tabulky kubatur</t>
  </si>
  <si>
    <t>úsek 1</t>
  </si>
  <si>
    <t>106,0*1,6</t>
  </si>
  <si>
    <t>11,0*1,4</t>
  </si>
  <si>
    <t>Mezisoučet</t>
  </si>
  <si>
    <t>3</t>
  </si>
  <si>
    <t>judr. Krpaty</t>
  </si>
  <si>
    <t>10,0*1,4</t>
  </si>
  <si>
    <t>holubova</t>
  </si>
  <si>
    <t>8,6*1,5</t>
  </si>
  <si>
    <t>přípojky</t>
  </si>
  <si>
    <t>54,1*1,0 "asf</t>
  </si>
  <si>
    <t>2,0*1,0 "zámková dlažba</t>
  </si>
  <si>
    <t>Součet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</si>
  <si>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</si>
  <si>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</si>
  <si>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1896227417</t>
  </si>
  <si>
    <t>Poznámka k položce:_x000d_
hmotnost sutě 0,44 t/m2</t>
  </si>
  <si>
    <t>provizorní povrch</t>
  </si>
  <si>
    <t>54,1*1,0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</si>
  <si>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</si>
  <si>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</si>
  <si>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-2000023341</t>
  </si>
  <si>
    <t>Poznámka k položce:_x000d_
hmotnost sutě 0,325 t/m2</t>
  </si>
  <si>
    <t>5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</si>
  <si>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</si>
  <si>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</si>
  <si>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794732793</t>
  </si>
  <si>
    <t>Poznámka k položce:_x000d_
hmotnost sutě 0,625 t/m2</t>
  </si>
  <si>
    <t>vodící proužek</t>
  </si>
  <si>
    <t>9*2,0*0,25</t>
  </si>
  <si>
    <t>6</t>
  </si>
  <si>
    <t>113154124-R</t>
  </si>
  <si>
    <t xml:space="preserve">Frézování živičného podkladu nebo krytu  s naložením na dopravní prostředek plochy do 500 m2 bez překážek v trase pruhu šířky přes 0,5 m do 1 m, tloušťky vrstvy 70 mm</t>
  </si>
  <si>
    <t>946726478</t>
  </si>
  <si>
    <t>Poznámka k položce:_x000d_
hmotnost sutě 0,256 t/m2</t>
  </si>
  <si>
    <t>7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</si>
  <si>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</si>
  <si>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</si>
  <si>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</si>
  <si>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-2107777079</t>
  </si>
  <si>
    <t>10*2,0 "přípojky</t>
  </si>
  <si>
    <t>8</t>
  </si>
  <si>
    <t>115101201</t>
  </si>
  <si>
    <t>Čerpání vody na dopravní výšku do 10 m s uvažovaným průměrným přítokem do 500 l/min</t>
  </si>
  <si>
    <t>hod</t>
  </si>
  <si>
    <t>562755359</t>
  </si>
  <si>
    <t>Poznámka k položce:_x000d_
Předpoklad rychlosti výstavby 10,0 m/den</t>
  </si>
  <si>
    <t>117,0/10,0*24</t>
  </si>
  <si>
    <t>10,0/10,0*24</t>
  </si>
  <si>
    <t>8,6/10,0*24</t>
  </si>
  <si>
    <t>65,1/10,0*24</t>
  </si>
  <si>
    <t>9</t>
  </si>
  <si>
    <t>115101201-R</t>
  </si>
  <si>
    <t>Přečerpávání splašků po dobu výstavby na dopravní výšku do 10 m průměrný přítok do 500 l/min</t>
  </si>
  <si>
    <t>-962818615</t>
  </si>
  <si>
    <t>10</t>
  </si>
  <si>
    <t>115101301</t>
  </si>
  <si>
    <t>Pohotovost záložní čerpací soupravy pro dopravní výšku do 10 m s uvažovaným průměrným přítokem do 500 l/min</t>
  </si>
  <si>
    <t>den</t>
  </si>
  <si>
    <t>1585628911</t>
  </si>
  <si>
    <t>117,0/10,0</t>
  </si>
  <si>
    <t>10,0/10,0</t>
  </si>
  <si>
    <t>8,6/10,0</t>
  </si>
  <si>
    <t>65,1/10,0</t>
  </si>
  <si>
    <t>11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</si>
  <si>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</si>
  <si>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</si>
  <si>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704261944</t>
  </si>
  <si>
    <t>5*1,6</t>
  </si>
  <si>
    <t>2*1,4</t>
  </si>
  <si>
    <t>7*1,0 "přípojky</t>
  </si>
  <si>
    <t>12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</si>
  <si>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</si>
  <si>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</si>
  <si>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-2070312335</t>
  </si>
  <si>
    <t>2*1,6</t>
  </si>
  <si>
    <t>1*1,4</t>
  </si>
  <si>
    <t>4*1,0 "přípojky</t>
  </si>
  <si>
    <t>13</t>
  </si>
  <si>
    <t>121151103</t>
  </si>
  <si>
    <t>Sejmutí ornice strojně při souvislé ploše do 100 m2, tl. vrstvy do 200 mm</t>
  </si>
  <si>
    <t>1377708148</t>
  </si>
  <si>
    <t>9,0*1,0 "přípojky</t>
  </si>
  <si>
    <t>14</t>
  </si>
  <si>
    <t>130001101</t>
  </si>
  <si>
    <t>Příplatek k cenám hloubených vykopávek za ztížení vykopávky v blízkosti podzemního vedení nebo výbušnin pro jakoukoliv třídu horniny</t>
  </si>
  <si>
    <t>m3</t>
  </si>
  <si>
    <t>874356866</t>
  </si>
  <si>
    <t>(5+2)*2*0,5*1,6*(2,9+0,15)</t>
  </si>
  <si>
    <t>(2+1)*2*0,5*1,4*(2,9+0,15)</t>
  </si>
  <si>
    <t>(7+4)*2*0,5*1,0*(2,0+0,15) "přípojky</t>
  </si>
  <si>
    <t>132254207</t>
  </si>
  <si>
    <t>Hloubení zapažených rýh šířky přes 800 do 2 000 mm strojně s urovnáním dna do předepsaného profilu a spádu v hornině třídy těžitelnosti I skupiny 3 přes 5 000 m3</t>
  </si>
  <si>
    <t>154466321</t>
  </si>
  <si>
    <t>dle tabulky kubatur</t>
  </si>
  <si>
    <t>50% výkopu</t>
  </si>
  <si>
    <t>475,17*0,5</t>
  </si>
  <si>
    <t>106,0*((0,2+0,1)/2*1,6)*0,5</t>
  </si>
  <si>
    <t>11,0*((0,2+0,1)/2*1,4)*0,5</t>
  </si>
  <si>
    <t>-117,0*1,54*0,5 "odečet potrubí</t>
  </si>
  <si>
    <t>-2*PI*0,62*0,62*2,5*0,5 "odečet šachet</t>
  </si>
  <si>
    <t>42,57*0,5</t>
  </si>
  <si>
    <t>10,0*((0,2+0,1)/2*1,4)*0,5</t>
  </si>
  <si>
    <t>-10,0*0,84*0,5 "odečet potrubí</t>
  </si>
  <si>
    <t>40,08*0,5</t>
  </si>
  <si>
    <t>8,6*((0,2+0,1)/2*1,5)*0,5</t>
  </si>
  <si>
    <t>-8,6*0,84*0,5 "odečet potrubí</t>
  </si>
  <si>
    <t>103,46*0,5</t>
  </si>
  <si>
    <t>65,1*((0,2+0,1)/2*1,0)*0,5</t>
  </si>
  <si>
    <t>16</t>
  </si>
  <si>
    <t>132354207</t>
  </si>
  <si>
    <t>Hloubení zapažených rýh šířky přes 800 do 2 000 mm strojně s urovnáním dna do předepsaného profilu a spádu v hornině třídy těžitelnosti II skupiny 4 přes 5 000 m3</t>
  </si>
  <si>
    <t>-1909803603</t>
  </si>
  <si>
    <t>17</t>
  </si>
  <si>
    <t>151811131</t>
  </si>
  <si>
    <t>Zřízení pažicích boxů pro pažení a rozepření stěn rýh podzemního vedení hloubka výkopu do 4 m, šířka do 1,2 m</t>
  </si>
  <si>
    <t>88426837</t>
  </si>
  <si>
    <t>260,4 "přípojky</t>
  </si>
  <si>
    <t>18</t>
  </si>
  <si>
    <t>151811231</t>
  </si>
  <si>
    <t>Odstranění pažicích boxů pro pažení a rozepření stěn rýh podzemního vedení hloubka výkopu do 4 m, šířka do 1,2 m</t>
  </si>
  <si>
    <t>913242628</t>
  </si>
  <si>
    <t>19</t>
  </si>
  <si>
    <t>151811132</t>
  </si>
  <si>
    <t>Zřízení pažicích boxů pro pažení a rozepření stěn rýh podzemního vedení hloubka výkopu do 4 m, šířka přes 1,2 do 2,5 m</t>
  </si>
  <si>
    <t>844520077</t>
  </si>
  <si>
    <t>677,51 "úsek 1</t>
  </si>
  <si>
    <t>55,3 "judr. Krpaty</t>
  </si>
  <si>
    <t>47,82 "holubova</t>
  </si>
  <si>
    <t>20</t>
  </si>
  <si>
    <t>151811232</t>
  </si>
  <si>
    <t>Odstranění pažicích boxů pro pažení a rozepření stěn rýh podzemního vedení hloubka výkopu do 4 m, šířka přes 1,2 do 2,5 m</t>
  </si>
  <si>
    <t>-64943028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</si>
  <si>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</si>
  <si>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</si>
  <si>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1049935844</t>
  </si>
  <si>
    <t>zemina na meziskládku a zpět</t>
  </si>
  <si>
    <t>11,07*2 "přípojky</t>
  </si>
  <si>
    <t>22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</si>
  <si>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</si>
  <si>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</si>
  <si>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1093261858</t>
  </si>
  <si>
    <t>přebytečná zemina</t>
  </si>
  <si>
    <t>158,351 "úsek 1</t>
  </si>
  <si>
    <t>18,135 "judr. Krpaty</t>
  </si>
  <si>
    <t>17,396 "holubova</t>
  </si>
  <si>
    <t>56,613 "výkop</t>
  </si>
  <si>
    <t>-11,07 "zpětný zásyp</t>
  </si>
  <si>
    <t>23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</si>
  <si>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</si>
  <si>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</si>
  <si>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50264451</t>
  </si>
  <si>
    <t>56,613 "přípojky</t>
  </si>
  <si>
    <t>24</t>
  </si>
  <si>
    <t>167151101</t>
  </si>
  <si>
    <t>Nakládání, skládání a překládání neulehlého výkopku nebo sypaniny strojně nakládání, množství do 100 m3, z horniny třídy těžitelnosti I, skupiny 1 až 3</t>
  </si>
  <si>
    <t>1712543094</t>
  </si>
  <si>
    <t>zemina z meziskládky</t>
  </si>
  <si>
    <t>11,07 "přípojky</t>
  </si>
  <si>
    <t>25</t>
  </si>
  <si>
    <t>171201221</t>
  </si>
  <si>
    <t>Poplatek za uložení stavebního odpadu na skládce (skládkovné) zeminy a kamení zatříděného do Katalogu odpadů pod kódem 17 05 04</t>
  </si>
  <si>
    <t>t</t>
  </si>
  <si>
    <t>-1983701077</t>
  </si>
  <si>
    <t>2*158,351*1,8 "úsek 1</t>
  </si>
  <si>
    <t>2*18,135*1,8 "judr. Krpaty</t>
  </si>
  <si>
    <t>2*17,396*1,8 "holubova</t>
  </si>
  <si>
    <t>(45,543+56,613)*1,8 "přípojky</t>
  </si>
  <si>
    <t>26</t>
  </si>
  <si>
    <t>174101101</t>
  </si>
  <si>
    <t>Zásyp sypaninou z jakékoliv horniny strojně s uložením výkopku ve vrstvách se zhutněním jam, šachet, rýh nebo kolem objektů v těchto vykopávkách</t>
  </si>
  <si>
    <t>-1116483338</t>
  </si>
  <si>
    <t>d.1.3</t>
  </si>
  <si>
    <t>270,63 "náhrada výkopku</t>
  </si>
  <si>
    <t>27,35"náhrada výkopku</t>
  </si>
  <si>
    <t>24,72 "náhrada výkopku</t>
  </si>
  <si>
    <t>52,47 "náhrada výkopku</t>
  </si>
  <si>
    <t>11,07 "zemina z výkopu</t>
  </si>
  <si>
    <t>27</t>
  </si>
  <si>
    <t>M</t>
  </si>
  <si>
    <t>58331202</t>
  </si>
  <si>
    <t>štěrkodrť netříděná do 100mm amfibolit</t>
  </si>
  <si>
    <t>415741231</t>
  </si>
  <si>
    <t>Poznámka k položce:_x000d_
Hmotnost 2 t/m3</t>
  </si>
  <si>
    <t>270,63*2,0</t>
  </si>
  <si>
    <t>27,35*2,0</t>
  </si>
  <si>
    <t>24,72*2,0</t>
  </si>
  <si>
    <t>194,17*2,0</t>
  </si>
  <si>
    <t>28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</si>
  <si>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</si>
  <si>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</si>
  <si>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1320526846</t>
  </si>
  <si>
    <t>134,8 "úsek 1</t>
  </si>
  <si>
    <t>8,58 "judr. Krpaty</t>
  </si>
  <si>
    <t>8,43 "holubova</t>
  </si>
  <si>
    <t>31,07 "přípojky</t>
  </si>
  <si>
    <t>29</t>
  </si>
  <si>
    <t>58331200</t>
  </si>
  <si>
    <t>štěrkopísek netříděný</t>
  </si>
  <si>
    <t>415478642</t>
  </si>
  <si>
    <t>Poznámka k položce:_x000d_
hmotnost 2t/m2</t>
  </si>
  <si>
    <t>182,88*2 'Přepočtené koeficientem množství</t>
  </si>
  <si>
    <t>30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</si>
  <si>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</si>
  <si>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</si>
  <si>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686448343</t>
  </si>
  <si>
    <t>9,0*2,0</t>
  </si>
  <si>
    <t>31</t>
  </si>
  <si>
    <t>181351003</t>
  </si>
  <si>
    <t>Rozprostření a urovnání ornice v rovině nebo ve svahu sklonu do 1:5 strojně při souvislé ploše do 100 m2, tl. vrstvy do 200 mm</t>
  </si>
  <si>
    <t>135211857</t>
  </si>
  <si>
    <t>dle položky sejmutí ornice</t>
  </si>
  <si>
    <t>32</t>
  </si>
  <si>
    <t>181411121</t>
  </si>
  <si>
    <t>Založení trávníku na půdě předem připravené plochy do 1000 m2 výsevem včetně utažení lučního v rovině nebo na svahu do 1:5</t>
  </si>
  <si>
    <t>77353199</t>
  </si>
  <si>
    <t>18,0+9,0</t>
  </si>
  <si>
    <t>33</t>
  </si>
  <si>
    <t>00572472</t>
  </si>
  <si>
    <t>osivo směs travní krajinná-rovinná</t>
  </si>
  <si>
    <t>kg</t>
  </si>
  <si>
    <t>72060671</t>
  </si>
  <si>
    <t>27,0*0,02</t>
  </si>
  <si>
    <t>Zakládání</t>
  </si>
  <si>
    <t>34</t>
  </si>
  <si>
    <t>211531111</t>
  </si>
  <si>
    <t>Výplň kamenivem do rýh odvodňovacích žeber nebo trativodů bez zhutnění, s úpravou povrchu výplně kamenivem hrubým drceným frakce 16 až 63 mm</t>
  </si>
  <si>
    <t>-380240683</t>
  </si>
  <si>
    <t>106,0*((0,2+0,1)/2*1,6)</t>
  </si>
  <si>
    <t>11,0*((0,2+0,1)/2*1,4)</t>
  </si>
  <si>
    <t>10,0*((0,2+0,1)/2*1,4)</t>
  </si>
  <si>
    <t>8,6*((0,2+0,1)/2*1,5)</t>
  </si>
  <si>
    <t>65,1*((0,2+0,1)/2*1,0)</t>
  </si>
  <si>
    <t>35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</si>
  <si>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</si>
  <si>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</si>
  <si>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898912521</t>
  </si>
  <si>
    <t>117,0</t>
  </si>
  <si>
    <t>10,0</t>
  </si>
  <si>
    <t>8,6</t>
  </si>
  <si>
    <t>65,1</t>
  </si>
  <si>
    <t>Svislé a kompletní konstrukce</t>
  </si>
  <si>
    <t>36</t>
  </si>
  <si>
    <t>359901111</t>
  </si>
  <si>
    <t>Vyčištění stok jakékoliv výšky</t>
  </si>
  <si>
    <t>956407593</t>
  </si>
  <si>
    <t>37</t>
  </si>
  <si>
    <t>359901211</t>
  </si>
  <si>
    <t>Monitoring stok (kamerový systém) jakékoli výšky nová kanalizace</t>
  </si>
  <si>
    <t>-605304248</t>
  </si>
  <si>
    <t>Vodorovné konstrukce</t>
  </si>
  <si>
    <t>38</t>
  </si>
  <si>
    <t>452112111</t>
  </si>
  <si>
    <t>Osazení betonových dílců prstenců nebo rámů pod poklopy a mříže, výšky do 100 mm</t>
  </si>
  <si>
    <t>kus</t>
  </si>
  <si>
    <t>1831476299</t>
  </si>
  <si>
    <t>1+1+1</t>
  </si>
  <si>
    <t>1+1</t>
  </si>
  <si>
    <t>39</t>
  </si>
  <si>
    <t>59224184</t>
  </si>
  <si>
    <t>prstenec šachtový vyrovnávací betonový 625x120x40mm</t>
  </si>
  <si>
    <t>-1316196480</t>
  </si>
  <si>
    <t>40</t>
  </si>
  <si>
    <t>59224185</t>
  </si>
  <si>
    <t>prstenec šachtový vyrovnávací betonový 625x120x60mm</t>
  </si>
  <si>
    <t>881288686</t>
  </si>
  <si>
    <t>41</t>
  </si>
  <si>
    <t>59224176</t>
  </si>
  <si>
    <t>prstenec šachtový vyrovnávací betonový 625x120x80mm</t>
  </si>
  <si>
    <t>-302223316</t>
  </si>
  <si>
    <t>42</t>
  </si>
  <si>
    <t>452112121</t>
  </si>
  <si>
    <t>Osazení betonových dílců prstenců nebo rámů pod poklopy a mříže, výšky přes 100 do 200 mm</t>
  </si>
  <si>
    <t>317734561</t>
  </si>
  <si>
    <t>43</t>
  </si>
  <si>
    <t>59224188</t>
  </si>
  <si>
    <t>prstenec šachtový vyrovnávací betonový 625x120x120mm</t>
  </si>
  <si>
    <t>844708521</t>
  </si>
  <si>
    <t>44</t>
  </si>
  <si>
    <t>452311131</t>
  </si>
  <si>
    <t>Podkladní a zajišťovací konstrukce z betonu prostého v otevřeném výkopu bez zvýšených nároků na prostředí desky pod potrubí, stoky a drobné objekty z betonu tř. C 12/15</t>
  </si>
  <si>
    <t>495079866</t>
  </si>
  <si>
    <t>106,0*1,6*0,1</t>
  </si>
  <si>
    <t>11,0*1,4*0,1</t>
  </si>
  <si>
    <t>10,0*1,4*0,1</t>
  </si>
  <si>
    <t>8,6*1,5*0,1</t>
  </si>
  <si>
    <t>65,1*1,0*0,1</t>
  </si>
  <si>
    <t>45</t>
  </si>
  <si>
    <t>452312131</t>
  </si>
  <si>
    <t>Podkladní a zajišťovací konstrukce z betonu prostého v otevřeném výkopu bez zvýšených nároků na prostředí sedlové lože pod potrubí z betonu tř. C 12/15</t>
  </si>
  <si>
    <t>195080669</t>
  </si>
  <si>
    <t>106,0*1,6*0,19</t>
  </si>
  <si>
    <t>11,0*1,4*0,14</t>
  </si>
  <si>
    <t>10,0*1,4*0,14</t>
  </si>
  <si>
    <t>8,6*1,5*0,16</t>
  </si>
  <si>
    <t>65,1*1,0*0,065</t>
  </si>
  <si>
    <t>Komunikace pozemní</t>
  </si>
  <si>
    <t>46</t>
  </si>
  <si>
    <t>564861111</t>
  </si>
  <si>
    <t>Podklad ze štěrkodrti ŠD s rozprostřením a zhutněním plochy přes 100 m2, po zhutnění tl. 200 mm</t>
  </si>
  <si>
    <t>-1806160485</t>
  </si>
  <si>
    <t>47</t>
  </si>
  <si>
    <t>564871111</t>
  </si>
  <si>
    <t>Podklad ze štěrkodrti ŠD s rozprostřením a zhutněním plochy přes 100 m2, po zhutnění tl. 250 mm</t>
  </si>
  <si>
    <t>1651321393</t>
  </si>
  <si>
    <t>48</t>
  </si>
  <si>
    <t>565155111</t>
  </si>
  <si>
    <t>Asfaltový beton vrstva podkladní ACP 16 (obalované kamenivo střednězrnné - OKS) s rozprostřením a zhutněním v pruhu šířky přes 1,5 do 3 m, po zhutnění tl. 70 mm</t>
  </si>
  <si>
    <t>402479614</t>
  </si>
  <si>
    <t>49</t>
  </si>
  <si>
    <t>567122112</t>
  </si>
  <si>
    <t>Podklad ze směsi stmelené cementem SC bez dilatačních spár, s rozprostřením a zhutněním SC C 8/10 (KSC I), po zhutnění tl. 130 mm</t>
  </si>
  <si>
    <t>493912605</t>
  </si>
  <si>
    <t>50</t>
  </si>
  <si>
    <t>573111112</t>
  </si>
  <si>
    <t>Postřik infiltrační PI z asfaltu silničního s posypem kamenivem, v množství 1,00 kg/m2</t>
  </si>
  <si>
    <t>-1770159241</t>
  </si>
  <si>
    <t>51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</si>
  <si>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</si>
  <si>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</si>
  <si>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-317274199</t>
  </si>
  <si>
    <t>z rozebrané dlažby</t>
  </si>
  <si>
    <t>Trubní vedení</t>
  </si>
  <si>
    <t>52</t>
  </si>
  <si>
    <t>810351811</t>
  </si>
  <si>
    <t>Bourání stávajícího potrubí z betonu v otevřeném výkopu DN do 200</t>
  </si>
  <si>
    <t>-466708831</t>
  </si>
  <si>
    <t>Poznámka k položce:_x000d_
hmotnost sutěi 0,18 t/m</t>
  </si>
  <si>
    <t>53</t>
  </si>
  <si>
    <t>810391811</t>
  </si>
  <si>
    <t>Bourání stávajícího potrubí z betonu v otevřeném výkopu DN přes 200 do 400</t>
  </si>
  <si>
    <t>2064320130</t>
  </si>
  <si>
    <t>Poznámka k položce:_x000d_
hmotnost sutě 0,32 t/m</t>
  </si>
  <si>
    <t>54</t>
  </si>
  <si>
    <t>810491811</t>
  </si>
  <si>
    <t>Bourání stávajícího potrubí z betonu v otevřeném výkopu DN přes 800 do 1000</t>
  </si>
  <si>
    <t>-1833260312</t>
  </si>
  <si>
    <t>Poznámka k položce:_x000d_
hmotnost sutě 1,3 t/m</t>
  </si>
  <si>
    <t>potrubí 600/900</t>
  </si>
  <si>
    <t>10,0 "judr. Krpaty</t>
  </si>
  <si>
    <t>8,6 "holubova</t>
  </si>
  <si>
    <t>55</t>
  </si>
  <si>
    <t>810521811</t>
  </si>
  <si>
    <t>Bourání stávajícího potrubí z betonu v otevřeném výkopu DN přes 1000 do 1200</t>
  </si>
  <si>
    <t>-395846534</t>
  </si>
  <si>
    <t>Poznámka k položce:_x000d_
hmotnost sutě 1,7 t/m</t>
  </si>
  <si>
    <t>potrubí 900/1350</t>
  </si>
  <si>
    <t>117,0 "úsek 1</t>
  </si>
  <si>
    <t>56</t>
  </si>
  <si>
    <t>831312121</t>
  </si>
  <si>
    <t>Montáž potrubí z trub kameninových hrdlových s integrovaným těsněním v otevřeném výkopu ve sklonu do 20 % DN 150</t>
  </si>
  <si>
    <t>343988278</t>
  </si>
  <si>
    <t>57</t>
  </si>
  <si>
    <t>59710675</t>
  </si>
  <si>
    <t>trouba kameninová glazovaná DN 150 dl 1,50m spojovací systém F</t>
  </si>
  <si>
    <t>1370021533</t>
  </si>
  <si>
    <t>Poznámka k položce:_x000d_
ztratné 1,5%</t>
  </si>
  <si>
    <t>5,3*1,015 'Přepočtené koeficientem množství</t>
  </si>
  <si>
    <t>58</t>
  </si>
  <si>
    <t>831312193</t>
  </si>
  <si>
    <t>Montáž potrubí z trub kameninových hrdlových s integrovaným těsněním Příplatek k cenám za napojení dvou dříků trub o stejném průměru (max. rozdíl 12 mm) pomocí převlečné manžety (manžeta zahrnuta v ceně) DN 150</t>
  </si>
  <si>
    <t>457323728</t>
  </si>
  <si>
    <t>59</t>
  </si>
  <si>
    <t>831352121</t>
  </si>
  <si>
    <t>Montáž potrubí z trub kameninových hrdlových s integrovaným těsněním v otevřeném výkopu ve sklonu do 20 % DN 200</t>
  </si>
  <si>
    <t>1218304424</t>
  </si>
  <si>
    <t>60</t>
  </si>
  <si>
    <t>59710676</t>
  </si>
  <si>
    <t>trouba kameninová glazovaná DN 200 dl 1,50m spojovací systém F</t>
  </si>
  <si>
    <t>-1647574293</t>
  </si>
  <si>
    <t>59,8*1,015 'Přepočtené koeficientem množství</t>
  </si>
  <si>
    <t>61</t>
  </si>
  <si>
    <t>831352193</t>
  </si>
  <si>
    <t>Montáž potrubí z trub kameninových hrdlových s integrovaným těsněním Příplatek k cenám za napojení dvou dříků trub o stejném průměru (max. rozdíl 12 mm) pomocí převlečné manžety (manžeta zahrnuta v ceně) DN 200</t>
  </si>
  <si>
    <t>1848563699</t>
  </si>
  <si>
    <t>62</t>
  </si>
  <si>
    <t>831392121</t>
  </si>
  <si>
    <t>Montáž potrubí z trub kameninových hrdlových s integrovaným těsněním v otevřeném výkopu ve sklonu do 20 % DN 400</t>
  </si>
  <si>
    <t>-150864097</t>
  </si>
  <si>
    <t>11,0 "úsek 1</t>
  </si>
  <si>
    <t>63</t>
  </si>
  <si>
    <t>59710701</t>
  </si>
  <si>
    <t>trouba kameninová glazovaná DN 400 dl 2,50m spojovací systém C</t>
  </si>
  <si>
    <t>399895728</t>
  </si>
  <si>
    <t>21*1,015 'Přepočtené koeficientem množství</t>
  </si>
  <si>
    <t>64</t>
  </si>
  <si>
    <t>831422121</t>
  </si>
  <si>
    <t>Montáž potrubí z trub kameninových hrdlových s integrovaným těsněním v otevřeném výkopu ve sklonu do 20 % DN 500</t>
  </si>
  <si>
    <t>1914040547</t>
  </si>
  <si>
    <t>65</t>
  </si>
  <si>
    <t>59710709</t>
  </si>
  <si>
    <t>trouba kameninová glazovaná DN 500 dl 2,50m spojovací systém C Třída 160</t>
  </si>
  <si>
    <t>403437465</t>
  </si>
  <si>
    <t>8,6*1,015 'Přepočtené koeficientem množství</t>
  </si>
  <si>
    <t>66</t>
  </si>
  <si>
    <t>831442121</t>
  </si>
  <si>
    <t>Montáž potrubí z trub kameninových hrdlových s integrovaným těsněním v otevřeném výkopu ve sklonu do 20 % DN 600</t>
  </si>
  <si>
    <t>1224247797</t>
  </si>
  <si>
    <t>67</t>
  </si>
  <si>
    <t>59710710</t>
  </si>
  <si>
    <t>trouba kameninová glazovaná DN 600 dl 2,50m spojovací systém C Třída 160</t>
  </si>
  <si>
    <t>488570924</t>
  </si>
  <si>
    <t>106*1,015 'Přepočtené koeficientem množství</t>
  </si>
  <si>
    <t>68</t>
  </si>
  <si>
    <t>837312221</t>
  </si>
  <si>
    <t>Montáž kameninových tvarovek na potrubí z trub kameninových v otevřeném výkopu s integrovaným těsněním jednoosých DN 150</t>
  </si>
  <si>
    <t>-524381846</t>
  </si>
  <si>
    <t>2 "úsek 1</t>
  </si>
  <si>
    <t>69</t>
  </si>
  <si>
    <t>59711852</t>
  </si>
  <si>
    <t>ucpávka kameninová glazovaná DN 150 spojovací systém F</t>
  </si>
  <si>
    <t>37870353</t>
  </si>
  <si>
    <t>70</t>
  </si>
  <si>
    <t>837352221</t>
  </si>
  <si>
    <t>Montáž kameninových tvarovek na potrubí z trub kameninových v otevřeném výkopu s integrovaným těsněním jednoosých DN 200</t>
  </si>
  <si>
    <t>220883617</t>
  </si>
  <si>
    <t>15+6</t>
  </si>
  <si>
    <t>71</t>
  </si>
  <si>
    <t>59711854</t>
  </si>
  <si>
    <t>ucpávka kameninová glazovaná DN 200 spojovací systém C, tř.160</t>
  </si>
  <si>
    <t>-462461631</t>
  </si>
  <si>
    <t>72</t>
  </si>
  <si>
    <t>59710986</t>
  </si>
  <si>
    <t>koleno kameninové glazované DN 200 45° spojovací systém F tř. 160</t>
  </si>
  <si>
    <t>376620336</t>
  </si>
  <si>
    <t>73</t>
  </si>
  <si>
    <t>837441221</t>
  </si>
  <si>
    <t>Montáž kameninových tvarovek na potrubí z trub kameninových v otevřeném výkopu s integrovaným těsněním odbočných DN 600</t>
  </si>
  <si>
    <t>415483616</t>
  </si>
  <si>
    <t>74</t>
  </si>
  <si>
    <t>59711820</t>
  </si>
  <si>
    <t>odbočka kameninová glazovaná jednoduchá kolmá DN 600/150 dl 1000mm spojovací systém C/F tř.160/-</t>
  </si>
  <si>
    <t>1227078574</t>
  </si>
  <si>
    <t>75</t>
  </si>
  <si>
    <t>59711820r</t>
  </si>
  <si>
    <t>odbočka kameninová glazovaná jednoduchá kolmá DN 600/200 dl 1000mm spojovací systém C/F tř.160/-</t>
  </si>
  <si>
    <t>-648678181</t>
  </si>
  <si>
    <t>76</t>
  </si>
  <si>
    <t>890431851</t>
  </si>
  <si>
    <t>Bourání šachet a jímek strojně velikosti obestavěného prostoru přes 1,5 do 3 m3 z prefabrikovaných skruží</t>
  </si>
  <si>
    <t>1724539968</t>
  </si>
  <si>
    <t>Poznámka k položce:_x000d_
hmotnost sutě 0,6 t/m3</t>
  </si>
  <si>
    <t>2*PI*0,5*0,5*2,96 "úsek 1</t>
  </si>
  <si>
    <t>6*PI*0,25*0,25*1,0 "vpusti</t>
  </si>
  <si>
    <t>77</t>
  </si>
  <si>
    <t>892392121</t>
  </si>
  <si>
    <t>Tlakové zkoušky vzduchem těsnícími vaky ucpávkovými DN 400</t>
  </si>
  <si>
    <t>úsek</t>
  </si>
  <si>
    <t>-595742511</t>
  </si>
  <si>
    <t>78</t>
  </si>
  <si>
    <t>892422121</t>
  </si>
  <si>
    <t>Tlakové zkoušky vzduchem těsnícími vaky ucpávkovými DN 500</t>
  </si>
  <si>
    <t>1295020639</t>
  </si>
  <si>
    <t>79</t>
  </si>
  <si>
    <t>892442121</t>
  </si>
  <si>
    <t>Tlakové zkoušky vzduchem těsnícími vaky ucpávkovými DN 600</t>
  </si>
  <si>
    <t>1006234195</t>
  </si>
  <si>
    <t>80</t>
  </si>
  <si>
    <t>892492121-R</t>
  </si>
  <si>
    <t>Tlaková zkouška vzduchem šachet DN 1000 těsnícím vakem ucpávkovým</t>
  </si>
  <si>
    <t>ks</t>
  </si>
  <si>
    <t>1035604901</t>
  </si>
  <si>
    <t>1+1+1+1</t>
  </si>
  <si>
    <t>81</t>
  </si>
  <si>
    <t>894411311</t>
  </si>
  <si>
    <t>Osazení betonových nebo železobetonových dílců pro šachty skruží rovných</t>
  </si>
  <si>
    <t>-2144163010</t>
  </si>
  <si>
    <t>82</t>
  </si>
  <si>
    <t>59224050</t>
  </si>
  <si>
    <t>skruž pro kanalizační šachty se zabudovanými stupadly 100x25x12cm</t>
  </si>
  <si>
    <t>-469298618</t>
  </si>
  <si>
    <t>83</t>
  </si>
  <si>
    <t>59224051</t>
  </si>
  <si>
    <t>skruž pro kanalizační šachty se zabudovanými stupadly 100x50x12cm</t>
  </si>
  <si>
    <t>2229853</t>
  </si>
  <si>
    <t>84</t>
  </si>
  <si>
    <t>59224052</t>
  </si>
  <si>
    <t>skruž pro kanalizační šachty se zabudovanými stupadly 100x100x12cm</t>
  </si>
  <si>
    <t>977471527</t>
  </si>
  <si>
    <t>85</t>
  </si>
  <si>
    <t>55.1122161J</t>
  </si>
  <si>
    <t>Skruž TBS-Q.1 150/50</t>
  </si>
  <si>
    <t>-1122588867</t>
  </si>
  <si>
    <t>86</t>
  </si>
  <si>
    <t>894412411</t>
  </si>
  <si>
    <t>Osazení betonových nebo železobetonových dílců pro šachty skruží přechodových</t>
  </si>
  <si>
    <t>761266003</t>
  </si>
  <si>
    <t>2+4</t>
  </si>
  <si>
    <t>87</t>
  </si>
  <si>
    <t>59224168</t>
  </si>
  <si>
    <t>skruž betonová přechodová 62,5/100x60x12cm, stupadla poplastovaná kapsová</t>
  </si>
  <si>
    <t>-229594034</t>
  </si>
  <si>
    <t>88</t>
  </si>
  <si>
    <t>55.1121561</t>
  </si>
  <si>
    <t>Deska přechodováTZK-Q.1 150-100/25 typ Q.1</t>
  </si>
  <si>
    <t>-270899316</t>
  </si>
  <si>
    <t>89</t>
  </si>
  <si>
    <t>894414111</t>
  </si>
  <si>
    <t>Osazení betonových nebo železobetonových dílců pro šachty skruží základových (dno)</t>
  </si>
  <si>
    <t>-445708854</t>
  </si>
  <si>
    <t>2+2+1</t>
  </si>
  <si>
    <t>90</t>
  </si>
  <si>
    <t>59224339</t>
  </si>
  <si>
    <t>dno betonové šachty kanalizační přímé 100x100x60cm</t>
  </si>
  <si>
    <t>1299063813</t>
  </si>
  <si>
    <t>91</t>
  </si>
  <si>
    <t>55.1126011</t>
  </si>
  <si>
    <t>Dno výšky 1500 mm přímé -TBZ-Q.1 150/159</t>
  </si>
  <si>
    <t>-1027319894</t>
  </si>
  <si>
    <t>92</t>
  </si>
  <si>
    <t>55.1126006</t>
  </si>
  <si>
    <t xml:space="preserve">Dno výšky 1500 mm přímé -  TBZ-Q.1 150/184 </t>
  </si>
  <si>
    <t>261925043</t>
  </si>
  <si>
    <t>93</t>
  </si>
  <si>
    <t>59224348</t>
  </si>
  <si>
    <t>těsnění elastomerové pro spojení šachetních dílů DN 1000</t>
  </si>
  <si>
    <t>-1634904646</t>
  </si>
  <si>
    <t>94</t>
  </si>
  <si>
    <t>59224342</t>
  </si>
  <si>
    <t>těsnění elastomerové pro spojení šachetních dílů DN 1500</t>
  </si>
  <si>
    <t>-712157548</t>
  </si>
  <si>
    <t>95</t>
  </si>
  <si>
    <t>894414211</t>
  </si>
  <si>
    <t>Osazení betonových nebo železobetonových dílců pro šachty desek zákrytových</t>
  </si>
  <si>
    <t>-2118517635</t>
  </si>
  <si>
    <t>96</t>
  </si>
  <si>
    <t>59224434</t>
  </si>
  <si>
    <t>deska betonová zákrytová šachty DN 1500 kanalizační 180/62,5x16,5cm</t>
  </si>
  <si>
    <t>-279985918</t>
  </si>
  <si>
    <t>97</t>
  </si>
  <si>
    <t>895941111</t>
  </si>
  <si>
    <t xml:space="preserve">Zřízení vpusti kanalizační  uliční z betonových dílců typ UV-50 normální</t>
  </si>
  <si>
    <t>CS ÚRS 2021 01</t>
  </si>
  <si>
    <t>1320155321</t>
  </si>
  <si>
    <t>98</t>
  </si>
  <si>
    <t>59223822r</t>
  </si>
  <si>
    <t>vpusť uliční dno s výtokem betonové 500/240 mm</t>
  </si>
  <si>
    <t>204161598</t>
  </si>
  <si>
    <t>99</t>
  </si>
  <si>
    <t>59223826</t>
  </si>
  <si>
    <t>vpusť uliční skruž betonová 590x500x50mm</t>
  </si>
  <si>
    <t>17630765</t>
  </si>
  <si>
    <t>100</t>
  </si>
  <si>
    <t>56241494r</t>
  </si>
  <si>
    <t xml:space="preserve">horní díl vpusti pro čtvercovou vtokovou mříž </t>
  </si>
  <si>
    <t>2070569979</t>
  </si>
  <si>
    <t>101</t>
  </si>
  <si>
    <t>899101211</t>
  </si>
  <si>
    <t>Demontáž poklopů litinových a ocelových včetně rámů, hmotnosti jednotlivě do 50 kg</t>
  </si>
  <si>
    <t>1670156336</t>
  </si>
  <si>
    <t>102</t>
  </si>
  <si>
    <t>899104112-R</t>
  </si>
  <si>
    <t>Osazení samonivelačních poklopů litinových a ocelových včetně rámů pro třídu zatížení D400, E600 včetně zálivky, adaptéru dle výrobce</t>
  </si>
  <si>
    <t>-1021386046</t>
  </si>
  <si>
    <t>103</t>
  </si>
  <si>
    <t>5524103102r1</t>
  </si>
  <si>
    <t xml:space="preserve">Kanalizační poklop litinobetonový, litinový rám samonivelační,  D 400 s odvětráním</t>
  </si>
  <si>
    <t>-797264744</t>
  </si>
  <si>
    <t>104</t>
  </si>
  <si>
    <t>5524143001</t>
  </si>
  <si>
    <t>adaptér na samonivelační poklopy</t>
  </si>
  <si>
    <t>235701194</t>
  </si>
  <si>
    <t>105</t>
  </si>
  <si>
    <t>899104112-R.1</t>
  </si>
  <si>
    <t>Provizorní poklop</t>
  </si>
  <si>
    <t>kpl</t>
  </si>
  <si>
    <t>1339028569</t>
  </si>
  <si>
    <t>dle TZ</t>
  </si>
  <si>
    <t>montáž a demontáž</t>
  </si>
  <si>
    <t>včetně materiálu</t>
  </si>
  <si>
    <t>dvojnásobná obratovost</t>
  </si>
  <si>
    <t>- poklop DN 600 D400</t>
  </si>
  <si>
    <t>- prstýnek 40 mm</t>
  </si>
  <si>
    <t>- prstýnek 60 mm</t>
  </si>
  <si>
    <t>106</t>
  </si>
  <si>
    <t>899201211</t>
  </si>
  <si>
    <t>Demontáž mříží litinových včetně rámů, hmotnosti jednotlivě do 50 kg</t>
  </si>
  <si>
    <t>-1008033902</t>
  </si>
  <si>
    <t>107</t>
  </si>
  <si>
    <t>899204112</t>
  </si>
  <si>
    <t>Osazení mříží litinových včetně rámů a košů na bahno pro třídu zatížení D400, E600</t>
  </si>
  <si>
    <t>404986899</t>
  </si>
  <si>
    <t>108</t>
  </si>
  <si>
    <t>55242323</t>
  </si>
  <si>
    <t>mříž D 400 - konkávní 300x500mm</t>
  </si>
  <si>
    <t>-370209512</t>
  </si>
  <si>
    <t>109</t>
  </si>
  <si>
    <t>59223870</t>
  </si>
  <si>
    <t>koš nízký pro uliční vpusti žárově Pz plech pro rám 500/300mm</t>
  </si>
  <si>
    <t>1974665155</t>
  </si>
  <si>
    <t>110</t>
  </si>
  <si>
    <t>899304111</t>
  </si>
  <si>
    <t>Osazení poklopů železobetonových včetně rámů jakékoliv hmotnosti</t>
  </si>
  <si>
    <t>-1908208448</t>
  </si>
  <si>
    <t>111</t>
  </si>
  <si>
    <t>63126039</t>
  </si>
  <si>
    <t>poklop šachtový s BEGU rámem a zámky kruhový, DN 600 D400</t>
  </si>
  <si>
    <t>1462675698</t>
  </si>
  <si>
    <t>112</t>
  </si>
  <si>
    <t>899623161</t>
  </si>
  <si>
    <t>Obetonování potrubí nebo zdiva stok betonem prostým v otevřeném výkopu, betonem tř. C 20/25</t>
  </si>
  <si>
    <t>1775101366</t>
  </si>
  <si>
    <t>0,2 "Š1</t>
  </si>
  <si>
    <t>113</t>
  </si>
  <si>
    <t>899722113</t>
  </si>
  <si>
    <t>Krytí potrubí z plastů výstražnou fólií z PVC šířky 34 cm</t>
  </si>
  <si>
    <t>-2017828055</t>
  </si>
  <si>
    <t>Ostatní konstrukce a práce, bourání</t>
  </si>
  <si>
    <t>114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</si>
  <si>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</si>
  <si>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</si>
  <si>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890168006</t>
  </si>
  <si>
    <t>9*2,0</t>
  </si>
  <si>
    <t>115</t>
  </si>
  <si>
    <t>59218001</t>
  </si>
  <si>
    <t>krajník betonový silniční 500x250x80mm</t>
  </si>
  <si>
    <t>1968152835</t>
  </si>
  <si>
    <t>Poznámka k položce:_x000d_
ztratné 2%</t>
  </si>
  <si>
    <t>21*1,02 'Přepočtené koeficientem množství</t>
  </si>
  <si>
    <t>116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</si>
  <si>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</si>
  <si>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</si>
  <si>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1946747694</t>
  </si>
  <si>
    <t>z rozebraných obrub</t>
  </si>
  <si>
    <t>20,0</t>
  </si>
  <si>
    <t>117</t>
  </si>
  <si>
    <t>919735112</t>
  </si>
  <si>
    <t>Řezání stávajícího živičného krytu nebo podkladu hloubky přes 50 do 100 mm</t>
  </si>
  <si>
    <t>-1226702368</t>
  </si>
  <si>
    <t>117,0*2</t>
  </si>
  <si>
    <t>10,0*2</t>
  </si>
  <si>
    <t>8,6*2</t>
  </si>
  <si>
    <t>54,1*2</t>
  </si>
  <si>
    <t>118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</si>
  <si>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</si>
  <si>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</si>
  <si>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1372791531</t>
  </si>
  <si>
    <t>119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</si>
  <si>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</si>
  <si>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</si>
  <si>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-1287444969</t>
  </si>
  <si>
    <t>997</t>
  </si>
  <si>
    <t>Přesun sutě</t>
  </si>
  <si>
    <t>120</t>
  </si>
  <si>
    <t>997221551</t>
  </si>
  <si>
    <t>Vodorovná doprava suti bez naložení, ale se složením a s hrubým urovnáním ze sypkých materiálů, na vzdálenost do 1 km</t>
  </si>
  <si>
    <t>-2022439355</t>
  </si>
  <si>
    <t>268,0*0,29 "dle položky odstranění podkladu z kameniva tl. 200 mm</t>
  </si>
  <si>
    <t>266,0*0,44 "dle položky odstranění podkladu z kameniva tl. 300 mm</t>
  </si>
  <si>
    <t>266,0*0,325 "dle položky odstranění podkladu z betonu tl. 150 mm</t>
  </si>
  <si>
    <t>4,5*0,625 "dle položky odstranění podkladu z betonu tl. 300 mm</t>
  </si>
  <si>
    <t>266,0*0,256 "dle položky frézování tl. 70 mm</t>
  </si>
  <si>
    <t>121</t>
  </si>
  <si>
    <t>997221559</t>
  </si>
  <si>
    <t>Vodorovná doprava suti bez naložení, ale se složením a s hrubým urovnáním Příplatek k ceně za každý další i započatý 1 km přes 1 km</t>
  </si>
  <si>
    <t>1197376496</t>
  </si>
  <si>
    <t>9 příplatků</t>
  </si>
  <si>
    <t>9*352,119</t>
  </si>
  <si>
    <t>122</t>
  </si>
  <si>
    <t>997221561</t>
  </si>
  <si>
    <t>Vodorovná doprava suti bez naložení, ale se složením a s hrubým urovnáním z kusových materiálů, na vzdálenost do 1 km</t>
  </si>
  <si>
    <t>-756627758</t>
  </si>
  <si>
    <t>59,8*0,18 "dle položky bourání potrubí do DN 200</t>
  </si>
  <si>
    <t>3,8*0,32 "dle položky bourání potrubí do DN 400</t>
  </si>
  <si>
    <t>18,6*1,3 "dle položky bourání potrubí do DN 1000</t>
  </si>
  <si>
    <t>117,0*1,7 "dle položky bourání potrubí do DN 1200</t>
  </si>
  <si>
    <t>5,828*0,6 "dle položky bourání šachet</t>
  </si>
  <si>
    <t>123</t>
  </si>
  <si>
    <t>997221569</t>
  </si>
  <si>
    <t>-787917646</t>
  </si>
  <si>
    <t>9*238,557</t>
  </si>
  <si>
    <t>124</t>
  </si>
  <si>
    <t>997221615</t>
  </si>
  <si>
    <t>Poplatek za uložení stavebního odpadu na skládce (skládkovné) z prostého betonu zatříděného do Katalogu odpadů pod kódem 17 01 01</t>
  </si>
  <si>
    <t>-615504663</t>
  </si>
  <si>
    <t>125</t>
  </si>
  <si>
    <t>997221645</t>
  </si>
  <si>
    <t>Poplatek za uložení stavebního odpadu na skládce (skládkovné) asfaltového bez obsahu dehtu zatříděného do Katalogu odpadů pod kódem 17 03 02</t>
  </si>
  <si>
    <t>-1081270735</t>
  </si>
  <si>
    <t>126</t>
  </si>
  <si>
    <t>997221655</t>
  </si>
  <si>
    <t>483860463</t>
  </si>
  <si>
    <t>998</t>
  </si>
  <si>
    <t>Přesun hmot</t>
  </si>
  <si>
    <t>127</t>
  </si>
  <si>
    <t>998275101</t>
  </si>
  <si>
    <t>Přesun hmot pro trubní vedení hloubené z trub kameninových pro kanalizace v otevřeném výkopu dopravní vzdálenost do 15 m</t>
  </si>
  <si>
    <t>-233093271</t>
  </si>
  <si>
    <t>OST</t>
  </si>
  <si>
    <t>Ostatní</t>
  </si>
  <si>
    <t>128</t>
  </si>
  <si>
    <t>R001</t>
  </si>
  <si>
    <t>Napojení na stávající stoku</t>
  </si>
  <si>
    <t>-645169097</t>
  </si>
  <si>
    <t>SO 02 - Vodovod Gebauerova-JUDr.Krpaty</t>
  </si>
  <si>
    <t>-1115868068</t>
  </si>
  <si>
    <t>D.2.3</t>
  </si>
  <si>
    <t>2,1*1,6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</si>
  <si>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</si>
  <si>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</si>
  <si>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1668182444</t>
  </si>
  <si>
    <t>d.2.3</t>
  </si>
  <si>
    <t>4,0*1,6</t>
  </si>
  <si>
    <t>-1752642540</t>
  </si>
  <si>
    <t>řad</t>
  </si>
  <si>
    <t>121,65*1,1 "asf komunikace</t>
  </si>
  <si>
    <t>7,4*1,1 "asf komunikace</t>
  </si>
  <si>
    <t>úsek 2</t>
  </si>
  <si>
    <t>10,7*1,1 "asf komunikace</t>
  </si>
  <si>
    <t>25,7*1,0 "asf komunikace</t>
  </si>
  <si>
    <t>2,1*1,0 "zámková dlažba</t>
  </si>
  <si>
    <t>4,0*1,0 "kostky</t>
  </si>
  <si>
    <t>-425435330</t>
  </si>
  <si>
    <t>-1939412109</t>
  </si>
  <si>
    <t>-1623523177</t>
  </si>
  <si>
    <t>6*2,0*0,25</t>
  </si>
  <si>
    <t>-798442434</t>
  </si>
  <si>
    <t>113154263</t>
  </si>
  <si>
    <t>Frézování živičného podkladu nebo krytu s naložením na dopravní prostředek plochy přes 500 do 1 000 m2 s překážkami v trase pruhu šířky přes 1 m do 2 m, tloušťky vrstvy 50 mm</t>
  </si>
  <si>
    <t>-1890594840</t>
  </si>
  <si>
    <t>Poznámka k položce:_x000d_
hmotnost sutě 0,115 t/m2</t>
  </si>
  <si>
    <t>980,0</t>
  </si>
  <si>
    <t>-352114530</t>
  </si>
  <si>
    <t>6*2,0 "přípojky</t>
  </si>
  <si>
    <t>-1439225762</t>
  </si>
  <si>
    <t>121,65/10,0*24</t>
  </si>
  <si>
    <t>7,4/10,0*24</t>
  </si>
  <si>
    <t>10,7/10,0*24</t>
  </si>
  <si>
    <t>31,8/10,0*24</t>
  </si>
  <si>
    <t>-1521032435</t>
  </si>
  <si>
    <t>121,65/10,0</t>
  </si>
  <si>
    <t>7,4/10,0</t>
  </si>
  <si>
    <t>10,7/10,0</t>
  </si>
  <si>
    <t>31,8/10,0</t>
  </si>
  <si>
    <t>1322727687</t>
  </si>
  <si>
    <t>4*1,1</t>
  </si>
  <si>
    <t>119001407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</si>
  <si>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500 do 700 mm</t>
  </si>
  <si>
    <t>-2072561903</t>
  </si>
  <si>
    <t>4*1,0</t>
  </si>
  <si>
    <t>-1556750427</t>
  </si>
  <si>
    <t>2*1,0</t>
  </si>
  <si>
    <t>358454039</t>
  </si>
  <si>
    <t>(4+4)*2*0,5*1,1*(1,61+0,15)</t>
  </si>
  <si>
    <t>(4+2)*2*0,5*1,0*(1,8+0,15)</t>
  </si>
  <si>
    <t>1361078682</t>
  </si>
  <si>
    <t>154,86*0,5</t>
  </si>
  <si>
    <t>121,65*((0,2+0,1)/2*1,1)*0,5</t>
  </si>
  <si>
    <t>10,99*0,5</t>
  </si>
  <si>
    <t>7,4*((0,2+0,1)/2*1,1)*0,5</t>
  </si>
  <si>
    <t>16,01*0,5</t>
  </si>
  <si>
    <t>10,7*((0,2+0,1)/2*1,1)*0,5</t>
  </si>
  <si>
    <t>43,84*0,5</t>
  </si>
  <si>
    <t>31,8*((0,2+0,1)/2*1,0)*0,5</t>
  </si>
  <si>
    <t>-229855550</t>
  </si>
  <si>
    <t>-91968732</t>
  </si>
  <si>
    <t>391,05 "řad</t>
  </si>
  <si>
    <t>26,64 "úsek 1</t>
  </si>
  <si>
    <t>38,73 "úsek 2</t>
  </si>
  <si>
    <t>114,48 "přípojky</t>
  </si>
  <si>
    <t>-25054414</t>
  </si>
  <si>
    <t>1395398521</t>
  </si>
  <si>
    <t>87,466</t>
  </si>
  <si>
    <t>6,106 "úsek 1</t>
  </si>
  <si>
    <t>8,888 "úsek 2</t>
  </si>
  <si>
    <t>24,305</t>
  </si>
  <si>
    <t>1505341841</t>
  </si>
  <si>
    <t>87,466 "řad</t>
  </si>
  <si>
    <t>24,305 "přípojky</t>
  </si>
  <si>
    <t>89949665</t>
  </si>
  <si>
    <t>(87,466+87,466)*1,8</t>
  </si>
  <si>
    <t>2*6,106*1,8</t>
  </si>
  <si>
    <t>2*8,888*1,8</t>
  </si>
  <si>
    <t>(24,305+24,305)*1,8</t>
  </si>
  <si>
    <t>-598305882</t>
  </si>
  <si>
    <t>85,28 "náhrada výkopku</t>
  </si>
  <si>
    <t>6,76 "náhrada výkopku</t>
  </si>
  <si>
    <t>9,89 "náhrada výkopku</t>
  </si>
  <si>
    <t>29,85 "náhrada výkopku</t>
  </si>
  <si>
    <t>-1133393053</t>
  </si>
  <si>
    <t>85,28*2,0</t>
  </si>
  <si>
    <t>6,76*2,0</t>
  </si>
  <si>
    <t>9,89*2,0</t>
  </si>
  <si>
    <t>29,85*2,0</t>
  </si>
  <si>
    <t>420473059</t>
  </si>
  <si>
    <t>54,83 "řad</t>
  </si>
  <si>
    <t>3,34 "úsek 1</t>
  </si>
  <si>
    <t>4,82 "úsek 2</t>
  </si>
  <si>
    <t>10,77 "přípojky</t>
  </si>
  <si>
    <t>-2044494367</t>
  </si>
  <si>
    <t>73,76*2 'Přepočtené koeficientem množství</t>
  </si>
  <si>
    <t>1638816</t>
  </si>
  <si>
    <t>121,65*((0,2+0,1)/2*1,1) "řad</t>
  </si>
  <si>
    <t>7,4*((0,2+0,1)/2*1,1) "úsek1</t>
  </si>
  <si>
    <t>10,7*((0,2+0,1)/2*1,1) "úsek2</t>
  </si>
  <si>
    <t>31,8*((0,2+0,1)/2*1,0) "přípojky</t>
  </si>
  <si>
    <t>1138705947</t>
  </si>
  <si>
    <t>121,65</t>
  </si>
  <si>
    <t>7,4</t>
  </si>
  <si>
    <t>10,7</t>
  </si>
  <si>
    <t>31,8</t>
  </si>
  <si>
    <t>451541111</t>
  </si>
  <si>
    <t>Lože pod potrubí, stoky a drobné objekty v otevřeném výkopu ze štěrkodrtě 0-63 mm</t>
  </si>
  <si>
    <t>1713320854</t>
  </si>
  <si>
    <t>3*0,5 "hydrantová drenáž</t>
  </si>
  <si>
    <t>451573111</t>
  </si>
  <si>
    <t>Lože pod potrubí, stoky a drobné objekty v otevřeném výkopu z písku a štěrkopísku do 63 mm</t>
  </si>
  <si>
    <t>-1425392040</t>
  </si>
  <si>
    <t>13,38</t>
  </si>
  <si>
    <t>0,81</t>
  </si>
  <si>
    <t>1,18</t>
  </si>
  <si>
    <t>3,18</t>
  </si>
  <si>
    <t>452313141</t>
  </si>
  <si>
    <t>Podkladní a zajišťovací konstrukce z betonu prostého v otevřeném výkopu bez zvýšených nároků na prostředí bloky pro potrubí z betonu tř. C 16/20</t>
  </si>
  <si>
    <t>-1130320218</t>
  </si>
  <si>
    <t>5*0,85*0,55*0,3 "OB1</t>
  </si>
  <si>
    <t>3*0,25*0,3*0,3 "OB2</t>
  </si>
  <si>
    <t>1*0,55*0,3*0,24 "OB3</t>
  </si>
  <si>
    <t>-1789627997</t>
  </si>
  <si>
    <t>497123736</t>
  </si>
  <si>
    <t>61646740</t>
  </si>
  <si>
    <t>-657198503</t>
  </si>
  <si>
    <t>2055255542</t>
  </si>
  <si>
    <t>573211109</t>
  </si>
  <si>
    <t>Postřik spojovací PS bez posypu kamenivem z asfaltu silničního, v množství 0,50 kg/m2</t>
  </si>
  <si>
    <t>-1247977264</t>
  </si>
  <si>
    <t>577144121</t>
  </si>
  <si>
    <t>Asfaltový beton vrstva obrusná ACO 11 (ABS) s rozprostřením a se zhutněním z nemodifikovaného asfaltu v pruhu šířky přes 3 m tř. I, po zhutnění tl. 50 mm</t>
  </si>
  <si>
    <t>-1760781610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</si>
  <si>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</si>
  <si>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</si>
  <si>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-1682588433</t>
  </si>
  <si>
    <t>z rozebraných kostek</t>
  </si>
  <si>
    <t>-788536496</t>
  </si>
  <si>
    <t>850311811</t>
  </si>
  <si>
    <t>Bourání stávajícího potrubí z trub litinových hrdlových nebo přírubových v otevřeném výkopu DN do 150</t>
  </si>
  <si>
    <t>1142640822</t>
  </si>
  <si>
    <t>Poznámka k položce:_x000d_
hmotnost sutě 0,044 t/m</t>
  </si>
  <si>
    <t>121,65 "řad</t>
  </si>
  <si>
    <t>31,8 "přípojky</t>
  </si>
  <si>
    <t>851261131</t>
  </si>
  <si>
    <t>Montáž potrubí z trub litinových tlakových hrdlových v otevřeném výkopu s integrovaným těsněním DN 100</t>
  </si>
  <si>
    <t>-47470338</t>
  </si>
  <si>
    <t>7,4+10,7</t>
  </si>
  <si>
    <t>55253001</t>
  </si>
  <si>
    <t>trouba vodovodní litinová hrdlová Pz dl 6m DN 100</t>
  </si>
  <si>
    <t>-1417701847</t>
  </si>
  <si>
    <t>Poznámka k položce:_x000d_
ztratné 1%</t>
  </si>
  <si>
    <t>139,75*1,01 'Přepočtené koeficientem množství</t>
  </si>
  <si>
    <t>55251461r</t>
  </si>
  <si>
    <t>kroužek zámkový kovový pro extrémní tlaky a speciální konstrukce DN 100</t>
  </si>
  <si>
    <t>-484671205</t>
  </si>
  <si>
    <t>857242122</t>
  </si>
  <si>
    <t>Montáž litinových tvarovek na potrubí litinovém tlakovém jednoosých na potrubí z trub přírubových v otevřeném výkopu, kanálu nebo v šachtě DN 80</t>
  </si>
  <si>
    <t>993772768</t>
  </si>
  <si>
    <t>55.504908000011</t>
  </si>
  <si>
    <t>4/8 DÍRY KOLENO PATNÍ PŘÍRUBOVÉ 80 - 4/8 DÍRY</t>
  </si>
  <si>
    <t>-911090992</t>
  </si>
  <si>
    <t>857261131</t>
  </si>
  <si>
    <t>Montáž litinových tvarovek na potrubí litinovém tlakovém jednoosých na potrubí z trub hrdlových v otevřeném výkopu, kanálu nebo v šachtě s integrovaným těsněním DN 100</t>
  </si>
  <si>
    <t>-1378738653</t>
  </si>
  <si>
    <t>55253905</t>
  </si>
  <si>
    <t>koleno hrdlové z tvárné litiny,práškový epoxid tl 250µm MMK-kus DN 100-11,25°</t>
  </si>
  <si>
    <t>106778913</t>
  </si>
  <si>
    <t>55253917</t>
  </si>
  <si>
    <t>koleno hrdlové z tvárné litiny,práškový epoxid tl 250µm MMK-kus DN 100-22,5°</t>
  </si>
  <si>
    <t>1916281751</t>
  </si>
  <si>
    <t>857261141</t>
  </si>
  <si>
    <t>Montáž litinových tvarovek na potrubí litinovém tlakovém jednoosých na potrubí z trub hrdlových v otevřeném výkopu, kanálu nebo v šachtě s těsnícím nebo zámkovým spojem vnějšího průměru DN/OD 110</t>
  </si>
  <si>
    <t>495687231</t>
  </si>
  <si>
    <t>HWL.797410000016</t>
  </si>
  <si>
    <t>SYNOFLEX - SPOJKA 100 (104-132)</t>
  </si>
  <si>
    <t>796675957</t>
  </si>
  <si>
    <t>857261151</t>
  </si>
  <si>
    <t>Montáž litinových tvarovek na potrubí litinovém tlakovém jednoosých na potrubí z trub hrdlových v otevřeném výkopu, kanálu nebo v šachtě s přírubovým koncem vnějšího průměru DN/OD 110</t>
  </si>
  <si>
    <t>-391239592</t>
  </si>
  <si>
    <t>55251187</t>
  </si>
  <si>
    <t>tvarovka přírubová s hrdlem E, PN 10-16 DN 110/příruba DN 100</t>
  </si>
  <si>
    <t>-2057708460</t>
  </si>
  <si>
    <t>857263151</t>
  </si>
  <si>
    <t>Montáž litinových tvarovek na potrubí litinovém tlakovém odbočných na potrubí z trub hrdlových v otevřeném výkopu, kanálu nebo v šachtě s přírubovým koncem vnějšího průměru DN/OD 110</t>
  </si>
  <si>
    <t>254460602</t>
  </si>
  <si>
    <t>55251215</t>
  </si>
  <si>
    <t>tvarovka hrdlová s přírubovou odbočkou A, PN 10-16 DN 110/odbočka DN 80</t>
  </si>
  <si>
    <t>1514899304</t>
  </si>
  <si>
    <t>857264122</t>
  </si>
  <si>
    <t>Montáž litinových tvarovek na potrubí litinovém tlakovém odbočných na potrubí z trub přírubových v otevřeném výkopu, kanálu nebo v šachtě DN 100</t>
  </si>
  <si>
    <t>730789760</t>
  </si>
  <si>
    <t>55253516</t>
  </si>
  <si>
    <t>tvarovka přírubová litinová vodovodní s přírubovou odbočkou PN10/16 T-kus DN 100/100</t>
  </si>
  <si>
    <t>-1285449205</t>
  </si>
  <si>
    <t>55253515</t>
  </si>
  <si>
    <t>tvarovka přírubová litinová s přírubovou odbočkou,práškový epoxid tl 250µm T-kus DN 100/80</t>
  </si>
  <si>
    <t>150863755</t>
  </si>
  <si>
    <t>871161211</t>
  </si>
  <si>
    <t>Montáž vodovodního potrubí z plastů v otevřeném výkopu z polyetylenu PE 100 svařovaných elektrotvarovkou SDR 11/PN16 D 32 x 3,0 mm</t>
  </si>
  <si>
    <t>-1623241232</t>
  </si>
  <si>
    <t>28613170</t>
  </si>
  <si>
    <t>trubka vodovodní PE100 SDR11 se signalizační vrstvou 32x3,0mm</t>
  </si>
  <si>
    <t>138212184</t>
  </si>
  <si>
    <t>31,8*1,015 'Přepočtené koeficientem množství</t>
  </si>
  <si>
    <t>891173111</t>
  </si>
  <si>
    <t>Montáž vodovodních armatur na potrubí ventilů hlavních pro přípojky DN 32</t>
  </si>
  <si>
    <t>CS ÚRS 2019 02</t>
  </si>
  <si>
    <t>-67737917</t>
  </si>
  <si>
    <t>42221420</t>
  </si>
  <si>
    <t>šoupátko přípojkové přímé DN 25 ISO/vnější závit PN16, 32x1 1/4"</t>
  </si>
  <si>
    <t>2058368340</t>
  </si>
  <si>
    <t>55.960113018004</t>
  </si>
  <si>
    <t>SOUPRAVA ZEMNÍ TELESKOPICKÁ DOM. ŠOUPÁTKA-1,3-1,8 3/4"-2" (1,3-1,8m)</t>
  </si>
  <si>
    <t>-1765100511</t>
  </si>
  <si>
    <t>55.632003203216</t>
  </si>
  <si>
    <t>TVAROVKA ISO SPOJKA 32-32</t>
  </si>
  <si>
    <t>1545618876</t>
  </si>
  <si>
    <t>891241112</t>
  </si>
  <si>
    <t>Montáž vodovodních armatur na potrubí šoupátek nebo klapek uzavíracích v otevřeném výkopu nebo v šachtách s osazením zemní soupravy (bez poklopů) DN 80</t>
  </si>
  <si>
    <t>-1692619688</t>
  </si>
  <si>
    <t>42221303</t>
  </si>
  <si>
    <t>šoupátko pitná voda litina GGG 50 krátká stavební dl PN10/16 DN 80x180mm</t>
  </si>
  <si>
    <t>337437824</t>
  </si>
  <si>
    <t>55.950108000003</t>
  </si>
  <si>
    <t>SOUPRAVA ZEMNÍ TELESKOPICKÁ E1/A-1,3 -1,8 65-80 E1/80 A (1,3-1,8m)</t>
  </si>
  <si>
    <t>859874699</t>
  </si>
  <si>
    <t>891241811</t>
  </si>
  <si>
    <t>Demontáž vodovodních armatur na potrubí šoupátek nebo klapek uzavíracích v otevřeném výkopu nebo v šachtách DN 80</t>
  </si>
  <si>
    <t>1506921749</t>
  </si>
  <si>
    <t>šoupata + hydranty</t>
  </si>
  <si>
    <t>3+3</t>
  </si>
  <si>
    <t>891247111</t>
  </si>
  <si>
    <t>Montáž vodovodních armatur na potrubí hydrantů podzemních (bez osazení poklopů) DN 80</t>
  </si>
  <si>
    <t>324043379</t>
  </si>
  <si>
    <t>42273593</t>
  </si>
  <si>
    <t>hydrant podzemní DN 80 PN 16 dvojitý uzávěr s koulí krycí v 1250mm</t>
  </si>
  <si>
    <t>-1063630822</t>
  </si>
  <si>
    <t>891261112</t>
  </si>
  <si>
    <t>Montáž vodovodních armatur na potrubí šoupátek nebo klapek uzavíracích v otevřeném výkopu nebo v šachtách s osazením zemní soupravy (bez poklopů) DN 100</t>
  </si>
  <si>
    <t>-57704760</t>
  </si>
  <si>
    <t>42221304</t>
  </si>
  <si>
    <t>šoupátko pitná voda litina GGG 50 krátká stavební dl PN10/16 DN 100x190mm</t>
  </si>
  <si>
    <t>-2066542043</t>
  </si>
  <si>
    <t>55.950110000003</t>
  </si>
  <si>
    <t>SOUPRAVA ZEMNÍ TELESKOPICKÁ E1/A-1,3 -1,8 100 (1,3-1,8m)</t>
  </si>
  <si>
    <t>-898589477</t>
  </si>
  <si>
    <t>891261811</t>
  </si>
  <si>
    <t>Demontáž vodovodních armatur na potrubí šoupátek nebo klapek uzavíracích v otevřeném výkopu nebo v šachtách DN 100</t>
  </si>
  <si>
    <t>-1926106607</t>
  </si>
  <si>
    <t>891269111</t>
  </si>
  <si>
    <t>Montáž vodovodních armatur na potrubí navrtávacích pasů s ventilem Jt 1 MPa, na potrubí z trub litinových, ocelových nebo plastických hmot DN 100</t>
  </si>
  <si>
    <t>-2082619475</t>
  </si>
  <si>
    <t>42271414</t>
  </si>
  <si>
    <t>pás navrtávací z tvárné litiny DN 100, pro litinové a ocelové potrubí, se závitovým výstupem 1",5/4",6/4",2"</t>
  </si>
  <si>
    <t>1130362592</t>
  </si>
  <si>
    <t>892271111</t>
  </si>
  <si>
    <t>Tlakové zkoušky vodou na potrubí DN 100 nebo 125</t>
  </si>
  <si>
    <t>-576677618</t>
  </si>
  <si>
    <t>121,65+18,1</t>
  </si>
  <si>
    <t>892273122</t>
  </si>
  <si>
    <t>Proplach a dezinfekce vodovodního potrubí DN od 80 do 125</t>
  </si>
  <si>
    <t>-1132599628</t>
  </si>
  <si>
    <t>139,75</t>
  </si>
  <si>
    <t>892372111</t>
  </si>
  <si>
    <t>Tlakové zkoušky vodou zabezpečení konců potrubí při tlakových zkouškách DN do 300</t>
  </si>
  <si>
    <t>-1133874380</t>
  </si>
  <si>
    <t>899401112</t>
  </si>
  <si>
    <t>Osazení poklopů litinových šoupátkových</t>
  </si>
  <si>
    <t>167722277</t>
  </si>
  <si>
    <t>3+4+6</t>
  </si>
  <si>
    <t>42291352r</t>
  </si>
  <si>
    <t>poklop litinový šoupátkový pro zemní soupravy osazení do terénu a do vozovky samonivelační</t>
  </si>
  <si>
    <t>-54808410</t>
  </si>
  <si>
    <t>899401113</t>
  </si>
  <si>
    <t>Osazení poklopů litinových hydrantových</t>
  </si>
  <si>
    <t>1572861307</t>
  </si>
  <si>
    <t>42291452r</t>
  </si>
  <si>
    <t>poklop litinový hydrantový DN 80 výškově stavitelný</t>
  </si>
  <si>
    <t>-882048445</t>
  </si>
  <si>
    <t>25.1750</t>
  </si>
  <si>
    <t>instalační přípravek pro samonivelační hydrantový poklop</t>
  </si>
  <si>
    <t>-723217010</t>
  </si>
  <si>
    <t>899721111</t>
  </si>
  <si>
    <t>Signalizační vodič na potrubí DN do 150 mm</t>
  </si>
  <si>
    <t>661869721</t>
  </si>
  <si>
    <t>139,75+31,8</t>
  </si>
  <si>
    <t>-1337302088</t>
  </si>
  <si>
    <t>899913103-R</t>
  </si>
  <si>
    <t>Příplatek za nerezové šrouby a bandáže přírubových spojů</t>
  </si>
  <si>
    <t>-890707707</t>
  </si>
  <si>
    <t>13 "DN 100</t>
  </si>
  <si>
    <t>13 "DN 80</t>
  </si>
  <si>
    <t>689650036</t>
  </si>
  <si>
    <t>6*2,0</t>
  </si>
  <si>
    <t>-1161345387</t>
  </si>
  <si>
    <t>12,0*1,02</t>
  </si>
  <si>
    <t>12,24*1,02 'Přepočtené koeficientem množství</t>
  </si>
  <si>
    <t>80575221</t>
  </si>
  <si>
    <t>12,0</t>
  </si>
  <si>
    <t>919112233</t>
  </si>
  <si>
    <t>Řezání dilatačních spár v živičném krytu vytvoření komůrky pro těsnící zálivku šířky 20 mm, hloubky 40 mm</t>
  </si>
  <si>
    <t>-1185731888</t>
  </si>
  <si>
    <t>47,0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</si>
  <si>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</si>
  <si>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</si>
  <si>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29119335</t>
  </si>
  <si>
    <t>919731122</t>
  </si>
  <si>
    <t>Zarovnání styčné plochy podkladu nebo krytu podél vybourané části komunikace nebo zpevněné plochy živičné tl. přes 50 do 100 mm</t>
  </si>
  <si>
    <t>-1574966909</t>
  </si>
  <si>
    <t>121,65*2</t>
  </si>
  <si>
    <t>7,4*2</t>
  </si>
  <si>
    <t>10,7*2</t>
  </si>
  <si>
    <t>25,7*2</t>
  </si>
  <si>
    <t>33292284</t>
  </si>
  <si>
    <t>300793092</t>
  </si>
  <si>
    <t>751230476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</si>
  <si>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</si>
  <si>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</si>
  <si>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189687293</t>
  </si>
  <si>
    <t>973594740</t>
  </si>
  <si>
    <t>185,525*0,29 "dle položky odstranění podkladu z kameniva tl. 200 mm</t>
  </si>
  <si>
    <t>179,425*0,44 "dle položky odstranění podkladu z kameniva tl. 300 mm</t>
  </si>
  <si>
    <t>179,425*0,325 "dle položky odstranění podkladu z betonu tl. 150 mm</t>
  </si>
  <si>
    <t>3,0*0,625 "dle položky odstranění podkladu z betonu tl. 300 mm</t>
  </si>
  <si>
    <t>179,425*0,256 "dle položky frézování tl. 70 mm</t>
  </si>
  <si>
    <t>980,0*0,115 "dle položky frézování tl. 50 mm</t>
  </si>
  <si>
    <t>625593696</t>
  </si>
  <si>
    <t>9*351,57</t>
  </si>
  <si>
    <t>1830163998</t>
  </si>
  <si>
    <t>dle položky bourání potrubí</t>
  </si>
  <si>
    <t>153,45*0,044</t>
  </si>
  <si>
    <t>391295061</t>
  </si>
  <si>
    <t>9*6,752</t>
  </si>
  <si>
    <t>-1414109448</t>
  </si>
  <si>
    <t>997221615r</t>
  </si>
  <si>
    <t>Poplatek za uložení na skládce (skládkovné) stavebního odpadu z odstraněného potrubí</t>
  </si>
  <si>
    <t>683550521</t>
  </si>
  <si>
    <t>-2044287033</t>
  </si>
  <si>
    <t>1257360785</t>
  </si>
  <si>
    <t>998273102</t>
  </si>
  <si>
    <t>Přesun hmot pro trubní vedení hloubené z trub litinových pro vodovody nebo kanalizace v otevřeném výkopu dopravní vzdálenost do 15 m</t>
  </si>
  <si>
    <t>1897689679</t>
  </si>
  <si>
    <t>R011</t>
  </si>
  <si>
    <t>Suchovod</t>
  </si>
  <si>
    <t>-852244384</t>
  </si>
  <si>
    <t>montáž a demontáž, včetně materiálu</t>
  </si>
  <si>
    <t>03 -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</si>
  <si>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</si>
  <si>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</si>
  <si>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</si>
  <si>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</si>
  <si>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</si>
  <si>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</si>
  <si>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</si>
  <si>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</si>
  <si>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</si>
  <si>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</si>
  <si>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</si>
  <si>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</si>
  <si>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</si>
  <si>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</si>
  <si>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</si>
  <si>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</si>
  <si>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</si>
  <si>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</si>
  <si>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</si>
  <si>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</si>
  <si>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</si>
  <si>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</si>
  <si>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</si>
  <si>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</si>
  <si>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</si>
  <si>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</si>
  <si>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</si>
  <si>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</si>
  <si>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</si>
  <si>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X10</t>
  </si>
  <si>
    <t>Činnost geodeta ve výstavbě</t>
  </si>
  <si>
    <t>X15</t>
  </si>
  <si>
    <t>Zajištění provozu dalšího subjektu nutného při přeložkách nebo poškození stávajících podzemních sítí - nutné uzavření úseků, zajištění návhradního zásobení</t>
  </si>
  <si>
    <t>X16</t>
  </si>
  <si>
    <t>Kompletační činnost zhotovitele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</si>
  <si>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</si>
  <si>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</si>
  <si>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</si>
  <si>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</si>
  <si>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</si>
  <si>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</si>
  <si>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</si>
  <si>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</si>
  <si>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</si>
  <si>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</si>
  <si>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X27</t>
  </si>
  <si>
    <t>Návrhy Provozních, Havarijních, Povodňových, Požárních a jiných řádů a předpisů nutných pro realizaci a předání díla.</t>
  </si>
  <si>
    <t xml:space="preserve">Poznámka k položce:_x000d_
Poznámka k položce: Návrhy Provozních, Havarijních, Povodňových, Požárních a jiných řádů a předpisů a jejich odsouhlasení s pracovníky  správními orgány - pro trvalý provoz (se zapracováním připomínek)</t>
  </si>
  <si>
    <t>X28</t>
  </si>
  <si>
    <t>Komplexní a technologické zkoušky dle příslušných ČSN</t>
  </si>
  <si>
    <t xml:space="preserve">Poznámka k položce:_x000d_
Poznámka k položce: dle obecných podmínek technických specifikací a zápisů ve stavebních denících ( např.  zkoušky hutnění, apd.) Neuvedené v jiných částech výkazů výměr.</t>
  </si>
  <si>
    <t>X29</t>
  </si>
  <si>
    <t xml:space="preserve">Manipulační předpisy, prohlášení o shodě, tlakové zkoušky jinde neuvedené,  provozní zkoušky, které budou prováděny za součinnosti obsluhy (zaškolování obsluhy).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</si>
  <si>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</si>
  <si>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</si>
  <si>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</si>
  <si>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</si>
  <si>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</si>
  <si>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</si>
  <si>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</si>
  <si>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</si>
  <si>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X35</t>
  </si>
  <si>
    <t>Rozbor vody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</si>
</sst>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56</v>
      </c>
      <c r="AI60" s="43"/>
      <c r="AJ60" s="43"/>
      <c r="AK60" s="43"/>
      <c r="AL60" s="43"/>
      <c r="AM60" s="65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56</v>
      </c>
      <c r="AI75" s="43"/>
      <c r="AJ75" s="43"/>
      <c r="AK75" s="43"/>
      <c r="AL75" s="43"/>
      <c r="AM75" s="65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M20-056-01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Kanalizace, ul.Gebauerova, ul. Kotkova - kanalizace, vodovod - 01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Pardubice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16. 8. 2023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Tereza Hatková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5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3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79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80</v>
      </c>
      <c r="BT94" s="118" t="s">
        <v>81</v>
      </c>
      <c r="BU94" s="119" t="s">
        <v>82</v>
      </c>
      <c r="BV94" s="118" t="s">
        <v>83</v>
      </c>
      <c r="BW94" s="118" t="s">
        <v>5</v>
      </c>
      <c r="BX94" s="118" t="s">
        <v>84</v>
      </c>
      <c r="CL94" s="118" t="s">
        <v>1</v>
      </c>
    </row>
    <row r="95" s="7" customFormat="1" ht="16.5" customHeight="1">
      <c r="A95" s="120" t="s">
        <v>85</v>
      </c>
      <c r="B95" s="121"/>
      <c r="C95" s="122"/>
      <c r="D95" s="123" t="s">
        <v>86</v>
      </c>
      <c r="E95" s="123"/>
      <c r="F95" s="123"/>
      <c r="G95" s="123"/>
      <c r="H95" s="123"/>
      <c r="I95" s="124"/>
      <c r="J95" s="123" t="s">
        <v>87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Kanalizace Gebaue...'!J30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88</v>
      </c>
      <c r="AR95" s="127"/>
      <c r="AS95" s="128">
        <v>0</v>
      </c>
      <c r="AT95" s="129">
        <f>ROUND(SUM(AV95:AW95),2)</f>
        <v>0</v>
      </c>
      <c r="AU95" s="130">
        <f>'SO 01 - Kanalizace Gebaue...'!P127</f>
        <v>0</v>
      </c>
      <c r="AV95" s="129">
        <f>'SO 01 - Kanalizace Gebaue...'!J33</f>
        <v>0</v>
      </c>
      <c r="AW95" s="129">
        <f>'SO 01 - Kanalizace Gebaue...'!J34</f>
        <v>0</v>
      </c>
      <c r="AX95" s="129">
        <f>'SO 01 - Kanalizace Gebaue...'!J35</f>
        <v>0</v>
      </c>
      <c r="AY95" s="129">
        <f>'SO 01 - Kanalizace Gebaue...'!J36</f>
        <v>0</v>
      </c>
      <c r="AZ95" s="129">
        <f>'SO 01 - Kanalizace Gebaue...'!F33</f>
        <v>0</v>
      </c>
      <c r="BA95" s="129">
        <f>'SO 01 - Kanalizace Gebaue...'!F34</f>
        <v>0</v>
      </c>
      <c r="BB95" s="129">
        <f>'SO 01 - Kanalizace Gebaue...'!F35</f>
        <v>0</v>
      </c>
      <c r="BC95" s="129">
        <f>'SO 01 - Kanalizace Gebaue...'!F36</f>
        <v>0</v>
      </c>
      <c r="BD95" s="131">
        <f>'SO 01 - Kanalizace Gebaue...'!F37</f>
        <v>0</v>
      </c>
      <c r="BE95" s="7"/>
      <c r="BT95" s="132" t="s">
        <v>89</v>
      </c>
      <c r="BV95" s="132" t="s">
        <v>83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16.5" customHeight="1">
      <c r="A96" s="120" t="s">
        <v>85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Vodovod Gebauerov...'!J30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88</v>
      </c>
      <c r="AR96" s="127"/>
      <c r="AS96" s="128">
        <v>0</v>
      </c>
      <c r="AT96" s="129">
        <f>ROUND(SUM(AV96:AW96),2)</f>
        <v>0</v>
      </c>
      <c r="AU96" s="130">
        <f>'SO 02 - Vodovod Gebauerov...'!P126</f>
        <v>0</v>
      </c>
      <c r="AV96" s="129">
        <f>'SO 02 - Vodovod Gebauerov...'!J33</f>
        <v>0</v>
      </c>
      <c r="AW96" s="129">
        <f>'SO 02 - Vodovod Gebauerov...'!J34</f>
        <v>0</v>
      </c>
      <c r="AX96" s="129">
        <f>'SO 02 - Vodovod Gebauerov...'!J35</f>
        <v>0</v>
      </c>
      <c r="AY96" s="129">
        <f>'SO 02 - Vodovod Gebauerov...'!J36</f>
        <v>0</v>
      </c>
      <c r="AZ96" s="129">
        <f>'SO 02 - Vodovod Gebauerov...'!F33</f>
        <v>0</v>
      </c>
      <c r="BA96" s="129">
        <f>'SO 02 - Vodovod Gebauerov...'!F34</f>
        <v>0</v>
      </c>
      <c r="BB96" s="129">
        <f>'SO 02 - Vodovod Gebauerov...'!F35</f>
        <v>0</v>
      </c>
      <c r="BC96" s="129">
        <f>'SO 02 - Vodovod Gebauerov...'!F36</f>
        <v>0</v>
      </c>
      <c r="BD96" s="131">
        <f>'SO 02 - Vodovod Gebauerov...'!F37</f>
        <v>0</v>
      </c>
      <c r="BE96" s="7"/>
      <c r="BT96" s="132" t="s">
        <v>89</v>
      </c>
      <c r="BV96" s="132" t="s">
        <v>83</v>
      </c>
      <c r="BW96" s="132" t="s">
        <v>94</v>
      </c>
      <c r="BX96" s="132" t="s">
        <v>5</v>
      </c>
      <c r="CL96" s="132" t="s">
        <v>1</v>
      </c>
      <c r="CM96" s="132" t="s">
        <v>91</v>
      </c>
    </row>
    <row r="97" s="7" customFormat="1" ht="16.5" customHeight="1">
      <c r="A97" s="120" t="s">
        <v>85</v>
      </c>
      <c r="B97" s="121"/>
      <c r="C97" s="122"/>
      <c r="D97" s="123" t="s">
        <v>95</v>
      </c>
      <c r="E97" s="123"/>
      <c r="F97" s="123"/>
      <c r="G97" s="123"/>
      <c r="H97" s="123"/>
      <c r="I97" s="124"/>
      <c r="J97" s="123" t="s">
        <v>96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Vedlejší a ostatní n...'!J30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88</v>
      </c>
      <c r="AR97" s="127"/>
      <c r="AS97" s="133">
        <v>0</v>
      </c>
      <c r="AT97" s="134">
        <f>ROUND(SUM(AV97:AW97),2)</f>
        <v>0</v>
      </c>
      <c r="AU97" s="135">
        <f>'03 - Vedlejší a ostatní n...'!P124</f>
        <v>0</v>
      </c>
      <c r="AV97" s="134">
        <f>'03 - Vedlejší a ostatní n...'!J33</f>
        <v>0</v>
      </c>
      <c r="AW97" s="134">
        <f>'03 - Vedlejší a ostatní n...'!J34</f>
        <v>0</v>
      </c>
      <c r="AX97" s="134">
        <f>'03 - Vedlejší a ostatní n...'!J35</f>
        <v>0</v>
      </c>
      <c r="AY97" s="134">
        <f>'03 - Vedlejší a ostatní n...'!J36</f>
        <v>0</v>
      </c>
      <c r="AZ97" s="134">
        <f>'03 - Vedlejší a ostatní n...'!F33</f>
        <v>0</v>
      </c>
      <c r="BA97" s="134">
        <f>'03 - Vedlejší a ostatní n...'!F34</f>
        <v>0</v>
      </c>
      <c r="BB97" s="134">
        <f>'03 - Vedlejší a ostatní n...'!F35</f>
        <v>0</v>
      </c>
      <c r="BC97" s="134">
        <f>'03 - Vedlejší a ostatní n...'!F36</f>
        <v>0</v>
      </c>
      <c r="BD97" s="136">
        <f>'03 - Vedlejší a ostatní n...'!F37</f>
        <v>0</v>
      </c>
      <c r="BE97" s="7"/>
      <c r="BT97" s="132" t="s">
        <v>89</v>
      </c>
      <c r="BV97" s="132" t="s">
        <v>83</v>
      </c>
      <c r="BW97" s="132" t="s">
        <v>97</v>
      </c>
      <c r="BX97" s="132" t="s">
        <v>5</v>
      </c>
      <c r="CL97" s="132" t="s">
        <v>1</v>
      </c>
      <c r="CM97" s="132" t="s">
        <v>91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spBXratnmTOzEkwe/Yj+JkJ+GkfF07zKW72yc2NeW9gvckXhj2KciFVGqaDY5siCqti09yJiGR1MPmnKMCK2kA==" hashValue="Y/FbCOaEEIXyoeillXlsW4LJc3oOC3XuOFWUicIir9OsaGwWQLQOxsnwdzyUiycSeNFKzWZQ+GXO0cjnMwGD/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Kanalizace Gebaue...'!C2" display="/"/>
    <hyperlink ref="A96" location="'SO 02 - Vodovod Gebauerov...'!C2" display="/"/>
    <hyperlink ref="A97" location="'03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Kanalizace, ul.Gebauerova, ul. Kotkova - kanalizace, vodovod - 01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16. 8. 2023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ROUND((SUM(BE127:BE704)),  2)</f>
        <v>0</v>
      </c>
      <c r="G33" s="39"/>
      <c r="H33" s="39"/>
      <c r="I33" s="156">
        <v>0.20999999999999999</v>
      </c>
      <c r="J33" s="155">
        <f>ROUND(((SUM(BE127:BE704))*I33),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ROUND((SUM(BF127:BF704)),  2)</f>
        <v>0</v>
      </c>
      <c r="G34" s="39"/>
      <c r="H34" s="39"/>
      <c r="I34" s="156">
        <v>0.14999999999999999</v>
      </c>
      <c r="J34" s="155">
        <f>ROUND(((SUM(BF127:BF704))*I34),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ROUND((SUM(BG127:BG704)),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ROUND((SUM(BH127:BH704)),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ROUND((SUM(BI127:BI704)),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Kanalizace, ul.Gebauerova, ul. Kotkova - kanalizace, vodovod - 01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Kanalizace Gebauerova – JUDr. Krpaty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Pardubice</v>
      </c>
      <c r="G89" s="41"/>
      <c r="H89" s="41"/>
      <c r="I89" s="33" t="s">
        <v>22</v>
      </c>
      <c r="J89" s="80" t="str">
        <f>IF(J12="","",J12)</f>
        <v>16. 8. 2023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Tereza Hatková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J379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89"/>
      <c r="J100" s="190">
        <f>J399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J410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J447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J523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113</v>
      </c>
      <c r="E104" s="189"/>
      <c r="F104" s="189"/>
      <c r="G104" s="189"/>
      <c r="H104" s="189"/>
      <c r="I104" s="189"/>
      <c r="J104" s="190">
        <f>J647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114</v>
      </c>
      <c r="E105" s="189"/>
      <c r="F105" s="189"/>
      <c r="G105" s="189"/>
      <c r="H105" s="189"/>
      <c r="I105" s="189"/>
      <c r="J105" s="190">
        <f>J664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115</v>
      </c>
      <c r="E106" s="189"/>
      <c r="F106" s="189"/>
      <c r="G106" s="189"/>
      <c r="H106" s="189"/>
      <c r="I106" s="189"/>
      <c r="J106" s="190">
        <f>J701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116</v>
      </c>
      <c r="E107" s="183"/>
      <c r="F107" s="183"/>
      <c r="G107" s="183"/>
      <c r="H107" s="183"/>
      <c r="I107" s="183"/>
      <c r="J107" s="184">
        <f>J703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Kanalizace, ul.Gebauerova, ul. Kotkova - kanalizace, vodovod - 01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99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SO 01 - Kanalizace Gebauerova – JUDr. Krpaty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Pardubice</v>
      </c>
      <c r="G121" s="41"/>
      <c r="H121" s="41"/>
      <c r="I121" s="33" t="s">
        <v>22</v>
      </c>
      <c r="J121" s="80" t="str">
        <f>IF(J12="","",J12)</f>
        <v>16. 8. 2023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Vodovody a kanalizace Pardubice, a.s.</v>
      </c>
      <c r="G123" s="41"/>
      <c r="H123" s="41"/>
      <c r="I123" s="33" t="s">
        <v>32</v>
      </c>
      <c r="J123" s="37" t="str">
        <f>E21</f>
        <v>Multiaqua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37</v>
      </c>
      <c r="J124" s="37" t="str">
        <f>E24</f>
        <v>Tereza Hatková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118</v>
      </c>
      <c r="D126" s="195" t="s">
        <v>66</v>
      </c>
      <c r="E126" s="195" t="s">
        <v>62</v>
      </c>
      <c r="F126" s="195" t="s">
        <v>63</v>
      </c>
      <c r="G126" s="195" t="s">
        <v>119</v>
      </c>
      <c r="H126" s="195" t="s">
        <v>120</v>
      </c>
      <c r="I126" s="195" t="s">
        <v>121</v>
      </c>
      <c r="J126" s="195" t="s">
        <v>103</v>
      </c>
      <c r="K126" s="196" t="s">
        <v>122</v>
      </c>
      <c r="L126" s="197"/>
      <c r="M126" s="101" t="s">
        <v>1</v>
      </c>
      <c r="N126" s="102" t="s">
        <v>45</v>
      </c>
      <c r="O126" s="102" t="s">
        <v>123</v>
      </c>
      <c r="P126" s="102" t="s">
        <v>124</v>
      </c>
      <c r="Q126" s="102" t="s">
        <v>125</v>
      </c>
      <c r="R126" s="102" t="s">
        <v>126</v>
      </c>
      <c r="S126" s="102" t="s">
        <v>127</v>
      </c>
      <c r="T126" s="103" t="s">
        <v>128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129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P128+P703</f>
        <v>0</v>
      </c>
      <c r="Q127" s="105"/>
      <c r="R127" s="200">
        <f>R128+R703</f>
        <v>1611.3124714999999</v>
      </c>
      <c r="S127" s="105"/>
      <c r="T127" s="201">
        <f>T128+T703</f>
        <v>596.20730000000015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80</v>
      </c>
      <c r="AU127" s="18" t="s">
        <v>105</v>
      </c>
      <c r="BK127" s="202">
        <f>BK128+BK703</f>
        <v>0</v>
      </c>
    </row>
    <row r="128" s="12" customFormat="1" ht="25.92" customHeight="1">
      <c r="A128" s="12"/>
      <c r="B128" s="203"/>
      <c r="C128" s="204"/>
      <c r="D128" s="205" t="s">
        <v>80</v>
      </c>
      <c r="E128" s="206" t="s">
        <v>130</v>
      </c>
      <c r="F128" s="206" t="s">
        <v>131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P129+P379+P399+P410+P447+P523+P647+P664+P701</f>
        <v>0</v>
      </c>
      <c r="Q128" s="211"/>
      <c r="R128" s="212">
        <f>R129+R379+R399+R410+R447+R523+R647+R664+R701</f>
        <v>1611.3124714999999</v>
      </c>
      <c r="S128" s="211"/>
      <c r="T128" s="213">
        <f>T129+T379+T399+T410+T447+T523+T647+T664+T701</f>
        <v>596.20730000000015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89</v>
      </c>
      <c r="AT128" s="215" t="s">
        <v>80</v>
      </c>
      <c r="AU128" s="215" t="s">
        <v>81</v>
      </c>
      <c r="AY128" s="214" t="s">
        <v>132</v>
      </c>
      <c r="BK128" s="216">
        <f>BK129+BK379+BK399+BK410+BK447+BK523+BK647+BK664+BK701</f>
        <v>0</v>
      </c>
    </row>
    <row r="129" s="12" customFormat="1" ht="22.8" customHeight="1">
      <c r="A129" s="12"/>
      <c r="B129" s="203"/>
      <c r="C129" s="204"/>
      <c r="D129" s="205" t="s">
        <v>80</v>
      </c>
      <c r="E129" s="217" t="s">
        <v>89</v>
      </c>
      <c r="F129" s="217" t="s">
        <v>133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SUM(P130:P378)</f>
        <v>0</v>
      </c>
      <c r="Q129" s="211"/>
      <c r="R129" s="212">
        <f>SUM(R130:R378)</f>
        <v>1401.1391444999999</v>
      </c>
      <c r="S129" s="211"/>
      <c r="T129" s="213">
        <f>SUM(T130:T378)</f>
        <v>357.05050000000006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89</v>
      </c>
      <c r="AT129" s="215" t="s">
        <v>80</v>
      </c>
      <c r="AU129" s="215" t="s">
        <v>89</v>
      </c>
      <c r="AY129" s="214" t="s">
        <v>132</v>
      </c>
      <c r="BK129" s="216">
        <f>SUM(BK130:BK378)</f>
        <v>0</v>
      </c>
    </row>
    <row r="130" s="2" customFormat="1" ht="62.7" customHeight="1">
      <c r="A130" s="39"/>
      <c r="B130" s="40"/>
      <c r="C130" s="219" t="s">
        <v>89</v>
      </c>
      <c r="D130" s="219" t="s">
        <v>134</v>
      </c>
      <c r="E130" s="220" t="s">
        <v>135</v>
      </c>
      <c r="F130" s="221" t="s">
        <v>136</v>
      </c>
      <c r="G130" s="222" t="s">
        <v>137</v>
      </c>
      <c r="H130" s="223">
        <v>3.2000000000000002</v>
      </c>
      <c r="I130" s="224"/>
      <c r="J130" s="225">
        <f>ROUND(I130*H130,2)</f>
        <v>0</v>
      </c>
      <c r="K130" s="221" t="s">
        <v>138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0.26000000000000001</v>
      </c>
      <c r="T130" s="229">
        <f>S130*H130</f>
        <v>0.83200000000000007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139</v>
      </c>
      <c r="AT130" s="230" t="s">
        <v>134</v>
      </c>
      <c r="AU130" s="230" t="s">
        <v>91</v>
      </c>
      <c r="AY130" s="18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89</v>
      </c>
      <c r="BK130" s="231">
        <f>ROUND(I130*H130,2)</f>
        <v>0</v>
      </c>
      <c r="BL130" s="18" t="s">
        <v>139</v>
      </c>
      <c r="BM130" s="230" t="s">
        <v>140</v>
      </c>
    </row>
    <row r="131" s="13" customFormat="1">
      <c r="A131" s="13"/>
      <c r="B131" s="232"/>
      <c r="C131" s="233"/>
      <c r="D131" s="234" t="s">
        <v>141</v>
      </c>
      <c r="E131" s="235" t="s">
        <v>1</v>
      </c>
      <c r="F131" s="236" t="s">
        <v>142</v>
      </c>
      <c r="G131" s="233"/>
      <c r="H131" s="237">
        <v>3.2000000000000002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91</v>
      </c>
      <c r="AV131" s="13" t="s">
        <v>91</v>
      </c>
      <c r="AW131" s="13" t="s">
        <v>36</v>
      </c>
      <c r="AX131" s="13" t="s">
        <v>89</v>
      </c>
      <c r="AY131" s="243" t="s">
        <v>132</v>
      </c>
    </row>
    <row r="132" s="2" customFormat="1" ht="66.75" customHeight="1">
      <c r="A132" s="39"/>
      <c r="B132" s="40"/>
      <c r="C132" s="219" t="s">
        <v>91</v>
      </c>
      <c r="D132" s="219" t="s">
        <v>134</v>
      </c>
      <c r="E132" s="220" t="s">
        <v>143</v>
      </c>
      <c r="F132" s="221" t="s">
        <v>144</v>
      </c>
      <c r="G132" s="222" t="s">
        <v>137</v>
      </c>
      <c r="H132" s="223">
        <v>268</v>
      </c>
      <c r="I132" s="224"/>
      <c r="J132" s="225">
        <f>ROUND(I132*H132,2)</f>
        <v>0</v>
      </c>
      <c r="K132" s="221" t="s">
        <v>138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0.28999999999999998</v>
      </c>
      <c r="T132" s="229">
        <f>S132*H132</f>
        <v>77.719999999999999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139</v>
      </c>
      <c r="AT132" s="230" t="s">
        <v>134</v>
      </c>
      <c r="AU132" s="230" t="s">
        <v>91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139</v>
      </c>
      <c r="BM132" s="230" t="s">
        <v>145</v>
      </c>
    </row>
    <row r="133" s="2" customFormat="1">
      <c r="A133" s="39"/>
      <c r="B133" s="40"/>
      <c r="C133" s="41"/>
      <c r="D133" s="234" t="s">
        <v>146</v>
      </c>
      <c r="E133" s="41"/>
      <c r="F133" s="244" t="s">
        <v>147</v>
      </c>
      <c r="G133" s="41"/>
      <c r="H133" s="41"/>
      <c r="I133" s="245"/>
      <c r="J133" s="41"/>
      <c r="K133" s="41"/>
      <c r="L133" s="45"/>
      <c r="M133" s="246"/>
      <c r="N133" s="24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91</v>
      </c>
    </row>
    <row r="134" s="14" customFormat="1">
      <c r="A134" s="14"/>
      <c r="B134" s="248"/>
      <c r="C134" s="249"/>
      <c r="D134" s="234" t="s">
        <v>141</v>
      </c>
      <c r="E134" s="250" t="s">
        <v>1</v>
      </c>
      <c r="F134" s="251" t="s">
        <v>148</v>
      </c>
      <c r="G134" s="249"/>
      <c r="H134" s="250" t="s">
        <v>1</v>
      </c>
      <c r="I134" s="252"/>
      <c r="J134" s="249"/>
      <c r="K134" s="249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141</v>
      </c>
      <c r="AU134" s="257" t="s">
        <v>91</v>
      </c>
      <c r="AV134" s="14" t="s">
        <v>89</v>
      </c>
      <c r="AW134" s="14" t="s">
        <v>36</v>
      </c>
      <c r="AX134" s="14" t="s">
        <v>81</v>
      </c>
      <c r="AY134" s="257" t="s">
        <v>132</v>
      </c>
    </row>
    <row r="135" s="14" customFormat="1">
      <c r="A135" s="14"/>
      <c r="B135" s="248"/>
      <c r="C135" s="249"/>
      <c r="D135" s="234" t="s">
        <v>141</v>
      </c>
      <c r="E135" s="250" t="s">
        <v>1</v>
      </c>
      <c r="F135" s="251" t="s">
        <v>149</v>
      </c>
      <c r="G135" s="249"/>
      <c r="H135" s="250" t="s">
        <v>1</v>
      </c>
      <c r="I135" s="252"/>
      <c r="J135" s="249"/>
      <c r="K135" s="249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141</v>
      </c>
      <c r="AU135" s="257" t="s">
        <v>91</v>
      </c>
      <c r="AV135" s="14" t="s">
        <v>89</v>
      </c>
      <c r="AW135" s="14" t="s">
        <v>36</v>
      </c>
      <c r="AX135" s="14" t="s">
        <v>81</v>
      </c>
      <c r="AY135" s="257" t="s">
        <v>132</v>
      </c>
    </row>
    <row r="136" s="14" customFormat="1">
      <c r="A136" s="14"/>
      <c r="B136" s="248"/>
      <c r="C136" s="249"/>
      <c r="D136" s="234" t="s">
        <v>141</v>
      </c>
      <c r="E136" s="250" t="s">
        <v>1</v>
      </c>
      <c r="F136" s="251" t="s">
        <v>150</v>
      </c>
      <c r="G136" s="249"/>
      <c r="H136" s="250" t="s">
        <v>1</v>
      </c>
      <c r="I136" s="252"/>
      <c r="J136" s="249"/>
      <c r="K136" s="249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141</v>
      </c>
      <c r="AU136" s="257" t="s">
        <v>91</v>
      </c>
      <c r="AV136" s="14" t="s">
        <v>89</v>
      </c>
      <c r="AW136" s="14" t="s">
        <v>36</v>
      </c>
      <c r="AX136" s="14" t="s">
        <v>81</v>
      </c>
      <c r="AY136" s="257" t="s">
        <v>132</v>
      </c>
    </row>
    <row r="137" s="13" customFormat="1">
      <c r="A137" s="13"/>
      <c r="B137" s="232"/>
      <c r="C137" s="233"/>
      <c r="D137" s="234" t="s">
        <v>141</v>
      </c>
      <c r="E137" s="235" t="s">
        <v>1</v>
      </c>
      <c r="F137" s="236" t="s">
        <v>151</v>
      </c>
      <c r="G137" s="233"/>
      <c r="H137" s="237">
        <v>169.59999999999999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141</v>
      </c>
      <c r="AU137" s="243" t="s">
        <v>91</v>
      </c>
      <c r="AV137" s="13" t="s">
        <v>91</v>
      </c>
      <c r="AW137" s="13" t="s">
        <v>36</v>
      </c>
      <c r="AX137" s="13" t="s">
        <v>81</v>
      </c>
      <c r="AY137" s="243" t="s">
        <v>132</v>
      </c>
    </row>
    <row r="138" s="13" customFormat="1">
      <c r="A138" s="13"/>
      <c r="B138" s="232"/>
      <c r="C138" s="233"/>
      <c r="D138" s="234" t="s">
        <v>141</v>
      </c>
      <c r="E138" s="235" t="s">
        <v>1</v>
      </c>
      <c r="F138" s="236" t="s">
        <v>152</v>
      </c>
      <c r="G138" s="233"/>
      <c r="H138" s="237">
        <v>15.4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141</v>
      </c>
      <c r="AU138" s="243" t="s">
        <v>91</v>
      </c>
      <c r="AV138" s="13" t="s">
        <v>91</v>
      </c>
      <c r="AW138" s="13" t="s">
        <v>36</v>
      </c>
      <c r="AX138" s="13" t="s">
        <v>81</v>
      </c>
      <c r="AY138" s="243" t="s">
        <v>132</v>
      </c>
    </row>
    <row r="139" s="15" customFormat="1">
      <c r="A139" s="15"/>
      <c r="B139" s="258"/>
      <c r="C139" s="259"/>
      <c r="D139" s="234" t="s">
        <v>141</v>
      </c>
      <c r="E139" s="260" t="s">
        <v>1</v>
      </c>
      <c r="F139" s="261" t="s">
        <v>153</v>
      </c>
      <c r="G139" s="259"/>
      <c r="H139" s="262">
        <v>185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8" t="s">
        <v>141</v>
      </c>
      <c r="AU139" s="268" t="s">
        <v>91</v>
      </c>
      <c r="AV139" s="15" t="s">
        <v>154</v>
      </c>
      <c r="AW139" s="15" t="s">
        <v>36</v>
      </c>
      <c r="AX139" s="15" t="s">
        <v>81</v>
      </c>
      <c r="AY139" s="268" t="s">
        <v>132</v>
      </c>
    </row>
    <row r="140" s="14" customFormat="1">
      <c r="A140" s="14"/>
      <c r="B140" s="248"/>
      <c r="C140" s="249"/>
      <c r="D140" s="234" t="s">
        <v>141</v>
      </c>
      <c r="E140" s="250" t="s">
        <v>1</v>
      </c>
      <c r="F140" s="251" t="s">
        <v>155</v>
      </c>
      <c r="G140" s="249"/>
      <c r="H140" s="250" t="s">
        <v>1</v>
      </c>
      <c r="I140" s="252"/>
      <c r="J140" s="249"/>
      <c r="K140" s="249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141</v>
      </c>
      <c r="AU140" s="257" t="s">
        <v>91</v>
      </c>
      <c r="AV140" s="14" t="s">
        <v>89</v>
      </c>
      <c r="AW140" s="14" t="s">
        <v>36</v>
      </c>
      <c r="AX140" s="14" t="s">
        <v>81</v>
      </c>
      <c r="AY140" s="257" t="s">
        <v>132</v>
      </c>
    </row>
    <row r="141" s="13" customFormat="1">
      <c r="A141" s="13"/>
      <c r="B141" s="232"/>
      <c r="C141" s="233"/>
      <c r="D141" s="234" t="s">
        <v>141</v>
      </c>
      <c r="E141" s="235" t="s">
        <v>1</v>
      </c>
      <c r="F141" s="236" t="s">
        <v>156</v>
      </c>
      <c r="G141" s="233"/>
      <c r="H141" s="237">
        <v>14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141</v>
      </c>
      <c r="AU141" s="243" t="s">
        <v>91</v>
      </c>
      <c r="AV141" s="13" t="s">
        <v>91</v>
      </c>
      <c r="AW141" s="13" t="s">
        <v>36</v>
      </c>
      <c r="AX141" s="13" t="s">
        <v>81</v>
      </c>
      <c r="AY141" s="243" t="s">
        <v>132</v>
      </c>
    </row>
    <row r="142" s="14" customFormat="1">
      <c r="A142" s="14"/>
      <c r="B142" s="248"/>
      <c r="C142" s="249"/>
      <c r="D142" s="234" t="s">
        <v>141</v>
      </c>
      <c r="E142" s="250" t="s">
        <v>1</v>
      </c>
      <c r="F142" s="251" t="s">
        <v>157</v>
      </c>
      <c r="G142" s="249"/>
      <c r="H142" s="250" t="s">
        <v>1</v>
      </c>
      <c r="I142" s="252"/>
      <c r="J142" s="249"/>
      <c r="K142" s="249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141</v>
      </c>
      <c r="AU142" s="257" t="s">
        <v>91</v>
      </c>
      <c r="AV142" s="14" t="s">
        <v>89</v>
      </c>
      <c r="AW142" s="14" t="s">
        <v>36</v>
      </c>
      <c r="AX142" s="14" t="s">
        <v>81</v>
      </c>
      <c r="AY142" s="257" t="s">
        <v>132</v>
      </c>
    </row>
    <row r="143" s="13" customFormat="1">
      <c r="A143" s="13"/>
      <c r="B143" s="232"/>
      <c r="C143" s="233"/>
      <c r="D143" s="234" t="s">
        <v>141</v>
      </c>
      <c r="E143" s="235" t="s">
        <v>1</v>
      </c>
      <c r="F143" s="236" t="s">
        <v>158</v>
      </c>
      <c r="G143" s="233"/>
      <c r="H143" s="237">
        <v>12.9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141</v>
      </c>
      <c r="AU143" s="243" t="s">
        <v>91</v>
      </c>
      <c r="AV143" s="13" t="s">
        <v>91</v>
      </c>
      <c r="AW143" s="13" t="s">
        <v>36</v>
      </c>
      <c r="AX143" s="13" t="s">
        <v>81</v>
      </c>
      <c r="AY143" s="243" t="s">
        <v>132</v>
      </c>
    </row>
    <row r="144" s="14" customFormat="1">
      <c r="A144" s="14"/>
      <c r="B144" s="248"/>
      <c r="C144" s="249"/>
      <c r="D144" s="234" t="s">
        <v>141</v>
      </c>
      <c r="E144" s="250" t="s">
        <v>1</v>
      </c>
      <c r="F144" s="251" t="s">
        <v>159</v>
      </c>
      <c r="G144" s="249"/>
      <c r="H144" s="250" t="s">
        <v>1</v>
      </c>
      <c r="I144" s="252"/>
      <c r="J144" s="249"/>
      <c r="K144" s="249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141</v>
      </c>
      <c r="AU144" s="257" t="s">
        <v>91</v>
      </c>
      <c r="AV144" s="14" t="s">
        <v>89</v>
      </c>
      <c r="AW144" s="14" t="s">
        <v>36</v>
      </c>
      <c r="AX144" s="14" t="s">
        <v>81</v>
      </c>
      <c r="AY144" s="257" t="s">
        <v>132</v>
      </c>
    </row>
    <row r="145" s="13" customFormat="1">
      <c r="A145" s="13"/>
      <c r="B145" s="232"/>
      <c r="C145" s="233"/>
      <c r="D145" s="234" t="s">
        <v>141</v>
      </c>
      <c r="E145" s="235" t="s">
        <v>1</v>
      </c>
      <c r="F145" s="236" t="s">
        <v>160</v>
      </c>
      <c r="G145" s="233"/>
      <c r="H145" s="237">
        <v>54.100000000000001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141</v>
      </c>
      <c r="AU145" s="243" t="s">
        <v>91</v>
      </c>
      <c r="AV145" s="13" t="s">
        <v>91</v>
      </c>
      <c r="AW145" s="13" t="s">
        <v>36</v>
      </c>
      <c r="AX145" s="13" t="s">
        <v>81</v>
      </c>
      <c r="AY145" s="243" t="s">
        <v>132</v>
      </c>
    </row>
    <row r="146" s="13" customFormat="1">
      <c r="A146" s="13"/>
      <c r="B146" s="232"/>
      <c r="C146" s="233"/>
      <c r="D146" s="234" t="s">
        <v>141</v>
      </c>
      <c r="E146" s="235" t="s">
        <v>1</v>
      </c>
      <c r="F146" s="236" t="s">
        <v>161</v>
      </c>
      <c r="G146" s="233"/>
      <c r="H146" s="237">
        <v>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141</v>
      </c>
      <c r="AU146" s="243" t="s">
        <v>91</v>
      </c>
      <c r="AV146" s="13" t="s">
        <v>91</v>
      </c>
      <c r="AW146" s="13" t="s">
        <v>36</v>
      </c>
      <c r="AX146" s="13" t="s">
        <v>81</v>
      </c>
      <c r="AY146" s="243" t="s">
        <v>132</v>
      </c>
    </row>
    <row r="147" s="16" customFormat="1">
      <c r="A147" s="16"/>
      <c r="B147" s="269"/>
      <c r="C147" s="270"/>
      <c r="D147" s="234" t="s">
        <v>141</v>
      </c>
      <c r="E147" s="271" t="s">
        <v>1</v>
      </c>
      <c r="F147" s="272" t="s">
        <v>162</v>
      </c>
      <c r="G147" s="270"/>
      <c r="H147" s="273">
        <v>268</v>
      </c>
      <c r="I147" s="274"/>
      <c r="J147" s="270"/>
      <c r="K147" s="270"/>
      <c r="L147" s="275"/>
      <c r="M147" s="276"/>
      <c r="N147" s="277"/>
      <c r="O147" s="277"/>
      <c r="P147" s="277"/>
      <c r="Q147" s="277"/>
      <c r="R147" s="277"/>
      <c r="S147" s="277"/>
      <c r="T147" s="278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9" t="s">
        <v>141</v>
      </c>
      <c r="AU147" s="279" t="s">
        <v>91</v>
      </c>
      <c r="AV147" s="16" t="s">
        <v>139</v>
      </c>
      <c r="AW147" s="16" t="s">
        <v>36</v>
      </c>
      <c r="AX147" s="16" t="s">
        <v>89</v>
      </c>
      <c r="AY147" s="279" t="s">
        <v>132</v>
      </c>
    </row>
    <row r="148" s="2" customFormat="1" ht="66.75" customHeight="1">
      <c r="A148" s="39"/>
      <c r="B148" s="40"/>
      <c r="C148" s="219" t="s">
        <v>154</v>
      </c>
      <c r="D148" s="219" t="s">
        <v>134</v>
      </c>
      <c r="E148" s="220" t="s">
        <v>163</v>
      </c>
      <c r="F148" s="221" t="s">
        <v>164</v>
      </c>
      <c r="G148" s="222" t="s">
        <v>137</v>
      </c>
      <c r="H148" s="223">
        <v>266</v>
      </c>
      <c r="I148" s="224"/>
      <c r="J148" s="225">
        <f>ROUND(I148*H148,2)</f>
        <v>0</v>
      </c>
      <c r="K148" s="221" t="s">
        <v>138</v>
      </c>
      <c r="L148" s="45"/>
      <c r="M148" s="226" t="s">
        <v>1</v>
      </c>
      <c r="N148" s="227" t="s">
        <v>46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0.44</v>
      </c>
      <c r="T148" s="229">
        <f>S148*H148</f>
        <v>117.04000000000001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139</v>
      </c>
      <c r="AT148" s="230" t="s">
        <v>134</v>
      </c>
      <c r="AU148" s="230" t="s">
        <v>91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89</v>
      </c>
      <c r="BK148" s="231">
        <f>ROUND(I148*H148,2)</f>
        <v>0</v>
      </c>
      <c r="BL148" s="18" t="s">
        <v>139</v>
      </c>
      <c r="BM148" s="230" t="s">
        <v>165</v>
      </c>
    </row>
    <row r="149" s="2" customFormat="1">
      <c r="A149" s="39"/>
      <c r="B149" s="40"/>
      <c r="C149" s="41"/>
      <c r="D149" s="234" t="s">
        <v>146</v>
      </c>
      <c r="E149" s="41"/>
      <c r="F149" s="244" t="s">
        <v>166</v>
      </c>
      <c r="G149" s="41"/>
      <c r="H149" s="41"/>
      <c r="I149" s="245"/>
      <c r="J149" s="41"/>
      <c r="K149" s="41"/>
      <c r="L149" s="45"/>
      <c r="M149" s="246"/>
      <c r="N149" s="24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91</v>
      </c>
    </row>
    <row r="150" s="14" customFormat="1">
      <c r="A150" s="14"/>
      <c r="B150" s="248"/>
      <c r="C150" s="249"/>
      <c r="D150" s="234" t="s">
        <v>141</v>
      </c>
      <c r="E150" s="250" t="s">
        <v>1</v>
      </c>
      <c r="F150" s="251" t="s">
        <v>167</v>
      </c>
      <c r="G150" s="249"/>
      <c r="H150" s="250" t="s">
        <v>1</v>
      </c>
      <c r="I150" s="252"/>
      <c r="J150" s="249"/>
      <c r="K150" s="249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141</v>
      </c>
      <c r="AU150" s="257" t="s">
        <v>91</v>
      </c>
      <c r="AV150" s="14" t="s">
        <v>89</v>
      </c>
      <c r="AW150" s="14" t="s">
        <v>36</v>
      </c>
      <c r="AX150" s="14" t="s">
        <v>81</v>
      </c>
      <c r="AY150" s="257" t="s">
        <v>132</v>
      </c>
    </row>
    <row r="151" s="14" customFormat="1">
      <c r="A151" s="14"/>
      <c r="B151" s="248"/>
      <c r="C151" s="249"/>
      <c r="D151" s="234" t="s">
        <v>141</v>
      </c>
      <c r="E151" s="250" t="s">
        <v>1</v>
      </c>
      <c r="F151" s="251" t="s">
        <v>148</v>
      </c>
      <c r="G151" s="249"/>
      <c r="H151" s="250" t="s">
        <v>1</v>
      </c>
      <c r="I151" s="252"/>
      <c r="J151" s="249"/>
      <c r="K151" s="249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141</v>
      </c>
      <c r="AU151" s="257" t="s">
        <v>91</v>
      </c>
      <c r="AV151" s="14" t="s">
        <v>89</v>
      </c>
      <c r="AW151" s="14" t="s">
        <v>36</v>
      </c>
      <c r="AX151" s="14" t="s">
        <v>81</v>
      </c>
      <c r="AY151" s="257" t="s">
        <v>132</v>
      </c>
    </row>
    <row r="152" s="14" customFormat="1">
      <c r="A152" s="14"/>
      <c r="B152" s="248"/>
      <c r="C152" s="249"/>
      <c r="D152" s="234" t="s">
        <v>141</v>
      </c>
      <c r="E152" s="250" t="s">
        <v>1</v>
      </c>
      <c r="F152" s="251" t="s">
        <v>149</v>
      </c>
      <c r="G152" s="249"/>
      <c r="H152" s="250" t="s">
        <v>1</v>
      </c>
      <c r="I152" s="252"/>
      <c r="J152" s="249"/>
      <c r="K152" s="249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141</v>
      </c>
      <c r="AU152" s="257" t="s">
        <v>91</v>
      </c>
      <c r="AV152" s="14" t="s">
        <v>89</v>
      </c>
      <c r="AW152" s="14" t="s">
        <v>36</v>
      </c>
      <c r="AX152" s="14" t="s">
        <v>81</v>
      </c>
      <c r="AY152" s="257" t="s">
        <v>132</v>
      </c>
    </row>
    <row r="153" s="14" customFormat="1">
      <c r="A153" s="14"/>
      <c r="B153" s="248"/>
      <c r="C153" s="249"/>
      <c r="D153" s="234" t="s">
        <v>141</v>
      </c>
      <c r="E153" s="250" t="s">
        <v>1</v>
      </c>
      <c r="F153" s="251" t="s">
        <v>150</v>
      </c>
      <c r="G153" s="249"/>
      <c r="H153" s="250" t="s">
        <v>1</v>
      </c>
      <c r="I153" s="252"/>
      <c r="J153" s="249"/>
      <c r="K153" s="249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141</v>
      </c>
      <c r="AU153" s="257" t="s">
        <v>91</v>
      </c>
      <c r="AV153" s="14" t="s">
        <v>89</v>
      </c>
      <c r="AW153" s="14" t="s">
        <v>36</v>
      </c>
      <c r="AX153" s="14" t="s">
        <v>81</v>
      </c>
      <c r="AY153" s="257" t="s">
        <v>132</v>
      </c>
    </row>
    <row r="154" s="13" customFormat="1">
      <c r="A154" s="13"/>
      <c r="B154" s="232"/>
      <c r="C154" s="233"/>
      <c r="D154" s="234" t="s">
        <v>141</v>
      </c>
      <c r="E154" s="235" t="s">
        <v>1</v>
      </c>
      <c r="F154" s="236" t="s">
        <v>151</v>
      </c>
      <c r="G154" s="233"/>
      <c r="H154" s="237">
        <v>169.59999999999999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141</v>
      </c>
      <c r="AU154" s="243" t="s">
        <v>91</v>
      </c>
      <c r="AV154" s="13" t="s">
        <v>91</v>
      </c>
      <c r="AW154" s="13" t="s">
        <v>36</v>
      </c>
      <c r="AX154" s="13" t="s">
        <v>81</v>
      </c>
      <c r="AY154" s="243" t="s">
        <v>132</v>
      </c>
    </row>
    <row r="155" s="13" customFormat="1">
      <c r="A155" s="13"/>
      <c r="B155" s="232"/>
      <c r="C155" s="233"/>
      <c r="D155" s="234" t="s">
        <v>141</v>
      </c>
      <c r="E155" s="235" t="s">
        <v>1</v>
      </c>
      <c r="F155" s="236" t="s">
        <v>152</v>
      </c>
      <c r="G155" s="233"/>
      <c r="H155" s="237">
        <v>15.4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141</v>
      </c>
      <c r="AU155" s="243" t="s">
        <v>91</v>
      </c>
      <c r="AV155" s="13" t="s">
        <v>91</v>
      </c>
      <c r="AW155" s="13" t="s">
        <v>36</v>
      </c>
      <c r="AX155" s="13" t="s">
        <v>81</v>
      </c>
      <c r="AY155" s="243" t="s">
        <v>132</v>
      </c>
    </row>
    <row r="156" s="15" customFormat="1">
      <c r="A156" s="15"/>
      <c r="B156" s="258"/>
      <c r="C156" s="259"/>
      <c r="D156" s="234" t="s">
        <v>141</v>
      </c>
      <c r="E156" s="260" t="s">
        <v>1</v>
      </c>
      <c r="F156" s="261" t="s">
        <v>153</v>
      </c>
      <c r="G156" s="259"/>
      <c r="H156" s="262">
        <v>185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8" t="s">
        <v>141</v>
      </c>
      <c r="AU156" s="268" t="s">
        <v>91</v>
      </c>
      <c r="AV156" s="15" t="s">
        <v>154</v>
      </c>
      <c r="AW156" s="15" t="s">
        <v>36</v>
      </c>
      <c r="AX156" s="15" t="s">
        <v>81</v>
      </c>
      <c r="AY156" s="268" t="s">
        <v>132</v>
      </c>
    </row>
    <row r="157" s="14" customFormat="1">
      <c r="A157" s="14"/>
      <c r="B157" s="248"/>
      <c r="C157" s="249"/>
      <c r="D157" s="234" t="s">
        <v>141</v>
      </c>
      <c r="E157" s="250" t="s">
        <v>1</v>
      </c>
      <c r="F157" s="251" t="s">
        <v>155</v>
      </c>
      <c r="G157" s="249"/>
      <c r="H157" s="250" t="s">
        <v>1</v>
      </c>
      <c r="I157" s="252"/>
      <c r="J157" s="249"/>
      <c r="K157" s="249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141</v>
      </c>
      <c r="AU157" s="257" t="s">
        <v>91</v>
      </c>
      <c r="AV157" s="14" t="s">
        <v>89</v>
      </c>
      <c r="AW157" s="14" t="s">
        <v>36</v>
      </c>
      <c r="AX157" s="14" t="s">
        <v>81</v>
      </c>
      <c r="AY157" s="257" t="s">
        <v>132</v>
      </c>
    </row>
    <row r="158" s="13" customFormat="1">
      <c r="A158" s="13"/>
      <c r="B158" s="232"/>
      <c r="C158" s="233"/>
      <c r="D158" s="234" t="s">
        <v>141</v>
      </c>
      <c r="E158" s="235" t="s">
        <v>1</v>
      </c>
      <c r="F158" s="236" t="s">
        <v>156</v>
      </c>
      <c r="G158" s="233"/>
      <c r="H158" s="237">
        <v>14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141</v>
      </c>
      <c r="AU158" s="243" t="s">
        <v>91</v>
      </c>
      <c r="AV158" s="13" t="s">
        <v>91</v>
      </c>
      <c r="AW158" s="13" t="s">
        <v>36</v>
      </c>
      <c r="AX158" s="13" t="s">
        <v>81</v>
      </c>
      <c r="AY158" s="243" t="s">
        <v>132</v>
      </c>
    </row>
    <row r="159" s="14" customFormat="1">
      <c r="A159" s="14"/>
      <c r="B159" s="248"/>
      <c r="C159" s="249"/>
      <c r="D159" s="234" t="s">
        <v>141</v>
      </c>
      <c r="E159" s="250" t="s">
        <v>1</v>
      </c>
      <c r="F159" s="251" t="s">
        <v>157</v>
      </c>
      <c r="G159" s="249"/>
      <c r="H159" s="250" t="s">
        <v>1</v>
      </c>
      <c r="I159" s="252"/>
      <c r="J159" s="249"/>
      <c r="K159" s="249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141</v>
      </c>
      <c r="AU159" s="257" t="s">
        <v>91</v>
      </c>
      <c r="AV159" s="14" t="s">
        <v>89</v>
      </c>
      <c r="AW159" s="14" t="s">
        <v>36</v>
      </c>
      <c r="AX159" s="14" t="s">
        <v>81</v>
      </c>
      <c r="AY159" s="257" t="s">
        <v>132</v>
      </c>
    </row>
    <row r="160" s="13" customFormat="1">
      <c r="A160" s="13"/>
      <c r="B160" s="232"/>
      <c r="C160" s="233"/>
      <c r="D160" s="234" t="s">
        <v>141</v>
      </c>
      <c r="E160" s="235" t="s">
        <v>1</v>
      </c>
      <c r="F160" s="236" t="s">
        <v>158</v>
      </c>
      <c r="G160" s="233"/>
      <c r="H160" s="237">
        <v>12.9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141</v>
      </c>
      <c r="AU160" s="243" t="s">
        <v>91</v>
      </c>
      <c r="AV160" s="13" t="s">
        <v>91</v>
      </c>
      <c r="AW160" s="13" t="s">
        <v>36</v>
      </c>
      <c r="AX160" s="13" t="s">
        <v>81</v>
      </c>
      <c r="AY160" s="243" t="s">
        <v>132</v>
      </c>
    </row>
    <row r="161" s="14" customFormat="1">
      <c r="A161" s="14"/>
      <c r="B161" s="248"/>
      <c r="C161" s="249"/>
      <c r="D161" s="234" t="s">
        <v>141</v>
      </c>
      <c r="E161" s="250" t="s">
        <v>1</v>
      </c>
      <c r="F161" s="251" t="s">
        <v>159</v>
      </c>
      <c r="G161" s="249"/>
      <c r="H161" s="250" t="s">
        <v>1</v>
      </c>
      <c r="I161" s="252"/>
      <c r="J161" s="249"/>
      <c r="K161" s="249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141</v>
      </c>
      <c r="AU161" s="257" t="s">
        <v>91</v>
      </c>
      <c r="AV161" s="14" t="s">
        <v>89</v>
      </c>
      <c r="AW161" s="14" t="s">
        <v>36</v>
      </c>
      <c r="AX161" s="14" t="s">
        <v>81</v>
      </c>
      <c r="AY161" s="257" t="s">
        <v>132</v>
      </c>
    </row>
    <row r="162" s="13" customFormat="1">
      <c r="A162" s="13"/>
      <c r="B162" s="232"/>
      <c r="C162" s="233"/>
      <c r="D162" s="234" t="s">
        <v>141</v>
      </c>
      <c r="E162" s="235" t="s">
        <v>1</v>
      </c>
      <c r="F162" s="236" t="s">
        <v>168</v>
      </c>
      <c r="G162" s="233"/>
      <c r="H162" s="237">
        <v>54.100000000000001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141</v>
      </c>
      <c r="AU162" s="243" t="s">
        <v>91</v>
      </c>
      <c r="AV162" s="13" t="s">
        <v>91</v>
      </c>
      <c r="AW162" s="13" t="s">
        <v>36</v>
      </c>
      <c r="AX162" s="13" t="s">
        <v>81</v>
      </c>
      <c r="AY162" s="243" t="s">
        <v>132</v>
      </c>
    </row>
    <row r="163" s="16" customFormat="1">
      <c r="A163" s="16"/>
      <c r="B163" s="269"/>
      <c r="C163" s="270"/>
      <c r="D163" s="234" t="s">
        <v>141</v>
      </c>
      <c r="E163" s="271" t="s">
        <v>1</v>
      </c>
      <c r="F163" s="272" t="s">
        <v>162</v>
      </c>
      <c r="G163" s="270"/>
      <c r="H163" s="273">
        <v>266</v>
      </c>
      <c r="I163" s="274"/>
      <c r="J163" s="270"/>
      <c r="K163" s="270"/>
      <c r="L163" s="275"/>
      <c r="M163" s="276"/>
      <c r="N163" s="277"/>
      <c r="O163" s="277"/>
      <c r="P163" s="277"/>
      <c r="Q163" s="277"/>
      <c r="R163" s="277"/>
      <c r="S163" s="277"/>
      <c r="T163" s="278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79" t="s">
        <v>141</v>
      </c>
      <c r="AU163" s="279" t="s">
        <v>91</v>
      </c>
      <c r="AV163" s="16" t="s">
        <v>139</v>
      </c>
      <c r="AW163" s="16" t="s">
        <v>36</v>
      </c>
      <c r="AX163" s="16" t="s">
        <v>89</v>
      </c>
      <c r="AY163" s="279" t="s">
        <v>132</v>
      </c>
    </row>
    <row r="164" s="2" customFormat="1" ht="62.7" customHeight="1">
      <c r="A164" s="39"/>
      <c r="B164" s="40"/>
      <c r="C164" s="219" t="s">
        <v>139</v>
      </c>
      <c r="D164" s="219" t="s">
        <v>134</v>
      </c>
      <c r="E164" s="220" t="s">
        <v>169</v>
      </c>
      <c r="F164" s="221" t="s">
        <v>170</v>
      </c>
      <c r="G164" s="222" t="s">
        <v>137</v>
      </c>
      <c r="H164" s="223">
        <v>266</v>
      </c>
      <c r="I164" s="224"/>
      <c r="J164" s="225">
        <f>ROUND(I164*H164,2)</f>
        <v>0</v>
      </c>
      <c r="K164" s="221" t="s">
        <v>138</v>
      </c>
      <c r="L164" s="45"/>
      <c r="M164" s="226" t="s">
        <v>1</v>
      </c>
      <c r="N164" s="227" t="s">
        <v>46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0.32500000000000001</v>
      </c>
      <c r="T164" s="229">
        <f>S164*H164</f>
        <v>86.450000000000003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139</v>
      </c>
      <c r="AT164" s="230" t="s">
        <v>134</v>
      </c>
      <c r="AU164" s="230" t="s">
        <v>91</v>
      </c>
      <c r="AY164" s="18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89</v>
      </c>
      <c r="BK164" s="231">
        <f>ROUND(I164*H164,2)</f>
        <v>0</v>
      </c>
      <c r="BL164" s="18" t="s">
        <v>139</v>
      </c>
      <c r="BM164" s="230" t="s">
        <v>171</v>
      </c>
    </row>
    <row r="165" s="2" customFormat="1">
      <c r="A165" s="39"/>
      <c r="B165" s="40"/>
      <c r="C165" s="41"/>
      <c r="D165" s="234" t="s">
        <v>146</v>
      </c>
      <c r="E165" s="41"/>
      <c r="F165" s="244" t="s">
        <v>172</v>
      </c>
      <c r="G165" s="41"/>
      <c r="H165" s="41"/>
      <c r="I165" s="245"/>
      <c r="J165" s="41"/>
      <c r="K165" s="41"/>
      <c r="L165" s="45"/>
      <c r="M165" s="246"/>
      <c r="N165" s="247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91</v>
      </c>
    </row>
    <row r="166" s="14" customFormat="1">
      <c r="A166" s="14"/>
      <c r="B166" s="248"/>
      <c r="C166" s="249"/>
      <c r="D166" s="234" t="s">
        <v>141</v>
      </c>
      <c r="E166" s="250" t="s">
        <v>1</v>
      </c>
      <c r="F166" s="251" t="s">
        <v>148</v>
      </c>
      <c r="G166" s="249"/>
      <c r="H166" s="250" t="s">
        <v>1</v>
      </c>
      <c r="I166" s="252"/>
      <c r="J166" s="249"/>
      <c r="K166" s="249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141</v>
      </c>
      <c r="AU166" s="257" t="s">
        <v>91</v>
      </c>
      <c r="AV166" s="14" t="s">
        <v>89</v>
      </c>
      <c r="AW166" s="14" t="s">
        <v>36</v>
      </c>
      <c r="AX166" s="14" t="s">
        <v>81</v>
      </c>
      <c r="AY166" s="257" t="s">
        <v>132</v>
      </c>
    </row>
    <row r="167" s="14" customFormat="1">
      <c r="A167" s="14"/>
      <c r="B167" s="248"/>
      <c r="C167" s="249"/>
      <c r="D167" s="234" t="s">
        <v>141</v>
      </c>
      <c r="E167" s="250" t="s">
        <v>1</v>
      </c>
      <c r="F167" s="251" t="s">
        <v>149</v>
      </c>
      <c r="G167" s="249"/>
      <c r="H167" s="250" t="s">
        <v>1</v>
      </c>
      <c r="I167" s="252"/>
      <c r="J167" s="249"/>
      <c r="K167" s="249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141</v>
      </c>
      <c r="AU167" s="257" t="s">
        <v>91</v>
      </c>
      <c r="AV167" s="14" t="s">
        <v>89</v>
      </c>
      <c r="AW167" s="14" t="s">
        <v>36</v>
      </c>
      <c r="AX167" s="14" t="s">
        <v>81</v>
      </c>
      <c r="AY167" s="257" t="s">
        <v>132</v>
      </c>
    </row>
    <row r="168" s="14" customFormat="1">
      <c r="A168" s="14"/>
      <c r="B168" s="248"/>
      <c r="C168" s="249"/>
      <c r="D168" s="234" t="s">
        <v>141</v>
      </c>
      <c r="E168" s="250" t="s">
        <v>1</v>
      </c>
      <c r="F168" s="251" t="s">
        <v>150</v>
      </c>
      <c r="G168" s="249"/>
      <c r="H168" s="250" t="s">
        <v>1</v>
      </c>
      <c r="I168" s="252"/>
      <c r="J168" s="249"/>
      <c r="K168" s="249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141</v>
      </c>
      <c r="AU168" s="257" t="s">
        <v>91</v>
      </c>
      <c r="AV168" s="14" t="s">
        <v>89</v>
      </c>
      <c r="AW168" s="14" t="s">
        <v>36</v>
      </c>
      <c r="AX168" s="14" t="s">
        <v>81</v>
      </c>
      <c r="AY168" s="257" t="s">
        <v>132</v>
      </c>
    </row>
    <row r="169" s="13" customFormat="1">
      <c r="A169" s="13"/>
      <c r="B169" s="232"/>
      <c r="C169" s="233"/>
      <c r="D169" s="234" t="s">
        <v>141</v>
      </c>
      <c r="E169" s="235" t="s">
        <v>1</v>
      </c>
      <c r="F169" s="236" t="s">
        <v>151</v>
      </c>
      <c r="G169" s="233"/>
      <c r="H169" s="237">
        <v>169.59999999999999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141</v>
      </c>
      <c r="AU169" s="243" t="s">
        <v>91</v>
      </c>
      <c r="AV169" s="13" t="s">
        <v>91</v>
      </c>
      <c r="AW169" s="13" t="s">
        <v>36</v>
      </c>
      <c r="AX169" s="13" t="s">
        <v>81</v>
      </c>
      <c r="AY169" s="243" t="s">
        <v>132</v>
      </c>
    </row>
    <row r="170" s="13" customFormat="1">
      <c r="A170" s="13"/>
      <c r="B170" s="232"/>
      <c r="C170" s="233"/>
      <c r="D170" s="234" t="s">
        <v>141</v>
      </c>
      <c r="E170" s="235" t="s">
        <v>1</v>
      </c>
      <c r="F170" s="236" t="s">
        <v>152</v>
      </c>
      <c r="G170" s="233"/>
      <c r="H170" s="237">
        <v>15.4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141</v>
      </c>
      <c r="AU170" s="243" t="s">
        <v>91</v>
      </c>
      <c r="AV170" s="13" t="s">
        <v>91</v>
      </c>
      <c r="AW170" s="13" t="s">
        <v>36</v>
      </c>
      <c r="AX170" s="13" t="s">
        <v>81</v>
      </c>
      <c r="AY170" s="243" t="s">
        <v>132</v>
      </c>
    </row>
    <row r="171" s="15" customFormat="1">
      <c r="A171" s="15"/>
      <c r="B171" s="258"/>
      <c r="C171" s="259"/>
      <c r="D171" s="234" t="s">
        <v>141</v>
      </c>
      <c r="E171" s="260" t="s">
        <v>1</v>
      </c>
      <c r="F171" s="261" t="s">
        <v>153</v>
      </c>
      <c r="G171" s="259"/>
      <c r="H171" s="262">
        <v>185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8" t="s">
        <v>141</v>
      </c>
      <c r="AU171" s="268" t="s">
        <v>91</v>
      </c>
      <c r="AV171" s="15" t="s">
        <v>154</v>
      </c>
      <c r="AW171" s="15" t="s">
        <v>36</v>
      </c>
      <c r="AX171" s="15" t="s">
        <v>81</v>
      </c>
      <c r="AY171" s="268" t="s">
        <v>132</v>
      </c>
    </row>
    <row r="172" s="14" customFormat="1">
      <c r="A172" s="14"/>
      <c r="B172" s="248"/>
      <c r="C172" s="249"/>
      <c r="D172" s="234" t="s">
        <v>141</v>
      </c>
      <c r="E172" s="250" t="s">
        <v>1</v>
      </c>
      <c r="F172" s="251" t="s">
        <v>155</v>
      </c>
      <c r="G172" s="249"/>
      <c r="H172" s="250" t="s">
        <v>1</v>
      </c>
      <c r="I172" s="252"/>
      <c r="J172" s="249"/>
      <c r="K172" s="249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141</v>
      </c>
      <c r="AU172" s="257" t="s">
        <v>91</v>
      </c>
      <c r="AV172" s="14" t="s">
        <v>89</v>
      </c>
      <c r="AW172" s="14" t="s">
        <v>36</v>
      </c>
      <c r="AX172" s="14" t="s">
        <v>81</v>
      </c>
      <c r="AY172" s="257" t="s">
        <v>132</v>
      </c>
    </row>
    <row r="173" s="13" customFormat="1">
      <c r="A173" s="13"/>
      <c r="B173" s="232"/>
      <c r="C173" s="233"/>
      <c r="D173" s="234" t="s">
        <v>141</v>
      </c>
      <c r="E173" s="235" t="s">
        <v>1</v>
      </c>
      <c r="F173" s="236" t="s">
        <v>156</v>
      </c>
      <c r="G173" s="233"/>
      <c r="H173" s="237">
        <v>14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141</v>
      </c>
      <c r="AU173" s="243" t="s">
        <v>91</v>
      </c>
      <c r="AV173" s="13" t="s">
        <v>91</v>
      </c>
      <c r="AW173" s="13" t="s">
        <v>36</v>
      </c>
      <c r="AX173" s="13" t="s">
        <v>81</v>
      </c>
      <c r="AY173" s="243" t="s">
        <v>132</v>
      </c>
    </row>
    <row r="174" s="14" customFormat="1">
      <c r="A174" s="14"/>
      <c r="B174" s="248"/>
      <c r="C174" s="249"/>
      <c r="D174" s="234" t="s">
        <v>141</v>
      </c>
      <c r="E174" s="250" t="s">
        <v>1</v>
      </c>
      <c r="F174" s="251" t="s">
        <v>157</v>
      </c>
      <c r="G174" s="249"/>
      <c r="H174" s="250" t="s">
        <v>1</v>
      </c>
      <c r="I174" s="252"/>
      <c r="J174" s="249"/>
      <c r="K174" s="249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141</v>
      </c>
      <c r="AU174" s="257" t="s">
        <v>91</v>
      </c>
      <c r="AV174" s="14" t="s">
        <v>89</v>
      </c>
      <c r="AW174" s="14" t="s">
        <v>36</v>
      </c>
      <c r="AX174" s="14" t="s">
        <v>81</v>
      </c>
      <c r="AY174" s="257" t="s">
        <v>132</v>
      </c>
    </row>
    <row r="175" s="13" customFormat="1">
      <c r="A175" s="13"/>
      <c r="B175" s="232"/>
      <c r="C175" s="233"/>
      <c r="D175" s="234" t="s">
        <v>141</v>
      </c>
      <c r="E175" s="235" t="s">
        <v>1</v>
      </c>
      <c r="F175" s="236" t="s">
        <v>158</v>
      </c>
      <c r="G175" s="233"/>
      <c r="H175" s="237">
        <v>12.9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141</v>
      </c>
      <c r="AU175" s="243" t="s">
        <v>91</v>
      </c>
      <c r="AV175" s="13" t="s">
        <v>91</v>
      </c>
      <c r="AW175" s="13" t="s">
        <v>36</v>
      </c>
      <c r="AX175" s="13" t="s">
        <v>81</v>
      </c>
      <c r="AY175" s="243" t="s">
        <v>132</v>
      </c>
    </row>
    <row r="176" s="14" customFormat="1">
      <c r="A176" s="14"/>
      <c r="B176" s="248"/>
      <c r="C176" s="249"/>
      <c r="D176" s="234" t="s">
        <v>141</v>
      </c>
      <c r="E176" s="250" t="s">
        <v>1</v>
      </c>
      <c r="F176" s="251" t="s">
        <v>159</v>
      </c>
      <c r="G176" s="249"/>
      <c r="H176" s="250" t="s">
        <v>1</v>
      </c>
      <c r="I176" s="252"/>
      <c r="J176" s="249"/>
      <c r="K176" s="249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141</v>
      </c>
      <c r="AU176" s="257" t="s">
        <v>91</v>
      </c>
      <c r="AV176" s="14" t="s">
        <v>89</v>
      </c>
      <c r="AW176" s="14" t="s">
        <v>36</v>
      </c>
      <c r="AX176" s="14" t="s">
        <v>81</v>
      </c>
      <c r="AY176" s="257" t="s">
        <v>132</v>
      </c>
    </row>
    <row r="177" s="13" customFormat="1">
      <c r="A177" s="13"/>
      <c r="B177" s="232"/>
      <c r="C177" s="233"/>
      <c r="D177" s="234" t="s">
        <v>141</v>
      </c>
      <c r="E177" s="235" t="s">
        <v>1</v>
      </c>
      <c r="F177" s="236" t="s">
        <v>168</v>
      </c>
      <c r="G177" s="233"/>
      <c r="H177" s="237">
        <v>54.100000000000001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141</v>
      </c>
      <c r="AU177" s="243" t="s">
        <v>91</v>
      </c>
      <c r="AV177" s="13" t="s">
        <v>91</v>
      </c>
      <c r="AW177" s="13" t="s">
        <v>36</v>
      </c>
      <c r="AX177" s="13" t="s">
        <v>81</v>
      </c>
      <c r="AY177" s="243" t="s">
        <v>132</v>
      </c>
    </row>
    <row r="178" s="16" customFormat="1">
      <c r="A178" s="16"/>
      <c r="B178" s="269"/>
      <c r="C178" s="270"/>
      <c r="D178" s="234" t="s">
        <v>141</v>
      </c>
      <c r="E178" s="271" t="s">
        <v>1</v>
      </c>
      <c r="F178" s="272" t="s">
        <v>162</v>
      </c>
      <c r="G178" s="270"/>
      <c r="H178" s="273">
        <v>266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79" t="s">
        <v>141</v>
      </c>
      <c r="AU178" s="279" t="s">
        <v>91</v>
      </c>
      <c r="AV178" s="16" t="s">
        <v>139</v>
      </c>
      <c r="AW178" s="16" t="s">
        <v>36</v>
      </c>
      <c r="AX178" s="16" t="s">
        <v>89</v>
      </c>
      <c r="AY178" s="279" t="s">
        <v>132</v>
      </c>
    </row>
    <row r="179" s="2" customFormat="1" ht="62.7" customHeight="1">
      <c r="A179" s="39"/>
      <c r="B179" s="40"/>
      <c r="C179" s="219" t="s">
        <v>173</v>
      </c>
      <c r="D179" s="219" t="s">
        <v>134</v>
      </c>
      <c r="E179" s="220" t="s">
        <v>174</v>
      </c>
      <c r="F179" s="221" t="s">
        <v>175</v>
      </c>
      <c r="G179" s="222" t="s">
        <v>137</v>
      </c>
      <c r="H179" s="223">
        <v>4.5</v>
      </c>
      <c r="I179" s="224"/>
      <c r="J179" s="225">
        <f>ROUND(I179*H179,2)</f>
        <v>0</v>
      </c>
      <c r="K179" s="221" t="s">
        <v>138</v>
      </c>
      <c r="L179" s="45"/>
      <c r="M179" s="226" t="s">
        <v>1</v>
      </c>
      <c r="N179" s="227" t="s">
        <v>46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0.625</v>
      </c>
      <c r="T179" s="229">
        <f>S179*H179</f>
        <v>2.8125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139</v>
      </c>
      <c r="AT179" s="230" t="s">
        <v>134</v>
      </c>
      <c r="AU179" s="230" t="s">
        <v>91</v>
      </c>
      <c r="AY179" s="18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89</v>
      </c>
      <c r="BK179" s="231">
        <f>ROUND(I179*H179,2)</f>
        <v>0</v>
      </c>
      <c r="BL179" s="18" t="s">
        <v>139</v>
      </c>
      <c r="BM179" s="230" t="s">
        <v>176</v>
      </c>
    </row>
    <row r="180" s="2" customFormat="1">
      <c r="A180" s="39"/>
      <c r="B180" s="40"/>
      <c r="C180" s="41"/>
      <c r="D180" s="234" t="s">
        <v>146</v>
      </c>
      <c r="E180" s="41"/>
      <c r="F180" s="244" t="s">
        <v>177</v>
      </c>
      <c r="G180" s="41"/>
      <c r="H180" s="41"/>
      <c r="I180" s="245"/>
      <c r="J180" s="41"/>
      <c r="K180" s="41"/>
      <c r="L180" s="45"/>
      <c r="M180" s="246"/>
      <c r="N180" s="247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91</v>
      </c>
    </row>
    <row r="181" s="14" customFormat="1">
      <c r="A181" s="14"/>
      <c r="B181" s="248"/>
      <c r="C181" s="249"/>
      <c r="D181" s="234" t="s">
        <v>141</v>
      </c>
      <c r="E181" s="250" t="s">
        <v>1</v>
      </c>
      <c r="F181" s="251" t="s">
        <v>178</v>
      </c>
      <c r="G181" s="249"/>
      <c r="H181" s="250" t="s">
        <v>1</v>
      </c>
      <c r="I181" s="252"/>
      <c r="J181" s="249"/>
      <c r="K181" s="249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141</v>
      </c>
      <c r="AU181" s="257" t="s">
        <v>91</v>
      </c>
      <c r="AV181" s="14" t="s">
        <v>89</v>
      </c>
      <c r="AW181" s="14" t="s">
        <v>36</v>
      </c>
      <c r="AX181" s="14" t="s">
        <v>81</v>
      </c>
      <c r="AY181" s="257" t="s">
        <v>132</v>
      </c>
    </row>
    <row r="182" s="13" customFormat="1">
      <c r="A182" s="13"/>
      <c r="B182" s="232"/>
      <c r="C182" s="233"/>
      <c r="D182" s="234" t="s">
        <v>141</v>
      </c>
      <c r="E182" s="235" t="s">
        <v>1</v>
      </c>
      <c r="F182" s="236" t="s">
        <v>179</v>
      </c>
      <c r="G182" s="233"/>
      <c r="H182" s="237">
        <v>4.5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141</v>
      </c>
      <c r="AU182" s="243" t="s">
        <v>91</v>
      </c>
      <c r="AV182" s="13" t="s">
        <v>91</v>
      </c>
      <c r="AW182" s="13" t="s">
        <v>36</v>
      </c>
      <c r="AX182" s="13" t="s">
        <v>89</v>
      </c>
      <c r="AY182" s="243" t="s">
        <v>132</v>
      </c>
    </row>
    <row r="183" s="2" customFormat="1" ht="49.05" customHeight="1">
      <c r="A183" s="39"/>
      <c r="B183" s="40"/>
      <c r="C183" s="219" t="s">
        <v>180</v>
      </c>
      <c r="D183" s="219" t="s">
        <v>134</v>
      </c>
      <c r="E183" s="220" t="s">
        <v>181</v>
      </c>
      <c r="F183" s="221" t="s">
        <v>182</v>
      </c>
      <c r="G183" s="222" t="s">
        <v>137</v>
      </c>
      <c r="H183" s="223">
        <v>266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46</v>
      </c>
      <c r="O183" s="92"/>
      <c r="P183" s="228">
        <f>O183*H183</f>
        <v>0</v>
      </c>
      <c r="Q183" s="228">
        <v>9.0000000000000006E-05</v>
      </c>
      <c r="R183" s="228">
        <f>Q183*H183</f>
        <v>0.023940000000000003</v>
      </c>
      <c r="S183" s="228">
        <v>0.25600000000000001</v>
      </c>
      <c r="T183" s="229">
        <f>S183*H183</f>
        <v>68.096000000000004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139</v>
      </c>
      <c r="AT183" s="230" t="s">
        <v>134</v>
      </c>
      <c r="AU183" s="230" t="s">
        <v>91</v>
      </c>
      <c r="AY183" s="18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89</v>
      </c>
      <c r="BK183" s="231">
        <f>ROUND(I183*H183,2)</f>
        <v>0</v>
      </c>
      <c r="BL183" s="18" t="s">
        <v>139</v>
      </c>
      <c r="BM183" s="230" t="s">
        <v>183</v>
      </c>
    </row>
    <row r="184" s="2" customFormat="1">
      <c r="A184" s="39"/>
      <c r="B184" s="40"/>
      <c r="C184" s="41"/>
      <c r="D184" s="234" t="s">
        <v>146</v>
      </c>
      <c r="E184" s="41"/>
      <c r="F184" s="244" t="s">
        <v>184</v>
      </c>
      <c r="G184" s="41"/>
      <c r="H184" s="41"/>
      <c r="I184" s="245"/>
      <c r="J184" s="41"/>
      <c r="K184" s="41"/>
      <c r="L184" s="45"/>
      <c r="M184" s="246"/>
      <c r="N184" s="247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91</v>
      </c>
    </row>
    <row r="185" s="14" customFormat="1">
      <c r="A185" s="14"/>
      <c r="B185" s="248"/>
      <c r="C185" s="249"/>
      <c r="D185" s="234" t="s">
        <v>141</v>
      </c>
      <c r="E185" s="250" t="s">
        <v>1</v>
      </c>
      <c r="F185" s="251" t="s">
        <v>148</v>
      </c>
      <c r="G185" s="249"/>
      <c r="H185" s="250" t="s">
        <v>1</v>
      </c>
      <c r="I185" s="252"/>
      <c r="J185" s="249"/>
      <c r="K185" s="249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141</v>
      </c>
      <c r="AU185" s="257" t="s">
        <v>91</v>
      </c>
      <c r="AV185" s="14" t="s">
        <v>89</v>
      </c>
      <c r="AW185" s="14" t="s">
        <v>36</v>
      </c>
      <c r="AX185" s="14" t="s">
        <v>81</v>
      </c>
      <c r="AY185" s="257" t="s">
        <v>132</v>
      </c>
    </row>
    <row r="186" s="14" customFormat="1">
      <c r="A186" s="14"/>
      <c r="B186" s="248"/>
      <c r="C186" s="249"/>
      <c r="D186" s="234" t="s">
        <v>141</v>
      </c>
      <c r="E186" s="250" t="s">
        <v>1</v>
      </c>
      <c r="F186" s="251" t="s">
        <v>149</v>
      </c>
      <c r="G186" s="249"/>
      <c r="H186" s="250" t="s">
        <v>1</v>
      </c>
      <c r="I186" s="252"/>
      <c r="J186" s="249"/>
      <c r="K186" s="249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141</v>
      </c>
      <c r="AU186" s="257" t="s">
        <v>91</v>
      </c>
      <c r="AV186" s="14" t="s">
        <v>89</v>
      </c>
      <c r="AW186" s="14" t="s">
        <v>36</v>
      </c>
      <c r="AX186" s="14" t="s">
        <v>81</v>
      </c>
      <c r="AY186" s="257" t="s">
        <v>132</v>
      </c>
    </row>
    <row r="187" s="14" customFormat="1">
      <c r="A187" s="14"/>
      <c r="B187" s="248"/>
      <c r="C187" s="249"/>
      <c r="D187" s="234" t="s">
        <v>141</v>
      </c>
      <c r="E187" s="250" t="s">
        <v>1</v>
      </c>
      <c r="F187" s="251" t="s">
        <v>150</v>
      </c>
      <c r="G187" s="249"/>
      <c r="H187" s="250" t="s">
        <v>1</v>
      </c>
      <c r="I187" s="252"/>
      <c r="J187" s="249"/>
      <c r="K187" s="249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141</v>
      </c>
      <c r="AU187" s="257" t="s">
        <v>91</v>
      </c>
      <c r="AV187" s="14" t="s">
        <v>89</v>
      </c>
      <c r="AW187" s="14" t="s">
        <v>36</v>
      </c>
      <c r="AX187" s="14" t="s">
        <v>81</v>
      </c>
      <c r="AY187" s="257" t="s">
        <v>132</v>
      </c>
    </row>
    <row r="188" s="13" customFormat="1">
      <c r="A188" s="13"/>
      <c r="B188" s="232"/>
      <c r="C188" s="233"/>
      <c r="D188" s="234" t="s">
        <v>141</v>
      </c>
      <c r="E188" s="235" t="s">
        <v>1</v>
      </c>
      <c r="F188" s="236" t="s">
        <v>151</v>
      </c>
      <c r="G188" s="233"/>
      <c r="H188" s="237">
        <v>169.59999999999999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141</v>
      </c>
      <c r="AU188" s="243" t="s">
        <v>91</v>
      </c>
      <c r="AV188" s="13" t="s">
        <v>91</v>
      </c>
      <c r="AW188" s="13" t="s">
        <v>36</v>
      </c>
      <c r="AX188" s="13" t="s">
        <v>81</v>
      </c>
      <c r="AY188" s="243" t="s">
        <v>132</v>
      </c>
    </row>
    <row r="189" s="13" customFormat="1">
      <c r="A189" s="13"/>
      <c r="B189" s="232"/>
      <c r="C189" s="233"/>
      <c r="D189" s="234" t="s">
        <v>141</v>
      </c>
      <c r="E189" s="235" t="s">
        <v>1</v>
      </c>
      <c r="F189" s="236" t="s">
        <v>152</v>
      </c>
      <c r="G189" s="233"/>
      <c r="H189" s="237">
        <v>15.4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141</v>
      </c>
      <c r="AU189" s="243" t="s">
        <v>91</v>
      </c>
      <c r="AV189" s="13" t="s">
        <v>91</v>
      </c>
      <c r="AW189" s="13" t="s">
        <v>36</v>
      </c>
      <c r="AX189" s="13" t="s">
        <v>81</v>
      </c>
      <c r="AY189" s="243" t="s">
        <v>132</v>
      </c>
    </row>
    <row r="190" s="15" customFormat="1">
      <c r="A190" s="15"/>
      <c r="B190" s="258"/>
      <c r="C190" s="259"/>
      <c r="D190" s="234" t="s">
        <v>141</v>
      </c>
      <c r="E190" s="260" t="s">
        <v>1</v>
      </c>
      <c r="F190" s="261" t="s">
        <v>153</v>
      </c>
      <c r="G190" s="259"/>
      <c r="H190" s="262">
        <v>185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8" t="s">
        <v>141</v>
      </c>
      <c r="AU190" s="268" t="s">
        <v>91</v>
      </c>
      <c r="AV190" s="15" t="s">
        <v>154</v>
      </c>
      <c r="AW190" s="15" t="s">
        <v>36</v>
      </c>
      <c r="AX190" s="15" t="s">
        <v>81</v>
      </c>
      <c r="AY190" s="268" t="s">
        <v>132</v>
      </c>
    </row>
    <row r="191" s="14" customFormat="1">
      <c r="A191" s="14"/>
      <c r="B191" s="248"/>
      <c r="C191" s="249"/>
      <c r="D191" s="234" t="s">
        <v>141</v>
      </c>
      <c r="E191" s="250" t="s">
        <v>1</v>
      </c>
      <c r="F191" s="251" t="s">
        <v>155</v>
      </c>
      <c r="G191" s="249"/>
      <c r="H191" s="250" t="s">
        <v>1</v>
      </c>
      <c r="I191" s="252"/>
      <c r="J191" s="249"/>
      <c r="K191" s="249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141</v>
      </c>
      <c r="AU191" s="257" t="s">
        <v>91</v>
      </c>
      <c r="AV191" s="14" t="s">
        <v>89</v>
      </c>
      <c r="AW191" s="14" t="s">
        <v>36</v>
      </c>
      <c r="AX191" s="14" t="s">
        <v>81</v>
      </c>
      <c r="AY191" s="257" t="s">
        <v>132</v>
      </c>
    </row>
    <row r="192" s="13" customFormat="1">
      <c r="A192" s="13"/>
      <c r="B192" s="232"/>
      <c r="C192" s="233"/>
      <c r="D192" s="234" t="s">
        <v>141</v>
      </c>
      <c r="E192" s="235" t="s">
        <v>1</v>
      </c>
      <c r="F192" s="236" t="s">
        <v>156</v>
      </c>
      <c r="G192" s="233"/>
      <c r="H192" s="237">
        <v>14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141</v>
      </c>
      <c r="AU192" s="243" t="s">
        <v>91</v>
      </c>
      <c r="AV192" s="13" t="s">
        <v>91</v>
      </c>
      <c r="AW192" s="13" t="s">
        <v>36</v>
      </c>
      <c r="AX192" s="13" t="s">
        <v>81</v>
      </c>
      <c r="AY192" s="243" t="s">
        <v>132</v>
      </c>
    </row>
    <row r="193" s="14" customFormat="1">
      <c r="A193" s="14"/>
      <c r="B193" s="248"/>
      <c r="C193" s="249"/>
      <c r="D193" s="234" t="s">
        <v>141</v>
      </c>
      <c r="E193" s="250" t="s">
        <v>1</v>
      </c>
      <c r="F193" s="251" t="s">
        <v>157</v>
      </c>
      <c r="G193" s="249"/>
      <c r="H193" s="250" t="s">
        <v>1</v>
      </c>
      <c r="I193" s="252"/>
      <c r="J193" s="249"/>
      <c r="K193" s="249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141</v>
      </c>
      <c r="AU193" s="257" t="s">
        <v>91</v>
      </c>
      <c r="AV193" s="14" t="s">
        <v>89</v>
      </c>
      <c r="AW193" s="14" t="s">
        <v>36</v>
      </c>
      <c r="AX193" s="14" t="s">
        <v>81</v>
      </c>
      <c r="AY193" s="257" t="s">
        <v>132</v>
      </c>
    </row>
    <row r="194" s="13" customFormat="1">
      <c r="A194" s="13"/>
      <c r="B194" s="232"/>
      <c r="C194" s="233"/>
      <c r="D194" s="234" t="s">
        <v>141</v>
      </c>
      <c r="E194" s="235" t="s">
        <v>1</v>
      </c>
      <c r="F194" s="236" t="s">
        <v>158</v>
      </c>
      <c r="G194" s="233"/>
      <c r="H194" s="237">
        <v>12.9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141</v>
      </c>
      <c r="AU194" s="243" t="s">
        <v>91</v>
      </c>
      <c r="AV194" s="13" t="s">
        <v>91</v>
      </c>
      <c r="AW194" s="13" t="s">
        <v>36</v>
      </c>
      <c r="AX194" s="13" t="s">
        <v>81</v>
      </c>
      <c r="AY194" s="243" t="s">
        <v>132</v>
      </c>
    </row>
    <row r="195" s="14" customFormat="1">
      <c r="A195" s="14"/>
      <c r="B195" s="248"/>
      <c r="C195" s="249"/>
      <c r="D195" s="234" t="s">
        <v>141</v>
      </c>
      <c r="E195" s="250" t="s">
        <v>1</v>
      </c>
      <c r="F195" s="251" t="s">
        <v>159</v>
      </c>
      <c r="G195" s="249"/>
      <c r="H195" s="250" t="s">
        <v>1</v>
      </c>
      <c r="I195" s="252"/>
      <c r="J195" s="249"/>
      <c r="K195" s="249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141</v>
      </c>
      <c r="AU195" s="257" t="s">
        <v>91</v>
      </c>
      <c r="AV195" s="14" t="s">
        <v>89</v>
      </c>
      <c r="AW195" s="14" t="s">
        <v>36</v>
      </c>
      <c r="AX195" s="14" t="s">
        <v>81</v>
      </c>
      <c r="AY195" s="257" t="s">
        <v>132</v>
      </c>
    </row>
    <row r="196" s="13" customFormat="1">
      <c r="A196" s="13"/>
      <c r="B196" s="232"/>
      <c r="C196" s="233"/>
      <c r="D196" s="234" t="s">
        <v>141</v>
      </c>
      <c r="E196" s="235" t="s">
        <v>1</v>
      </c>
      <c r="F196" s="236" t="s">
        <v>168</v>
      </c>
      <c r="G196" s="233"/>
      <c r="H196" s="237">
        <v>54.100000000000001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141</v>
      </c>
      <c r="AU196" s="243" t="s">
        <v>91</v>
      </c>
      <c r="AV196" s="13" t="s">
        <v>91</v>
      </c>
      <c r="AW196" s="13" t="s">
        <v>36</v>
      </c>
      <c r="AX196" s="13" t="s">
        <v>81</v>
      </c>
      <c r="AY196" s="243" t="s">
        <v>132</v>
      </c>
    </row>
    <row r="197" s="16" customFormat="1">
      <c r="A197" s="16"/>
      <c r="B197" s="269"/>
      <c r="C197" s="270"/>
      <c r="D197" s="234" t="s">
        <v>141</v>
      </c>
      <c r="E197" s="271" t="s">
        <v>1</v>
      </c>
      <c r="F197" s="272" t="s">
        <v>162</v>
      </c>
      <c r="G197" s="270"/>
      <c r="H197" s="273">
        <v>266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79" t="s">
        <v>141</v>
      </c>
      <c r="AU197" s="279" t="s">
        <v>91</v>
      </c>
      <c r="AV197" s="16" t="s">
        <v>139</v>
      </c>
      <c r="AW197" s="16" t="s">
        <v>36</v>
      </c>
      <c r="AX197" s="16" t="s">
        <v>89</v>
      </c>
      <c r="AY197" s="279" t="s">
        <v>132</v>
      </c>
    </row>
    <row r="198" s="2" customFormat="1" ht="49.05" customHeight="1">
      <c r="A198" s="39"/>
      <c r="B198" s="40"/>
      <c r="C198" s="219" t="s">
        <v>185</v>
      </c>
      <c r="D198" s="219" t="s">
        <v>134</v>
      </c>
      <c r="E198" s="220" t="s">
        <v>186</v>
      </c>
      <c r="F198" s="221" t="s">
        <v>187</v>
      </c>
      <c r="G198" s="222" t="s">
        <v>188</v>
      </c>
      <c r="H198" s="223">
        <v>20</v>
      </c>
      <c r="I198" s="224"/>
      <c r="J198" s="225">
        <f>ROUND(I198*H198,2)</f>
        <v>0</v>
      </c>
      <c r="K198" s="221" t="s">
        <v>138</v>
      </c>
      <c r="L198" s="45"/>
      <c r="M198" s="226" t="s">
        <v>1</v>
      </c>
      <c r="N198" s="227" t="s">
        <v>46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0.20499999999999999</v>
      </c>
      <c r="T198" s="229">
        <f>S198*H198</f>
        <v>4.0999999999999996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139</v>
      </c>
      <c r="AT198" s="230" t="s">
        <v>134</v>
      </c>
      <c r="AU198" s="230" t="s">
        <v>91</v>
      </c>
      <c r="AY198" s="18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89</v>
      </c>
      <c r="BK198" s="231">
        <f>ROUND(I198*H198,2)</f>
        <v>0</v>
      </c>
      <c r="BL198" s="18" t="s">
        <v>139</v>
      </c>
      <c r="BM198" s="230" t="s">
        <v>189</v>
      </c>
    </row>
    <row r="199" s="13" customFormat="1">
      <c r="A199" s="13"/>
      <c r="B199" s="232"/>
      <c r="C199" s="233"/>
      <c r="D199" s="234" t="s">
        <v>141</v>
      </c>
      <c r="E199" s="235" t="s">
        <v>1</v>
      </c>
      <c r="F199" s="236" t="s">
        <v>190</v>
      </c>
      <c r="G199" s="233"/>
      <c r="H199" s="237">
        <v>20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141</v>
      </c>
      <c r="AU199" s="243" t="s">
        <v>91</v>
      </c>
      <c r="AV199" s="13" t="s">
        <v>91</v>
      </c>
      <c r="AW199" s="13" t="s">
        <v>36</v>
      </c>
      <c r="AX199" s="13" t="s">
        <v>89</v>
      </c>
      <c r="AY199" s="243" t="s">
        <v>132</v>
      </c>
    </row>
    <row r="200" s="2" customFormat="1" ht="24.15" customHeight="1">
      <c r="A200" s="39"/>
      <c r="B200" s="40"/>
      <c r="C200" s="219" t="s">
        <v>191</v>
      </c>
      <c r="D200" s="219" t="s">
        <v>134</v>
      </c>
      <c r="E200" s="220" t="s">
        <v>192</v>
      </c>
      <c r="F200" s="221" t="s">
        <v>193</v>
      </c>
      <c r="G200" s="222" t="s">
        <v>194</v>
      </c>
      <c r="H200" s="223">
        <v>481.68000000000001</v>
      </c>
      <c r="I200" s="224"/>
      <c r="J200" s="225">
        <f>ROUND(I200*H200,2)</f>
        <v>0</v>
      </c>
      <c r="K200" s="221" t="s">
        <v>138</v>
      </c>
      <c r="L200" s="45"/>
      <c r="M200" s="226" t="s">
        <v>1</v>
      </c>
      <c r="N200" s="227" t="s">
        <v>46</v>
      </c>
      <c r="O200" s="92"/>
      <c r="P200" s="228">
        <f>O200*H200</f>
        <v>0</v>
      </c>
      <c r="Q200" s="228">
        <v>3.0000000000000001E-05</v>
      </c>
      <c r="R200" s="228">
        <f>Q200*H200</f>
        <v>0.0144504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139</v>
      </c>
      <c r="AT200" s="230" t="s">
        <v>134</v>
      </c>
      <c r="AU200" s="230" t="s">
        <v>91</v>
      </c>
      <c r="AY200" s="18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89</v>
      </c>
      <c r="BK200" s="231">
        <f>ROUND(I200*H200,2)</f>
        <v>0</v>
      </c>
      <c r="BL200" s="18" t="s">
        <v>139</v>
      </c>
      <c r="BM200" s="230" t="s">
        <v>195</v>
      </c>
    </row>
    <row r="201" s="2" customFormat="1">
      <c r="A201" s="39"/>
      <c r="B201" s="40"/>
      <c r="C201" s="41"/>
      <c r="D201" s="234" t="s">
        <v>146</v>
      </c>
      <c r="E201" s="41"/>
      <c r="F201" s="244" t="s">
        <v>196</v>
      </c>
      <c r="G201" s="41"/>
      <c r="H201" s="41"/>
      <c r="I201" s="245"/>
      <c r="J201" s="41"/>
      <c r="K201" s="41"/>
      <c r="L201" s="45"/>
      <c r="M201" s="246"/>
      <c r="N201" s="24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146</v>
      </c>
      <c r="AU201" s="18" t="s">
        <v>91</v>
      </c>
    </row>
    <row r="202" s="13" customFormat="1">
      <c r="A202" s="13"/>
      <c r="B202" s="232"/>
      <c r="C202" s="233"/>
      <c r="D202" s="234" t="s">
        <v>141</v>
      </c>
      <c r="E202" s="235" t="s">
        <v>1</v>
      </c>
      <c r="F202" s="236" t="s">
        <v>197</v>
      </c>
      <c r="G202" s="233"/>
      <c r="H202" s="237">
        <v>280.80000000000001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141</v>
      </c>
      <c r="AU202" s="243" t="s">
        <v>91</v>
      </c>
      <c r="AV202" s="13" t="s">
        <v>91</v>
      </c>
      <c r="AW202" s="13" t="s">
        <v>36</v>
      </c>
      <c r="AX202" s="13" t="s">
        <v>81</v>
      </c>
      <c r="AY202" s="243" t="s">
        <v>132</v>
      </c>
    </row>
    <row r="203" s="13" customFormat="1">
      <c r="A203" s="13"/>
      <c r="B203" s="232"/>
      <c r="C203" s="233"/>
      <c r="D203" s="234" t="s">
        <v>141</v>
      </c>
      <c r="E203" s="235" t="s">
        <v>1</v>
      </c>
      <c r="F203" s="236" t="s">
        <v>198</v>
      </c>
      <c r="G203" s="233"/>
      <c r="H203" s="237">
        <v>24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141</v>
      </c>
      <c r="AU203" s="243" t="s">
        <v>91</v>
      </c>
      <c r="AV203" s="13" t="s">
        <v>91</v>
      </c>
      <c r="AW203" s="13" t="s">
        <v>36</v>
      </c>
      <c r="AX203" s="13" t="s">
        <v>81</v>
      </c>
      <c r="AY203" s="243" t="s">
        <v>132</v>
      </c>
    </row>
    <row r="204" s="13" customFormat="1">
      <c r="A204" s="13"/>
      <c r="B204" s="232"/>
      <c r="C204" s="233"/>
      <c r="D204" s="234" t="s">
        <v>141</v>
      </c>
      <c r="E204" s="235" t="s">
        <v>1</v>
      </c>
      <c r="F204" s="236" t="s">
        <v>199</v>
      </c>
      <c r="G204" s="233"/>
      <c r="H204" s="237">
        <v>20.640000000000001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141</v>
      </c>
      <c r="AU204" s="243" t="s">
        <v>91</v>
      </c>
      <c r="AV204" s="13" t="s">
        <v>91</v>
      </c>
      <c r="AW204" s="13" t="s">
        <v>36</v>
      </c>
      <c r="AX204" s="13" t="s">
        <v>81</v>
      </c>
      <c r="AY204" s="243" t="s">
        <v>132</v>
      </c>
    </row>
    <row r="205" s="13" customFormat="1">
      <c r="A205" s="13"/>
      <c r="B205" s="232"/>
      <c r="C205" s="233"/>
      <c r="D205" s="234" t="s">
        <v>141</v>
      </c>
      <c r="E205" s="235" t="s">
        <v>1</v>
      </c>
      <c r="F205" s="236" t="s">
        <v>200</v>
      </c>
      <c r="G205" s="233"/>
      <c r="H205" s="237">
        <v>156.24000000000001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141</v>
      </c>
      <c r="AU205" s="243" t="s">
        <v>91</v>
      </c>
      <c r="AV205" s="13" t="s">
        <v>91</v>
      </c>
      <c r="AW205" s="13" t="s">
        <v>36</v>
      </c>
      <c r="AX205" s="13" t="s">
        <v>81</v>
      </c>
      <c r="AY205" s="243" t="s">
        <v>132</v>
      </c>
    </row>
    <row r="206" s="16" customFormat="1">
      <c r="A206" s="16"/>
      <c r="B206" s="269"/>
      <c r="C206" s="270"/>
      <c r="D206" s="234" t="s">
        <v>141</v>
      </c>
      <c r="E206" s="271" t="s">
        <v>1</v>
      </c>
      <c r="F206" s="272" t="s">
        <v>162</v>
      </c>
      <c r="G206" s="270"/>
      <c r="H206" s="273">
        <v>481.68000000000001</v>
      </c>
      <c r="I206" s="274"/>
      <c r="J206" s="270"/>
      <c r="K206" s="270"/>
      <c r="L206" s="275"/>
      <c r="M206" s="276"/>
      <c r="N206" s="277"/>
      <c r="O206" s="277"/>
      <c r="P206" s="277"/>
      <c r="Q206" s="277"/>
      <c r="R206" s="277"/>
      <c r="S206" s="277"/>
      <c r="T206" s="278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9" t="s">
        <v>141</v>
      </c>
      <c r="AU206" s="279" t="s">
        <v>91</v>
      </c>
      <c r="AV206" s="16" t="s">
        <v>139</v>
      </c>
      <c r="AW206" s="16" t="s">
        <v>36</v>
      </c>
      <c r="AX206" s="16" t="s">
        <v>89</v>
      </c>
      <c r="AY206" s="279" t="s">
        <v>132</v>
      </c>
    </row>
    <row r="207" s="2" customFormat="1" ht="33" customHeight="1">
      <c r="A207" s="39"/>
      <c r="B207" s="40"/>
      <c r="C207" s="219" t="s">
        <v>201</v>
      </c>
      <c r="D207" s="219" t="s">
        <v>134</v>
      </c>
      <c r="E207" s="220" t="s">
        <v>202</v>
      </c>
      <c r="F207" s="221" t="s">
        <v>203</v>
      </c>
      <c r="G207" s="222" t="s">
        <v>194</v>
      </c>
      <c r="H207" s="223">
        <v>481.68000000000001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46</v>
      </c>
      <c r="O207" s="92"/>
      <c r="P207" s="228">
        <f>O207*H207</f>
        <v>0</v>
      </c>
      <c r="Q207" s="228">
        <v>3.0000000000000001E-05</v>
      </c>
      <c r="R207" s="228">
        <f>Q207*H207</f>
        <v>0.0144504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139</v>
      </c>
      <c r="AT207" s="230" t="s">
        <v>134</v>
      </c>
      <c r="AU207" s="230" t="s">
        <v>91</v>
      </c>
      <c r="AY207" s="18" t="s">
        <v>132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89</v>
      </c>
      <c r="BK207" s="231">
        <f>ROUND(I207*H207,2)</f>
        <v>0</v>
      </c>
      <c r="BL207" s="18" t="s">
        <v>139</v>
      </c>
      <c r="BM207" s="230" t="s">
        <v>204</v>
      </c>
    </row>
    <row r="208" s="13" customFormat="1">
      <c r="A208" s="13"/>
      <c r="B208" s="232"/>
      <c r="C208" s="233"/>
      <c r="D208" s="234" t="s">
        <v>141</v>
      </c>
      <c r="E208" s="235" t="s">
        <v>1</v>
      </c>
      <c r="F208" s="236" t="s">
        <v>197</v>
      </c>
      <c r="G208" s="233"/>
      <c r="H208" s="237">
        <v>280.80000000000001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141</v>
      </c>
      <c r="AU208" s="243" t="s">
        <v>91</v>
      </c>
      <c r="AV208" s="13" t="s">
        <v>91</v>
      </c>
      <c r="AW208" s="13" t="s">
        <v>36</v>
      </c>
      <c r="AX208" s="13" t="s">
        <v>81</v>
      </c>
      <c r="AY208" s="243" t="s">
        <v>132</v>
      </c>
    </row>
    <row r="209" s="13" customFormat="1">
      <c r="A209" s="13"/>
      <c r="B209" s="232"/>
      <c r="C209" s="233"/>
      <c r="D209" s="234" t="s">
        <v>141</v>
      </c>
      <c r="E209" s="235" t="s">
        <v>1</v>
      </c>
      <c r="F209" s="236" t="s">
        <v>198</v>
      </c>
      <c r="G209" s="233"/>
      <c r="H209" s="237">
        <v>24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141</v>
      </c>
      <c r="AU209" s="243" t="s">
        <v>91</v>
      </c>
      <c r="AV209" s="13" t="s">
        <v>91</v>
      </c>
      <c r="AW209" s="13" t="s">
        <v>36</v>
      </c>
      <c r="AX209" s="13" t="s">
        <v>81</v>
      </c>
      <c r="AY209" s="243" t="s">
        <v>132</v>
      </c>
    </row>
    <row r="210" s="13" customFormat="1">
      <c r="A210" s="13"/>
      <c r="B210" s="232"/>
      <c r="C210" s="233"/>
      <c r="D210" s="234" t="s">
        <v>141</v>
      </c>
      <c r="E210" s="235" t="s">
        <v>1</v>
      </c>
      <c r="F210" s="236" t="s">
        <v>199</v>
      </c>
      <c r="G210" s="233"/>
      <c r="H210" s="237">
        <v>20.640000000000001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141</v>
      </c>
      <c r="AU210" s="243" t="s">
        <v>91</v>
      </c>
      <c r="AV210" s="13" t="s">
        <v>91</v>
      </c>
      <c r="AW210" s="13" t="s">
        <v>36</v>
      </c>
      <c r="AX210" s="13" t="s">
        <v>81</v>
      </c>
      <c r="AY210" s="243" t="s">
        <v>132</v>
      </c>
    </row>
    <row r="211" s="13" customFormat="1">
      <c r="A211" s="13"/>
      <c r="B211" s="232"/>
      <c r="C211" s="233"/>
      <c r="D211" s="234" t="s">
        <v>141</v>
      </c>
      <c r="E211" s="235" t="s">
        <v>1</v>
      </c>
      <c r="F211" s="236" t="s">
        <v>200</v>
      </c>
      <c r="G211" s="233"/>
      <c r="H211" s="237">
        <v>156.24000000000001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141</v>
      </c>
      <c r="AU211" s="243" t="s">
        <v>91</v>
      </c>
      <c r="AV211" s="13" t="s">
        <v>91</v>
      </c>
      <c r="AW211" s="13" t="s">
        <v>36</v>
      </c>
      <c r="AX211" s="13" t="s">
        <v>81</v>
      </c>
      <c r="AY211" s="243" t="s">
        <v>132</v>
      </c>
    </row>
    <row r="212" s="16" customFormat="1">
      <c r="A212" s="16"/>
      <c r="B212" s="269"/>
      <c r="C212" s="270"/>
      <c r="D212" s="234" t="s">
        <v>141</v>
      </c>
      <c r="E212" s="271" t="s">
        <v>1</v>
      </c>
      <c r="F212" s="272" t="s">
        <v>162</v>
      </c>
      <c r="G212" s="270"/>
      <c r="H212" s="273">
        <v>481.68000000000001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79" t="s">
        <v>141</v>
      </c>
      <c r="AU212" s="279" t="s">
        <v>91</v>
      </c>
      <c r="AV212" s="16" t="s">
        <v>139</v>
      </c>
      <c r="AW212" s="16" t="s">
        <v>36</v>
      </c>
      <c r="AX212" s="16" t="s">
        <v>89</v>
      </c>
      <c r="AY212" s="279" t="s">
        <v>132</v>
      </c>
    </row>
    <row r="213" s="2" customFormat="1" ht="37.8" customHeight="1">
      <c r="A213" s="39"/>
      <c r="B213" s="40"/>
      <c r="C213" s="219" t="s">
        <v>205</v>
      </c>
      <c r="D213" s="219" t="s">
        <v>134</v>
      </c>
      <c r="E213" s="220" t="s">
        <v>206</v>
      </c>
      <c r="F213" s="221" t="s">
        <v>207</v>
      </c>
      <c r="G213" s="222" t="s">
        <v>208</v>
      </c>
      <c r="H213" s="223">
        <v>20.07</v>
      </c>
      <c r="I213" s="224"/>
      <c r="J213" s="225">
        <f>ROUND(I213*H213,2)</f>
        <v>0</v>
      </c>
      <c r="K213" s="221" t="s">
        <v>138</v>
      </c>
      <c r="L213" s="45"/>
      <c r="M213" s="226" t="s">
        <v>1</v>
      </c>
      <c r="N213" s="227" t="s">
        <v>46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139</v>
      </c>
      <c r="AT213" s="230" t="s">
        <v>134</v>
      </c>
      <c r="AU213" s="230" t="s">
        <v>91</v>
      </c>
      <c r="AY213" s="18" t="s">
        <v>132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89</v>
      </c>
      <c r="BK213" s="231">
        <f>ROUND(I213*H213,2)</f>
        <v>0</v>
      </c>
      <c r="BL213" s="18" t="s">
        <v>139</v>
      </c>
      <c r="BM213" s="230" t="s">
        <v>209</v>
      </c>
    </row>
    <row r="214" s="13" customFormat="1">
      <c r="A214" s="13"/>
      <c r="B214" s="232"/>
      <c r="C214" s="233"/>
      <c r="D214" s="234" t="s">
        <v>141</v>
      </c>
      <c r="E214" s="235" t="s">
        <v>1</v>
      </c>
      <c r="F214" s="236" t="s">
        <v>210</v>
      </c>
      <c r="G214" s="233"/>
      <c r="H214" s="237">
        <v>11.699999999999999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141</v>
      </c>
      <c r="AU214" s="243" t="s">
        <v>91</v>
      </c>
      <c r="AV214" s="13" t="s">
        <v>91</v>
      </c>
      <c r="AW214" s="13" t="s">
        <v>36</v>
      </c>
      <c r="AX214" s="13" t="s">
        <v>81</v>
      </c>
      <c r="AY214" s="243" t="s">
        <v>132</v>
      </c>
    </row>
    <row r="215" s="13" customFormat="1">
      <c r="A215" s="13"/>
      <c r="B215" s="232"/>
      <c r="C215" s="233"/>
      <c r="D215" s="234" t="s">
        <v>141</v>
      </c>
      <c r="E215" s="235" t="s">
        <v>1</v>
      </c>
      <c r="F215" s="236" t="s">
        <v>211</v>
      </c>
      <c r="G215" s="233"/>
      <c r="H215" s="237">
        <v>1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141</v>
      </c>
      <c r="AU215" s="243" t="s">
        <v>91</v>
      </c>
      <c r="AV215" s="13" t="s">
        <v>91</v>
      </c>
      <c r="AW215" s="13" t="s">
        <v>36</v>
      </c>
      <c r="AX215" s="13" t="s">
        <v>81</v>
      </c>
      <c r="AY215" s="243" t="s">
        <v>132</v>
      </c>
    </row>
    <row r="216" s="13" customFormat="1">
      <c r="A216" s="13"/>
      <c r="B216" s="232"/>
      <c r="C216" s="233"/>
      <c r="D216" s="234" t="s">
        <v>141</v>
      </c>
      <c r="E216" s="235" t="s">
        <v>1</v>
      </c>
      <c r="F216" s="236" t="s">
        <v>212</v>
      </c>
      <c r="G216" s="233"/>
      <c r="H216" s="237">
        <v>0.85999999999999999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141</v>
      </c>
      <c r="AU216" s="243" t="s">
        <v>91</v>
      </c>
      <c r="AV216" s="13" t="s">
        <v>91</v>
      </c>
      <c r="AW216" s="13" t="s">
        <v>36</v>
      </c>
      <c r="AX216" s="13" t="s">
        <v>81</v>
      </c>
      <c r="AY216" s="243" t="s">
        <v>132</v>
      </c>
    </row>
    <row r="217" s="13" customFormat="1">
      <c r="A217" s="13"/>
      <c r="B217" s="232"/>
      <c r="C217" s="233"/>
      <c r="D217" s="234" t="s">
        <v>141</v>
      </c>
      <c r="E217" s="235" t="s">
        <v>1</v>
      </c>
      <c r="F217" s="236" t="s">
        <v>213</v>
      </c>
      <c r="G217" s="233"/>
      <c r="H217" s="237">
        <v>6.5099999999999998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141</v>
      </c>
      <c r="AU217" s="243" t="s">
        <v>91</v>
      </c>
      <c r="AV217" s="13" t="s">
        <v>91</v>
      </c>
      <c r="AW217" s="13" t="s">
        <v>36</v>
      </c>
      <c r="AX217" s="13" t="s">
        <v>81</v>
      </c>
      <c r="AY217" s="243" t="s">
        <v>132</v>
      </c>
    </row>
    <row r="218" s="16" customFormat="1">
      <c r="A218" s="16"/>
      <c r="B218" s="269"/>
      <c r="C218" s="270"/>
      <c r="D218" s="234" t="s">
        <v>141</v>
      </c>
      <c r="E218" s="271" t="s">
        <v>1</v>
      </c>
      <c r="F218" s="272" t="s">
        <v>162</v>
      </c>
      <c r="G218" s="270"/>
      <c r="H218" s="273">
        <v>20.07</v>
      </c>
      <c r="I218" s="274"/>
      <c r="J218" s="270"/>
      <c r="K218" s="270"/>
      <c r="L218" s="275"/>
      <c r="M218" s="276"/>
      <c r="N218" s="277"/>
      <c r="O218" s="277"/>
      <c r="P218" s="277"/>
      <c r="Q218" s="277"/>
      <c r="R218" s="277"/>
      <c r="S218" s="277"/>
      <c r="T218" s="278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9" t="s">
        <v>141</v>
      </c>
      <c r="AU218" s="279" t="s">
        <v>91</v>
      </c>
      <c r="AV218" s="16" t="s">
        <v>139</v>
      </c>
      <c r="AW218" s="16" t="s">
        <v>36</v>
      </c>
      <c r="AX218" s="16" t="s">
        <v>89</v>
      </c>
      <c r="AY218" s="279" t="s">
        <v>132</v>
      </c>
    </row>
    <row r="219" s="2" customFormat="1" ht="90" customHeight="1">
      <c r="A219" s="39"/>
      <c r="B219" s="40"/>
      <c r="C219" s="219" t="s">
        <v>214</v>
      </c>
      <c r="D219" s="219" t="s">
        <v>134</v>
      </c>
      <c r="E219" s="220" t="s">
        <v>215</v>
      </c>
      <c r="F219" s="221" t="s">
        <v>216</v>
      </c>
      <c r="G219" s="222" t="s">
        <v>188</v>
      </c>
      <c r="H219" s="223">
        <v>17.800000000000001</v>
      </c>
      <c r="I219" s="224"/>
      <c r="J219" s="225">
        <f>ROUND(I219*H219,2)</f>
        <v>0</v>
      </c>
      <c r="K219" s="221" t="s">
        <v>138</v>
      </c>
      <c r="L219" s="45"/>
      <c r="M219" s="226" t="s">
        <v>1</v>
      </c>
      <c r="N219" s="227" t="s">
        <v>46</v>
      </c>
      <c r="O219" s="92"/>
      <c r="P219" s="228">
        <f>O219*H219</f>
        <v>0</v>
      </c>
      <c r="Q219" s="228">
        <v>0.036900000000000002</v>
      </c>
      <c r="R219" s="228">
        <f>Q219*H219</f>
        <v>0.65682000000000007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139</v>
      </c>
      <c r="AT219" s="230" t="s">
        <v>134</v>
      </c>
      <c r="AU219" s="230" t="s">
        <v>91</v>
      </c>
      <c r="AY219" s="18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89</v>
      </c>
      <c r="BK219" s="231">
        <f>ROUND(I219*H219,2)</f>
        <v>0</v>
      </c>
      <c r="BL219" s="18" t="s">
        <v>139</v>
      </c>
      <c r="BM219" s="230" t="s">
        <v>217</v>
      </c>
    </row>
    <row r="220" s="14" customFormat="1">
      <c r="A220" s="14"/>
      <c r="B220" s="248"/>
      <c r="C220" s="249"/>
      <c r="D220" s="234" t="s">
        <v>141</v>
      </c>
      <c r="E220" s="250" t="s">
        <v>1</v>
      </c>
      <c r="F220" s="251" t="s">
        <v>150</v>
      </c>
      <c r="G220" s="249"/>
      <c r="H220" s="250" t="s">
        <v>1</v>
      </c>
      <c r="I220" s="252"/>
      <c r="J220" s="249"/>
      <c r="K220" s="249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141</v>
      </c>
      <c r="AU220" s="257" t="s">
        <v>91</v>
      </c>
      <c r="AV220" s="14" t="s">
        <v>89</v>
      </c>
      <c r="AW220" s="14" t="s">
        <v>36</v>
      </c>
      <c r="AX220" s="14" t="s">
        <v>81</v>
      </c>
      <c r="AY220" s="257" t="s">
        <v>132</v>
      </c>
    </row>
    <row r="221" s="13" customFormat="1">
      <c r="A221" s="13"/>
      <c r="B221" s="232"/>
      <c r="C221" s="233"/>
      <c r="D221" s="234" t="s">
        <v>141</v>
      </c>
      <c r="E221" s="235" t="s">
        <v>1</v>
      </c>
      <c r="F221" s="236" t="s">
        <v>218</v>
      </c>
      <c r="G221" s="233"/>
      <c r="H221" s="237">
        <v>8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141</v>
      </c>
      <c r="AU221" s="243" t="s">
        <v>91</v>
      </c>
      <c r="AV221" s="13" t="s">
        <v>91</v>
      </c>
      <c r="AW221" s="13" t="s">
        <v>36</v>
      </c>
      <c r="AX221" s="13" t="s">
        <v>81</v>
      </c>
      <c r="AY221" s="243" t="s">
        <v>132</v>
      </c>
    </row>
    <row r="222" s="13" customFormat="1">
      <c r="A222" s="13"/>
      <c r="B222" s="232"/>
      <c r="C222" s="233"/>
      <c r="D222" s="234" t="s">
        <v>141</v>
      </c>
      <c r="E222" s="235" t="s">
        <v>1</v>
      </c>
      <c r="F222" s="236" t="s">
        <v>219</v>
      </c>
      <c r="G222" s="233"/>
      <c r="H222" s="237">
        <v>2.7999999999999998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141</v>
      </c>
      <c r="AU222" s="243" t="s">
        <v>91</v>
      </c>
      <c r="AV222" s="13" t="s">
        <v>91</v>
      </c>
      <c r="AW222" s="13" t="s">
        <v>36</v>
      </c>
      <c r="AX222" s="13" t="s">
        <v>81</v>
      </c>
      <c r="AY222" s="243" t="s">
        <v>132</v>
      </c>
    </row>
    <row r="223" s="15" customFormat="1">
      <c r="A223" s="15"/>
      <c r="B223" s="258"/>
      <c r="C223" s="259"/>
      <c r="D223" s="234" t="s">
        <v>141</v>
      </c>
      <c r="E223" s="260" t="s">
        <v>1</v>
      </c>
      <c r="F223" s="261" t="s">
        <v>153</v>
      </c>
      <c r="G223" s="259"/>
      <c r="H223" s="262">
        <v>10.800000000000001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8" t="s">
        <v>141</v>
      </c>
      <c r="AU223" s="268" t="s">
        <v>91</v>
      </c>
      <c r="AV223" s="15" t="s">
        <v>154</v>
      </c>
      <c r="AW223" s="15" t="s">
        <v>36</v>
      </c>
      <c r="AX223" s="15" t="s">
        <v>81</v>
      </c>
      <c r="AY223" s="268" t="s">
        <v>132</v>
      </c>
    </row>
    <row r="224" s="13" customFormat="1">
      <c r="A224" s="13"/>
      <c r="B224" s="232"/>
      <c r="C224" s="233"/>
      <c r="D224" s="234" t="s">
        <v>141</v>
      </c>
      <c r="E224" s="235" t="s">
        <v>1</v>
      </c>
      <c r="F224" s="236" t="s">
        <v>220</v>
      </c>
      <c r="G224" s="233"/>
      <c r="H224" s="237">
        <v>7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141</v>
      </c>
      <c r="AU224" s="243" t="s">
        <v>91</v>
      </c>
      <c r="AV224" s="13" t="s">
        <v>91</v>
      </c>
      <c r="AW224" s="13" t="s">
        <v>36</v>
      </c>
      <c r="AX224" s="13" t="s">
        <v>81</v>
      </c>
      <c r="AY224" s="243" t="s">
        <v>132</v>
      </c>
    </row>
    <row r="225" s="16" customFormat="1">
      <c r="A225" s="16"/>
      <c r="B225" s="269"/>
      <c r="C225" s="270"/>
      <c r="D225" s="234" t="s">
        <v>141</v>
      </c>
      <c r="E225" s="271" t="s">
        <v>1</v>
      </c>
      <c r="F225" s="272" t="s">
        <v>162</v>
      </c>
      <c r="G225" s="270"/>
      <c r="H225" s="273">
        <v>17.800000000000001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79" t="s">
        <v>141</v>
      </c>
      <c r="AU225" s="279" t="s">
        <v>91</v>
      </c>
      <c r="AV225" s="16" t="s">
        <v>139</v>
      </c>
      <c r="AW225" s="16" t="s">
        <v>36</v>
      </c>
      <c r="AX225" s="16" t="s">
        <v>89</v>
      </c>
      <c r="AY225" s="279" t="s">
        <v>132</v>
      </c>
    </row>
    <row r="226" s="2" customFormat="1" ht="90" customHeight="1">
      <c r="A226" s="39"/>
      <c r="B226" s="40"/>
      <c r="C226" s="219" t="s">
        <v>221</v>
      </c>
      <c r="D226" s="219" t="s">
        <v>134</v>
      </c>
      <c r="E226" s="220" t="s">
        <v>222</v>
      </c>
      <c r="F226" s="221" t="s">
        <v>223</v>
      </c>
      <c r="G226" s="222" t="s">
        <v>188</v>
      </c>
      <c r="H226" s="223">
        <v>8.5999999999999996</v>
      </c>
      <c r="I226" s="224"/>
      <c r="J226" s="225">
        <f>ROUND(I226*H226,2)</f>
        <v>0</v>
      </c>
      <c r="K226" s="221" t="s">
        <v>138</v>
      </c>
      <c r="L226" s="45"/>
      <c r="M226" s="226" t="s">
        <v>1</v>
      </c>
      <c r="N226" s="227" t="s">
        <v>46</v>
      </c>
      <c r="O226" s="92"/>
      <c r="P226" s="228">
        <f>O226*H226</f>
        <v>0</v>
      </c>
      <c r="Q226" s="228">
        <v>0.036900000000000002</v>
      </c>
      <c r="R226" s="228">
        <f>Q226*H226</f>
        <v>0.31734000000000001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139</v>
      </c>
      <c r="AT226" s="230" t="s">
        <v>134</v>
      </c>
      <c r="AU226" s="230" t="s">
        <v>91</v>
      </c>
      <c r="AY226" s="18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89</v>
      </c>
      <c r="BK226" s="231">
        <f>ROUND(I226*H226,2)</f>
        <v>0</v>
      </c>
      <c r="BL226" s="18" t="s">
        <v>139</v>
      </c>
      <c r="BM226" s="230" t="s">
        <v>224</v>
      </c>
    </row>
    <row r="227" s="14" customFormat="1">
      <c r="A227" s="14"/>
      <c r="B227" s="248"/>
      <c r="C227" s="249"/>
      <c r="D227" s="234" t="s">
        <v>141</v>
      </c>
      <c r="E227" s="250" t="s">
        <v>1</v>
      </c>
      <c r="F227" s="251" t="s">
        <v>150</v>
      </c>
      <c r="G227" s="249"/>
      <c r="H227" s="250" t="s">
        <v>1</v>
      </c>
      <c r="I227" s="252"/>
      <c r="J227" s="249"/>
      <c r="K227" s="249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141</v>
      </c>
      <c r="AU227" s="257" t="s">
        <v>91</v>
      </c>
      <c r="AV227" s="14" t="s">
        <v>89</v>
      </c>
      <c r="AW227" s="14" t="s">
        <v>36</v>
      </c>
      <c r="AX227" s="14" t="s">
        <v>81</v>
      </c>
      <c r="AY227" s="257" t="s">
        <v>132</v>
      </c>
    </row>
    <row r="228" s="13" customFormat="1">
      <c r="A228" s="13"/>
      <c r="B228" s="232"/>
      <c r="C228" s="233"/>
      <c r="D228" s="234" t="s">
        <v>141</v>
      </c>
      <c r="E228" s="235" t="s">
        <v>1</v>
      </c>
      <c r="F228" s="236" t="s">
        <v>225</v>
      </c>
      <c r="G228" s="233"/>
      <c r="H228" s="237">
        <v>3.2000000000000002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141</v>
      </c>
      <c r="AU228" s="243" t="s">
        <v>91</v>
      </c>
      <c r="AV228" s="13" t="s">
        <v>91</v>
      </c>
      <c r="AW228" s="13" t="s">
        <v>36</v>
      </c>
      <c r="AX228" s="13" t="s">
        <v>81</v>
      </c>
      <c r="AY228" s="243" t="s">
        <v>132</v>
      </c>
    </row>
    <row r="229" s="13" customFormat="1">
      <c r="A229" s="13"/>
      <c r="B229" s="232"/>
      <c r="C229" s="233"/>
      <c r="D229" s="234" t="s">
        <v>141</v>
      </c>
      <c r="E229" s="235" t="s">
        <v>1</v>
      </c>
      <c r="F229" s="236" t="s">
        <v>226</v>
      </c>
      <c r="G229" s="233"/>
      <c r="H229" s="237">
        <v>1.3999999999999999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141</v>
      </c>
      <c r="AU229" s="243" t="s">
        <v>91</v>
      </c>
      <c r="AV229" s="13" t="s">
        <v>91</v>
      </c>
      <c r="AW229" s="13" t="s">
        <v>36</v>
      </c>
      <c r="AX229" s="13" t="s">
        <v>81</v>
      </c>
      <c r="AY229" s="243" t="s">
        <v>132</v>
      </c>
    </row>
    <row r="230" s="15" customFormat="1">
      <c r="A230" s="15"/>
      <c r="B230" s="258"/>
      <c r="C230" s="259"/>
      <c r="D230" s="234" t="s">
        <v>141</v>
      </c>
      <c r="E230" s="260" t="s">
        <v>1</v>
      </c>
      <c r="F230" s="261" t="s">
        <v>153</v>
      </c>
      <c r="G230" s="259"/>
      <c r="H230" s="262">
        <v>4.5999999999999996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8" t="s">
        <v>141</v>
      </c>
      <c r="AU230" s="268" t="s">
        <v>91</v>
      </c>
      <c r="AV230" s="15" t="s">
        <v>154</v>
      </c>
      <c r="AW230" s="15" t="s">
        <v>36</v>
      </c>
      <c r="AX230" s="15" t="s">
        <v>81</v>
      </c>
      <c r="AY230" s="268" t="s">
        <v>132</v>
      </c>
    </row>
    <row r="231" s="13" customFormat="1">
      <c r="A231" s="13"/>
      <c r="B231" s="232"/>
      <c r="C231" s="233"/>
      <c r="D231" s="234" t="s">
        <v>141</v>
      </c>
      <c r="E231" s="235" t="s">
        <v>1</v>
      </c>
      <c r="F231" s="236" t="s">
        <v>227</v>
      </c>
      <c r="G231" s="233"/>
      <c r="H231" s="237">
        <v>4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141</v>
      </c>
      <c r="AU231" s="243" t="s">
        <v>91</v>
      </c>
      <c r="AV231" s="13" t="s">
        <v>91</v>
      </c>
      <c r="AW231" s="13" t="s">
        <v>36</v>
      </c>
      <c r="AX231" s="13" t="s">
        <v>81</v>
      </c>
      <c r="AY231" s="243" t="s">
        <v>132</v>
      </c>
    </row>
    <row r="232" s="16" customFormat="1">
      <c r="A232" s="16"/>
      <c r="B232" s="269"/>
      <c r="C232" s="270"/>
      <c r="D232" s="234" t="s">
        <v>141</v>
      </c>
      <c r="E232" s="271" t="s">
        <v>1</v>
      </c>
      <c r="F232" s="272" t="s">
        <v>162</v>
      </c>
      <c r="G232" s="270"/>
      <c r="H232" s="273">
        <v>8.5999999999999996</v>
      </c>
      <c r="I232" s="274"/>
      <c r="J232" s="270"/>
      <c r="K232" s="270"/>
      <c r="L232" s="275"/>
      <c r="M232" s="276"/>
      <c r="N232" s="277"/>
      <c r="O232" s="277"/>
      <c r="P232" s="277"/>
      <c r="Q232" s="277"/>
      <c r="R232" s="277"/>
      <c r="S232" s="277"/>
      <c r="T232" s="278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79" t="s">
        <v>141</v>
      </c>
      <c r="AU232" s="279" t="s">
        <v>91</v>
      </c>
      <c r="AV232" s="16" t="s">
        <v>139</v>
      </c>
      <c r="AW232" s="16" t="s">
        <v>36</v>
      </c>
      <c r="AX232" s="16" t="s">
        <v>89</v>
      </c>
      <c r="AY232" s="279" t="s">
        <v>132</v>
      </c>
    </row>
    <row r="233" s="2" customFormat="1" ht="24.15" customHeight="1">
      <c r="A233" s="39"/>
      <c r="B233" s="40"/>
      <c r="C233" s="219" t="s">
        <v>228</v>
      </c>
      <c r="D233" s="219" t="s">
        <v>134</v>
      </c>
      <c r="E233" s="220" t="s">
        <v>229</v>
      </c>
      <c r="F233" s="221" t="s">
        <v>230</v>
      </c>
      <c r="G233" s="222" t="s">
        <v>137</v>
      </c>
      <c r="H233" s="223">
        <v>9</v>
      </c>
      <c r="I233" s="224"/>
      <c r="J233" s="225">
        <f>ROUND(I233*H233,2)</f>
        <v>0</v>
      </c>
      <c r="K233" s="221" t="s">
        <v>138</v>
      </c>
      <c r="L233" s="45"/>
      <c r="M233" s="226" t="s">
        <v>1</v>
      </c>
      <c r="N233" s="227" t="s">
        <v>46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139</v>
      </c>
      <c r="AT233" s="230" t="s">
        <v>134</v>
      </c>
      <c r="AU233" s="230" t="s">
        <v>91</v>
      </c>
      <c r="AY233" s="18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89</v>
      </c>
      <c r="BK233" s="231">
        <f>ROUND(I233*H233,2)</f>
        <v>0</v>
      </c>
      <c r="BL233" s="18" t="s">
        <v>139</v>
      </c>
      <c r="BM233" s="230" t="s">
        <v>231</v>
      </c>
    </row>
    <row r="234" s="14" customFormat="1">
      <c r="A234" s="14"/>
      <c r="B234" s="248"/>
      <c r="C234" s="249"/>
      <c r="D234" s="234" t="s">
        <v>141</v>
      </c>
      <c r="E234" s="250" t="s">
        <v>1</v>
      </c>
      <c r="F234" s="251" t="s">
        <v>148</v>
      </c>
      <c r="G234" s="249"/>
      <c r="H234" s="250" t="s">
        <v>1</v>
      </c>
      <c r="I234" s="252"/>
      <c r="J234" s="249"/>
      <c r="K234" s="249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141</v>
      </c>
      <c r="AU234" s="257" t="s">
        <v>91</v>
      </c>
      <c r="AV234" s="14" t="s">
        <v>89</v>
      </c>
      <c r="AW234" s="14" t="s">
        <v>36</v>
      </c>
      <c r="AX234" s="14" t="s">
        <v>81</v>
      </c>
      <c r="AY234" s="257" t="s">
        <v>132</v>
      </c>
    </row>
    <row r="235" s="14" customFormat="1">
      <c r="A235" s="14"/>
      <c r="B235" s="248"/>
      <c r="C235" s="249"/>
      <c r="D235" s="234" t="s">
        <v>141</v>
      </c>
      <c r="E235" s="250" t="s">
        <v>1</v>
      </c>
      <c r="F235" s="251" t="s">
        <v>149</v>
      </c>
      <c r="G235" s="249"/>
      <c r="H235" s="250" t="s">
        <v>1</v>
      </c>
      <c r="I235" s="252"/>
      <c r="J235" s="249"/>
      <c r="K235" s="249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141</v>
      </c>
      <c r="AU235" s="257" t="s">
        <v>91</v>
      </c>
      <c r="AV235" s="14" t="s">
        <v>89</v>
      </c>
      <c r="AW235" s="14" t="s">
        <v>36</v>
      </c>
      <c r="AX235" s="14" t="s">
        <v>81</v>
      </c>
      <c r="AY235" s="257" t="s">
        <v>132</v>
      </c>
    </row>
    <row r="236" s="13" customFormat="1">
      <c r="A236" s="13"/>
      <c r="B236" s="232"/>
      <c r="C236" s="233"/>
      <c r="D236" s="234" t="s">
        <v>141</v>
      </c>
      <c r="E236" s="235" t="s">
        <v>1</v>
      </c>
      <c r="F236" s="236" t="s">
        <v>232</v>
      </c>
      <c r="G236" s="233"/>
      <c r="H236" s="237">
        <v>9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141</v>
      </c>
      <c r="AU236" s="243" t="s">
        <v>91</v>
      </c>
      <c r="AV236" s="13" t="s">
        <v>91</v>
      </c>
      <c r="AW236" s="13" t="s">
        <v>36</v>
      </c>
      <c r="AX236" s="13" t="s">
        <v>89</v>
      </c>
      <c r="AY236" s="243" t="s">
        <v>132</v>
      </c>
    </row>
    <row r="237" s="2" customFormat="1" ht="37.8" customHeight="1">
      <c r="A237" s="39"/>
      <c r="B237" s="40"/>
      <c r="C237" s="219" t="s">
        <v>233</v>
      </c>
      <c r="D237" s="219" t="s">
        <v>134</v>
      </c>
      <c r="E237" s="220" t="s">
        <v>234</v>
      </c>
      <c r="F237" s="221" t="s">
        <v>235</v>
      </c>
      <c r="G237" s="222" t="s">
        <v>236</v>
      </c>
      <c r="H237" s="223">
        <v>70.620000000000005</v>
      </c>
      <c r="I237" s="224"/>
      <c r="J237" s="225">
        <f>ROUND(I237*H237,2)</f>
        <v>0</v>
      </c>
      <c r="K237" s="221" t="s">
        <v>138</v>
      </c>
      <c r="L237" s="45"/>
      <c r="M237" s="226" t="s">
        <v>1</v>
      </c>
      <c r="N237" s="227" t="s">
        <v>46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139</v>
      </c>
      <c r="AT237" s="230" t="s">
        <v>134</v>
      </c>
      <c r="AU237" s="230" t="s">
        <v>91</v>
      </c>
      <c r="AY237" s="18" t="s">
        <v>132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89</v>
      </c>
      <c r="BK237" s="231">
        <f>ROUND(I237*H237,2)</f>
        <v>0</v>
      </c>
      <c r="BL237" s="18" t="s">
        <v>139</v>
      </c>
      <c r="BM237" s="230" t="s">
        <v>237</v>
      </c>
    </row>
    <row r="238" s="13" customFormat="1">
      <c r="A238" s="13"/>
      <c r="B238" s="232"/>
      <c r="C238" s="233"/>
      <c r="D238" s="234" t="s">
        <v>141</v>
      </c>
      <c r="E238" s="235" t="s">
        <v>1</v>
      </c>
      <c r="F238" s="236" t="s">
        <v>238</v>
      </c>
      <c r="G238" s="233"/>
      <c r="H238" s="237">
        <v>34.159999999999997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141</v>
      </c>
      <c r="AU238" s="243" t="s">
        <v>91</v>
      </c>
      <c r="AV238" s="13" t="s">
        <v>91</v>
      </c>
      <c r="AW238" s="13" t="s">
        <v>36</v>
      </c>
      <c r="AX238" s="13" t="s">
        <v>81</v>
      </c>
      <c r="AY238" s="243" t="s">
        <v>132</v>
      </c>
    </row>
    <row r="239" s="13" customFormat="1">
      <c r="A239" s="13"/>
      <c r="B239" s="232"/>
      <c r="C239" s="233"/>
      <c r="D239" s="234" t="s">
        <v>141</v>
      </c>
      <c r="E239" s="235" t="s">
        <v>1</v>
      </c>
      <c r="F239" s="236" t="s">
        <v>239</v>
      </c>
      <c r="G239" s="233"/>
      <c r="H239" s="237">
        <v>12.810000000000001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141</v>
      </c>
      <c r="AU239" s="243" t="s">
        <v>91</v>
      </c>
      <c r="AV239" s="13" t="s">
        <v>91</v>
      </c>
      <c r="AW239" s="13" t="s">
        <v>36</v>
      </c>
      <c r="AX239" s="13" t="s">
        <v>81</v>
      </c>
      <c r="AY239" s="243" t="s">
        <v>132</v>
      </c>
    </row>
    <row r="240" s="15" customFormat="1">
      <c r="A240" s="15"/>
      <c r="B240" s="258"/>
      <c r="C240" s="259"/>
      <c r="D240" s="234" t="s">
        <v>141</v>
      </c>
      <c r="E240" s="260" t="s">
        <v>1</v>
      </c>
      <c r="F240" s="261" t="s">
        <v>153</v>
      </c>
      <c r="G240" s="259"/>
      <c r="H240" s="262">
        <v>46.969999999999999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8" t="s">
        <v>141</v>
      </c>
      <c r="AU240" s="268" t="s">
        <v>91</v>
      </c>
      <c r="AV240" s="15" t="s">
        <v>154</v>
      </c>
      <c r="AW240" s="15" t="s">
        <v>36</v>
      </c>
      <c r="AX240" s="15" t="s">
        <v>81</v>
      </c>
      <c r="AY240" s="268" t="s">
        <v>132</v>
      </c>
    </row>
    <row r="241" s="13" customFormat="1">
      <c r="A241" s="13"/>
      <c r="B241" s="232"/>
      <c r="C241" s="233"/>
      <c r="D241" s="234" t="s">
        <v>141</v>
      </c>
      <c r="E241" s="235" t="s">
        <v>1</v>
      </c>
      <c r="F241" s="236" t="s">
        <v>240</v>
      </c>
      <c r="G241" s="233"/>
      <c r="H241" s="237">
        <v>23.649999999999999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141</v>
      </c>
      <c r="AU241" s="243" t="s">
        <v>91</v>
      </c>
      <c r="AV241" s="13" t="s">
        <v>91</v>
      </c>
      <c r="AW241" s="13" t="s">
        <v>36</v>
      </c>
      <c r="AX241" s="13" t="s">
        <v>81</v>
      </c>
      <c r="AY241" s="243" t="s">
        <v>132</v>
      </c>
    </row>
    <row r="242" s="16" customFormat="1">
      <c r="A242" s="16"/>
      <c r="B242" s="269"/>
      <c r="C242" s="270"/>
      <c r="D242" s="234" t="s">
        <v>141</v>
      </c>
      <c r="E242" s="271" t="s">
        <v>1</v>
      </c>
      <c r="F242" s="272" t="s">
        <v>162</v>
      </c>
      <c r="G242" s="270"/>
      <c r="H242" s="273">
        <v>70.620000000000005</v>
      </c>
      <c r="I242" s="274"/>
      <c r="J242" s="270"/>
      <c r="K242" s="270"/>
      <c r="L242" s="275"/>
      <c r="M242" s="276"/>
      <c r="N242" s="277"/>
      <c r="O242" s="277"/>
      <c r="P242" s="277"/>
      <c r="Q242" s="277"/>
      <c r="R242" s="277"/>
      <c r="S242" s="277"/>
      <c r="T242" s="278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79" t="s">
        <v>141</v>
      </c>
      <c r="AU242" s="279" t="s">
        <v>91</v>
      </c>
      <c r="AV242" s="16" t="s">
        <v>139</v>
      </c>
      <c r="AW242" s="16" t="s">
        <v>36</v>
      </c>
      <c r="AX242" s="16" t="s">
        <v>89</v>
      </c>
      <c r="AY242" s="279" t="s">
        <v>132</v>
      </c>
    </row>
    <row r="243" s="2" customFormat="1" ht="49.05" customHeight="1">
      <c r="A243" s="39"/>
      <c r="B243" s="40"/>
      <c r="C243" s="219" t="s">
        <v>8</v>
      </c>
      <c r="D243" s="219" t="s">
        <v>134</v>
      </c>
      <c r="E243" s="220" t="s">
        <v>241</v>
      </c>
      <c r="F243" s="221" t="s">
        <v>242</v>
      </c>
      <c r="G243" s="222" t="s">
        <v>236</v>
      </c>
      <c r="H243" s="223">
        <v>250.49500000000001</v>
      </c>
      <c r="I243" s="224"/>
      <c r="J243" s="225">
        <f>ROUND(I243*H243,2)</f>
        <v>0</v>
      </c>
      <c r="K243" s="221" t="s">
        <v>138</v>
      </c>
      <c r="L243" s="45"/>
      <c r="M243" s="226" t="s">
        <v>1</v>
      </c>
      <c r="N243" s="227" t="s">
        <v>46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139</v>
      </c>
      <c r="AT243" s="230" t="s">
        <v>134</v>
      </c>
      <c r="AU243" s="230" t="s">
        <v>91</v>
      </c>
      <c r="AY243" s="18" t="s">
        <v>132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89</v>
      </c>
      <c r="BK243" s="231">
        <f>ROUND(I243*H243,2)</f>
        <v>0</v>
      </c>
      <c r="BL243" s="18" t="s">
        <v>139</v>
      </c>
      <c r="BM243" s="230" t="s">
        <v>243</v>
      </c>
    </row>
    <row r="244" s="14" customFormat="1">
      <c r="A244" s="14"/>
      <c r="B244" s="248"/>
      <c r="C244" s="249"/>
      <c r="D244" s="234" t="s">
        <v>141</v>
      </c>
      <c r="E244" s="250" t="s">
        <v>1</v>
      </c>
      <c r="F244" s="251" t="s">
        <v>148</v>
      </c>
      <c r="G244" s="249"/>
      <c r="H244" s="250" t="s">
        <v>1</v>
      </c>
      <c r="I244" s="252"/>
      <c r="J244" s="249"/>
      <c r="K244" s="249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141</v>
      </c>
      <c r="AU244" s="257" t="s">
        <v>91</v>
      </c>
      <c r="AV244" s="14" t="s">
        <v>89</v>
      </c>
      <c r="AW244" s="14" t="s">
        <v>36</v>
      </c>
      <c r="AX244" s="14" t="s">
        <v>81</v>
      </c>
      <c r="AY244" s="257" t="s">
        <v>132</v>
      </c>
    </row>
    <row r="245" s="14" customFormat="1">
      <c r="A245" s="14"/>
      <c r="B245" s="248"/>
      <c r="C245" s="249"/>
      <c r="D245" s="234" t="s">
        <v>141</v>
      </c>
      <c r="E245" s="250" t="s">
        <v>1</v>
      </c>
      <c r="F245" s="251" t="s">
        <v>244</v>
      </c>
      <c r="G245" s="249"/>
      <c r="H245" s="250" t="s">
        <v>1</v>
      </c>
      <c r="I245" s="252"/>
      <c r="J245" s="249"/>
      <c r="K245" s="249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141</v>
      </c>
      <c r="AU245" s="257" t="s">
        <v>91</v>
      </c>
      <c r="AV245" s="14" t="s">
        <v>89</v>
      </c>
      <c r="AW245" s="14" t="s">
        <v>36</v>
      </c>
      <c r="AX245" s="14" t="s">
        <v>81</v>
      </c>
      <c r="AY245" s="257" t="s">
        <v>132</v>
      </c>
    </row>
    <row r="246" s="14" customFormat="1">
      <c r="A246" s="14"/>
      <c r="B246" s="248"/>
      <c r="C246" s="249"/>
      <c r="D246" s="234" t="s">
        <v>141</v>
      </c>
      <c r="E246" s="250" t="s">
        <v>1</v>
      </c>
      <c r="F246" s="251" t="s">
        <v>245</v>
      </c>
      <c r="G246" s="249"/>
      <c r="H246" s="250" t="s">
        <v>1</v>
      </c>
      <c r="I246" s="252"/>
      <c r="J246" s="249"/>
      <c r="K246" s="249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141</v>
      </c>
      <c r="AU246" s="257" t="s">
        <v>91</v>
      </c>
      <c r="AV246" s="14" t="s">
        <v>89</v>
      </c>
      <c r="AW246" s="14" t="s">
        <v>36</v>
      </c>
      <c r="AX246" s="14" t="s">
        <v>81</v>
      </c>
      <c r="AY246" s="257" t="s">
        <v>132</v>
      </c>
    </row>
    <row r="247" s="14" customFormat="1">
      <c r="A247" s="14"/>
      <c r="B247" s="248"/>
      <c r="C247" s="249"/>
      <c r="D247" s="234" t="s">
        <v>141</v>
      </c>
      <c r="E247" s="250" t="s">
        <v>1</v>
      </c>
      <c r="F247" s="251" t="s">
        <v>150</v>
      </c>
      <c r="G247" s="249"/>
      <c r="H247" s="250" t="s">
        <v>1</v>
      </c>
      <c r="I247" s="252"/>
      <c r="J247" s="249"/>
      <c r="K247" s="249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141</v>
      </c>
      <c r="AU247" s="257" t="s">
        <v>91</v>
      </c>
      <c r="AV247" s="14" t="s">
        <v>89</v>
      </c>
      <c r="AW247" s="14" t="s">
        <v>36</v>
      </c>
      <c r="AX247" s="14" t="s">
        <v>81</v>
      </c>
      <c r="AY247" s="257" t="s">
        <v>132</v>
      </c>
    </row>
    <row r="248" s="13" customFormat="1">
      <c r="A248" s="13"/>
      <c r="B248" s="232"/>
      <c r="C248" s="233"/>
      <c r="D248" s="234" t="s">
        <v>141</v>
      </c>
      <c r="E248" s="235" t="s">
        <v>1</v>
      </c>
      <c r="F248" s="236" t="s">
        <v>246</v>
      </c>
      <c r="G248" s="233"/>
      <c r="H248" s="237">
        <v>237.58500000000001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141</v>
      </c>
      <c r="AU248" s="243" t="s">
        <v>91</v>
      </c>
      <c r="AV248" s="13" t="s">
        <v>91</v>
      </c>
      <c r="AW248" s="13" t="s">
        <v>36</v>
      </c>
      <c r="AX248" s="13" t="s">
        <v>81</v>
      </c>
      <c r="AY248" s="243" t="s">
        <v>132</v>
      </c>
    </row>
    <row r="249" s="13" customFormat="1">
      <c r="A249" s="13"/>
      <c r="B249" s="232"/>
      <c r="C249" s="233"/>
      <c r="D249" s="234" t="s">
        <v>141</v>
      </c>
      <c r="E249" s="235" t="s">
        <v>1</v>
      </c>
      <c r="F249" s="236" t="s">
        <v>247</v>
      </c>
      <c r="G249" s="233"/>
      <c r="H249" s="237">
        <v>12.720000000000001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141</v>
      </c>
      <c r="AU249" s="243" t="s">
        <v>91</v>
      </c>
      <c r="AV249" s="13" t="s">
        <v>91</v>
      </c>
      <c r="AW249" s="13" t="s">
        <v>36</v>
      </c>
      <c r="AX249" s="13" t="s">
        <v>81</v>
      </c>
      <c r="AY249" s="243" t="s">
        <v>132</v>
      </c>
    </row>
    <row r="250" s="13" customFormat="1">
      <c r="A250" s="13"/>
      <c r="B250" s="232"/>
      <c r="C250" s="233"/>
      <c r="D250" s="234" t="s">
        <v>141</v>
      </c>
      <c r="E250" s="235" t="s">
        <v>1</v>
      </c>
      <c r="F250" s="236" t="s">
        <v>248</v>
      </c>
      <c r="G250" s="233"/>
      <c r="H250" s="237">
        <v>1.155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141</v>
      </c>
      <c r="AU250" s="243" t="s">
        <v>91</v>
      </c>
      <c r="AV250" s="13" t="s">
        <v>91</v>
      </c>
      <c r="AW250" s="13" t="s">
        <v>36</v>
      </c>
      <c r="AX250" s="13" t="s">
        <v>81</v>
      </c>
      <c r="AY250" s="243" t="s">
        <v>132</v>
      </c>
    </row>
    <row r="251" s="13" customFormat="1">
      <c r="A251" s="13"/>
      <c r="B251" s="232"/>
      <c r="C251" s="233"/>
      <c r="D251" s="234" t="s">
        <v>141</v>
      </c>
      <c r="E251" s="235" t="s">
        <v>1</v>
      </c>
      <c r="F251" s="236" t="s">
        <v>249</v>
      </c>
      <c r="G251" s="233"/>
      <c r="H251" s="237">
        <v>-90.090000000000003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141</v>
      </c>
      <c r="AU251" s="243" t="s">
        <v>91</v>
      </c>
      <c r="AV251" s="13" t="s">
        <v>91</v>
      </c>
      <c r="AW251" s="13" t="s">
        <v>36</v>
      </c>
      <c r="AX251" s="13" t="s">
        <v>81</v>
      </c>
      <c r="AY251" s="243" t="s">
        <v>132</v>
      </c>
    </row>
    <row r="252" s="13" customFormat="1">
      <c r="A252" s="13"/>
      <c r="B252" s="232"/>
      <c r="C252" s="233"/>
      <c r="D252" s="234" t="s">
        <v>141</v>
      </c>
      <c r="E252" s="235" t="s">
        <v>1</v>
      </c>
      <c r="F252" s="236" t="s">
        <v>250</v>
      </c>
      <c r="G252" s="233"/>
      <c r="H252" s="237">
        <v>-3.0190000000000001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141</v>
      </c>
      <c r="AU252" s="243" t="s">
        <v>91</v>
      </c>
      <c r="AV252" s="13" t="s">
        <v>91</v>
      </c>
      <c r="AW252" s="13" t="s">
        <v>36</v>
      </c>
      <c r="AX252" s="13" t="s">
        <v>81</v>
      </c>
      <c r="AY252" s="243" t="s">
        <v>132</v>
      </c>
    </row>
    <row r="253" s="15" customFormat="1">
      <c r="A253" s="15"/>
      <c r="B253" s="258"/>
      <c r="C253" s="259"/>
      <c r="D253" s="234" t="s">
        <v>141</v>
      </c>
      <c r="E253" s="260" t="s">
        <v>1</v>
      </c>
      <c r="F253" s="261" t="s">
        <v>153</v>
      </c>
      <c r="G253" s="259"/>
      <c r="H253" s="262">
        <v>158.351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8" t="s">
        <v>141</v>
      </c>
      <c r="AU253" s="268" t="s">
        <v>91</v>
      </c>
      <c r="AV253" s="15" t="s">
        <v>154</v>
      </c>
      <c r="AW253" s="15" t="s">
        <v>36</v>
      </c>
      <c r="AX253" s="15" t="s">
        <v>81</v>
      </c>
      <c r="AY253" s="268" t="s">
        <v>132</v>
      </c>
    </row>
    <row r="254" s="14" customFormat="1">
      <c r="A254" s="14"/>
      <c r="B254" s="248"/>
      <c r="C254" s="249"/>
      <c r="D254" s="234" t="s">
        <v>141</v>
      </c>
      <c r="E254" s="250" t="s">
        <v>1</v>
      </c>
      <c r="F254" s="251" t="s">
        <v>155</v>
      </c>
      <c r="G254" s="249"/>
      <c r="H254" s="250" t="s">
        <v>1</v>
      </c>
      <c r="I254" s="252"/>
      <c r="J254" s="249"/>
      <c r="K254" s="249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141</v>
      </c>
      <c r="AU254" s="257" t="s">
        <v>91</v>
      </c>
      <c r="AV254" s="14" t="s">
        <v>89</v>
      </c>
      <c r="AW254" s="14" t="s">
        <v>36</v>
      </c>
      <c r="AX254" s="14" t="s">
        <v>81</v>
      </c>
      <c r="AY254" s="257" t="s">
        <v>132</v>
      </c>
    </row>
    <row r="255" s="13" customFormat="1">
      <c r="A255" s="13"/>
      <c r="B255" s="232"/>
      <c r="C255" s="233"/>
      <c r="D255" s="234" t="s">
        <v>141</v>
      </c>
      <c r="E255" s="235" t="s">
        <v>1</v>
      </c>
      <c r="F255" s="236" t="s">
        <v>251</v>
      </c>
      <c r="G255" s="233"/>
      <c r="H255" s="237">
        <v>21.285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141</v>
      </c>
      <c r="AU255" s="243" t="s">
        <v>91</v>
      </c>
      <c r="AV255" s="13" t="s">
        <v>91</v>
      </c>
      <c r="AW255" s="13" t="s">
        <v>36</v>
      </c>
      <c r="AX255" s="13" t="s">
        <v>81</v>
      </c>
      <c r="AY255" s="243" t="s">
        <v>132</v>
      </c>
    </row>
    <row r="256" s="13" customFormat="1">
      <c r="A256" s="13"/>
      <c r="B256" s="232"/>
      <c r="C256" s="233"/>
      <c r="D256" s="234" t="s">
        <v>141</v>
      </c>
      <c r="E256" s="235" t="s">
        <v>1</v>
      </c>
      <c r="F256" s="236" t="s">
        <v>252</v>
      </c>
      <c r="G256" s="233"/>
      <c r="H256" s="237">
        <v>1.05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141</v>
      </c>
      <c r="AU256" s="243" t="s">
        <v>91</v>
      </c>
      <c r="AV256" s="13" t="s">
        <v>91</v>
      </c>
      <c r="AW256" s="13" t="s">
        <v>36</v>
      </c>
      <c r="AX256" s="13" t="s">
        <v>81</v>
      </c>
      <c r="AY256" s="243" t="s">
        <v>132</v>
      </c>
    </row>
    <row r="257" s="13" customFormat="1">
      <c r="A257" s="13"/>
      <c r="B257" s="232"/>
      <c r="C257" s="233"/>
      <c r="D257" s="234" t="s">
        <v>141</v>
      </c>
      <c r="E257" s="235" t="s">
        <v>1</v>
      </c>
      <c r="F257" s="236" t="s">
        <v>253</v>
      </c>
      <c r="G257" s="233"/>
      <c r="H257" s="237">
        <v>-4.2000000000000002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141</v>
      </c>
      <c r="AU257" s="243" t="s">
        <v>91</v>
      </c>
      <c r="AV257" s="13" t="s">
        <v>91</v>
      </c>
      <c r="AW257" s="13" t="s">
        <v>36</v>
      </c>
      <c r="AX257" s="13" t="s">
        <v>81</v>
      </c>
      <c r="AY257" s="243" t="s">
        <v>132</v>
      </c>
    </row>
    <row r="258" s="15" customFormat="1">
      <c r="A258" s="15"/>
      <c r="B258" s="258"/>
      <c r="C258" s="259"/>
      <c r="D258" s="234" t="s">
        <v>141</v>
      </c>
      <c r="E258" s="260" t="s">
        <v>1</v>
      </c>
      <c r="F258" s="261" t="s">
        <v>153</v>
      </c>
      <c r="G258" s="259"/>
      <c r="H258" s="262">
        <v>18.135000000000002</v>
      </c>
      <c r="I258" s="263"/>
      <c r="J258" s="259"/>
      <c r="K258" s="259"/>
      <c r="L258" s="264"/>
      <c r="M258" s="265"/>
      <c r="N258" s="266"/>
      <c r="O258" s="266"/>
      <c r="P258" s="266"/>
      <c r="Q258" s="266"/>
      <c r="R258" s="266"/>
      <c r="S258" s="266"/>
      <c r="T258" s="267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8" t="s">
        <v>141</v>
      </c>
      <c r="AU258" s="268" t="s">
        <v>91</v>
      </c>
      <c r="AV258" s="15" t="s">
        <v>154</v>
      </c>
      <c r="AW258" s="15" t="s">
        <v>36</v>
      </c>
      <c r="AX258" s="15" t="s">
        <v>81</v>
      </c>
      <c r="AY258" s="268" t="s">
        <v>132</v>
      </c>
    </row>
    <row r="259" s="14" customFormat="1">
      <c r="A259" s="14"/>
      <c r="B259" s="248"/>
      <c r="C259" s="249"/>
      <c r="D259" s="234" t="s">
        <v>141</v>
      </c>
      <c r="E259" s="250" t="s">
        <v>1</v>
      </c>
      <c r="F259" s="251" t="s">
        <v>157</v>
      </c>
      <c r="G259" s="249"/>
      <c r="H259" s="250" t="s">
        <v>1</v>
      </c>
      <c r="I259" s="252"/>
      <c r="J259" s="249"/>
      <c r="K259" s="249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141</v>
      </c>
      <c r="AU259" s="257" t="s">
        <v>91</v>
      </c>
      <c r="AV259" s="14" t="s">
        <v>89</v>
      </c>
      <c r="AW259" s="14" t="s">
        <v>36</v>
      </c>
      <c r="AX259" s="14" t="s">
        <v>81</v>
      </c>
      <c r="AY259" s="257" t="s">
        <v>132</v>
      </c>
    </row>
    <row r="260" s="13" customFormat="1">
      <c r="A260" s="13"/>
      <c r="B260" s="232"/>
      <c r="C260" s="233"/>
      <c r="D260" s="234" t="s">
        <v>141</v>
      </c>
      <c r="E260" s="235" t="s">
        <v>1</v>
      </c>
      <c r="F260" s="236" t="s">
        <v>254</v>
      </c>
      <c r="G260" s="233"/>
      <c r="H260" s="237">
        <v>20.039999999999999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141</v>
      </c>
      <c r="AU260" s="243" t="s">
        <v>91</v>
      </c>
      <c r="AV260" s="13" t="s">
        <v>91</v>
      </c>
      <c r="AW260" s="13" t="s">
        <v>36</v>
      </c>
      <c r="AX260" s="13" t="s">
        <v>81</v>
      </c>
      <c r="AY260" s="243" t="s">
        <v>132</v>
      </c>
    </row>
    <row r="261" s="13" customFormat="1">
      <c r="A261" s="13"/>
      <c r="B261" s="232"/>
      <c r="C261" s="233"/>
      <c r="D261" s="234" t="s">
        <v>141</v>
      </c>
      <c r="E261" s="235" t="s">
        <v>1</v>
      </c>
      <c r="F261" s="236" t="s">
        <v>255</v>
      </c>
      <c r="G261" s="233"/>
      <c r="H261" s="237">
        <v>0.96799999999999997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141</v>
      </c>
      <c r="AU261" s="243" t="s">
        <v>91</v>
      </c>
      <c r="AV261" s="13" t="s">
        <v>91</v>
      </c>
      <c r="AW261" s="13" t="s">
        <v>36</v>
      </c>
      <c r="AX261" s="13" t="s">
        <v>81</v>
      </c>
      <c r="AY261" s="243" t="s">
        <v>132</v>
      </c>
    </row>
    <row r="262" s="13" customFormat="1">
      <c r="A262" s="13"/>
      <c r="B262" s="232"/>
      <c r="C262" s="233"/>
      <c r="D262" s="234" t="s">
        <v>141</v>
      </c>
      <c r="E262" s="235" t="s">
        <v>1</v>
      </c>
      <c r="F262" s="236" t="s">
        <v>256</v>
      </c>
      <c r="G262" s="233"/>
      <c r="H262" s="237">
        <v>-3.6120000000000001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141</v>
      </c>
      <c r="AU262" s="243" t="s">
        <v>91</v>
      </c>
      <c r="AV262" s="13" t="s">
        <v>91</v>
      </c>
      <c r="AW262" s="13" t="s">
        <v>36</v>
      </c>
      <c r="AX262" s="13" t="s">
        <v>81</v>
      </c>
      <c r="AY262" s="243" t="s">
        <v>132</v>
      </c>
    </row>
    <row r="263" s="15" customFormat="1">
      <c r="A263" s="15"/>
      <c r="B263" s="258"/>
      <c r="C263" s="259"/>
      <c r="D263" s="234" t="s">
        <v>141</v>
      </c>
      <c r="E263" s="260" t="s">
        <v>1</v>
      </c>
      <c r="F263" s="261" t="s">
        <v>153</v>
      </c>
      <c r="G263" s="259"/>
      <c r="H263" s="262">
        <v>17.396000000000001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8" t="s">
        <v>141</v>
      </c>
      <c r="AU263" s="268" t="s">
        <v>91</v>
      </c>
      <c r="AV263" s="15" t="s">
        <v>154</v>
      </c>
      <c r="AW263" s="15" t="s">
        <v>36</v>
      </c>
      <c r="AX263" s="15" t="s">
        <v>81</v>
      </c>
      <c r="AY263" s="268" t="s">
        <v>132</v>
      </c>
    </row>
    <row r="264" s="14" customFormat="1">
      <c r="A264" s="14"/>
      <c r="B264" s="248"/>
      <c r="C264" s="249"/>
      <c r="D264" s="234" t="s">
        <v>141</v>
      </c>
      <c r="E264" s="250" t="s">
        <v>1</v>
      </c>
      <c r="F264" s="251" t="s">
        <v>159</v>
      </c>
      <c r="G264" s="249"/>
      <c r="H264" s="250" t="s">
        <v>1</v>
      </c>
      <c r="I264" s="252"/>
      <c r="J264" s="249"/>
      <c r="K264" s="249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141</v>
      </c>
      <c r="AU264" s="257" t="s">
        <v>91</v>
      </c>
      <c r="AV264" s="14" t="s">
        <v>89</v>
      </c>
      <c r="AW264" s="14" t="s">
        <v>36</v>
      </c>
      <c r="AX264" s="14" t="s">
        <v>81</v>
      </c>
      <c r="AY264" s="257" t="s">
        <v>132</v>
      </c>
    </row>
    <row r="265" s="13" customFormat="1">
      <c r="A265" s="13"/>
      <c r="B265" s="232"/>
      <c r="C265" s="233"/>
      <c r="D265" s="234" t="s">
        <v>141</v>
      </c>
      <c r="E265" s="235" t="s">
        <v>1</v>
      </c>
      <c r="F265" s="236" t="s">
        <v>257</v>
      </c>
      <c r="G265" s="233"/>
      <c r="H265" s="237">
        <v>51.729999999999997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141</v>
      </c>
      <c r="AU265" s="243" t="s">
        <v>91</v>
      </c>
      <c r="AV265" s="13" t="s">
        <v>91</v>
      </c>
      <c r="AW265" s="13" t="s">
        <v>36</v>
      </c>
      <c r="AX265" s="13" t="s">
        <v>81</v>
      </c>
      <c r="AY265" s="243" t="s">
        <v>132</v>
      </c>
    </row>
    <row r="266" s="13" customFormat="1">
      <c r="A266" s="13"/>
      <c r="B266" s="232"/>
      <c r="C266" s="233"/>
      <c r="D266" s="234" t="s">
        <v>141</v>
      </c>
      <c r="E266" s="235" t="s">
        <v>1</v>
      </c>
      <c r="F266" s="236" t="s">
        <v>258</v>
      </c>
      <c r="G266" s="233"/>
      <c r="H266" s="237">
        <v>4.883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141</v>
      </c>
      <c r="AU266" s="243" t="s">
        <v>91</v>
      </c>
      <c r="AV266" s="13" t="s">
        <v>91</v>
      </c>
      <c r="AW266" s="13" t="s">
        <v>36</v>
      </c>
      <c r="AX266" s="13" t="s">
        <v>81</v>
      </c>
      <c r="AY266" s="243" t="s">
        <v>132</v>
      </c>
    </row>
    <row r="267" s="15" customFormat="1">
      <c r="A267" s="15"/>
      <c r="B267" s="258"/>
      <c r="C267" s="259"/>
      <c r="D267" s="234" t="s">
        <v>141</v>
      </c>
      <c r="E267" s="260" t="s">
        <v>1</v>
      </c>
      <c r="F267" s="261" t="s">
        <v>153</v>
      </c>
      <c r="G267" s="259"/>
      <c r="H267" s="262">
        <v>56.613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8" t="s">
        <v>141</v>
      </c>
      <c r="AU267" s="268" t="s">
        <v>91</v>
      </c>
      <c r="AV267" s="15" t="s">
        <v>154</v>
      </c>
      <c r="AW267" s="15" t="s">
        <v>36</v>
      </c>
      <c r="AX267" s="15" t="s">
        <v>81</v>
      </c>
      <c r="AY267" s="268" t="s">
        <v>132</v>
      </c>
    </row>
    <row r="268" s="16" customFormat="1">
      <c r="A268" s="16"/>
      <c r="B268" s="269"/>
      <c r="C268" s="270"/>
      <c r="D268" s="234" t="s">
        <v>141</v>
      </c>
      <c r="E268" s="271" t="s">
        <v>1</v>
      </c>
      <c r="F268" s="272" t="s">
        <v>162</v>
      </c>
      <c r="G268" s="270"/>
      <c r="H268" s="273">
        <v>250.49500000000001</v>
      </c>
      <c r="I268" s="274"/>
      <c r="J268" s="270"/>
      <c r="K268" s="270"/>
      <c r="L268" s="275"/>
      <c r="M268" s="276"/>
      <c r="N268" s="277"/>
      <c r="O268" s="277"/>
      <c r="P268" s="277"/>
      <c r="Q268" s="277"/>
      <c r="R268" s="277"/>
      <c r="S268" s="277"/>
      <c r="T268" s="278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79" t="s">
        <v>141</v>
      </c>
      <c r="AU268" s="279" t="s">
        <v>91</v>
      </c>
      <c r="AV268" s="16" t="s">
        <v>139</v>
      </c>
      <c r="AW268" s="16" t="s">
        <v>36</v>
      </c>
      <c r="AX268" s="16" t="s">
        <v>89</v>
      </c>
      <c r="AY268" s="279" t="s">
        <v>132</v>
      </c>
    </row>
    <row r="269" s="2" customFormat="1" ht="49.05" customHeight="1">
      <c r="A269" s="39"/>
      <c r="B269" s="40"/>
      <c r="C269" s="219" t="s">
        <v>259</v>
      </c>
      <c r="D269" s="219" t="s">
        <v>134</v>
      </c>
      <c r="E269" s="220" t="s">
        <v>260</v>
      </c>
      <c r="F269" s="221" t="s">
        <v>261</v>
      </c>
      <c r="G269" s="222" t="s">
        <v>236</v>
      </c>
      <c r="H269" s="223">
        <v>250.49500000000001</v>
      </c>
      <c r="I269" s="224"/>
      <c r="J269" s="225">
        <f>ROUND(I269*H269,2)</f>
        <v>0</v>
      </c>
      <c r="K269" s="221" t="s">
        <v>138</v>
      </c>
      <c r="L269" s="45"/>
      <c r="M269" s="226" t="s">
        <v>1</v>
      </c>
      <c r="N269" s="227" t="s">
        <v>46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139</v>
      </c>
      <c r="AT269" s="230" t="s">
        <v>134</v>
      </c>
      <c r="AU269" s="230" t="s">
        <v>91</v>
      </c>
      <c r="AY269" s="18" t="s">
        <v>132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89</v>
      </c>
      <c r="BK269" s="231">
        <f>ROUND(I269*H269,2)</f>
        <v>0</v>
      </c>
      <c r="BL269" s="18" t="s">
        <v>139</v>
      </c>
      <c r="BM269" s="230" t="s">
        <v>262</v>
      </c>
    </row>
    <row r="270" s="14" customFormat="1">
      <c r="A270" s="14"/>
      <c r="B270" s="248"/>
      <c r="C270" s="249"/>
      <c r="D270" s="234" t="s">
        <v>141</v>
      </c>
      <c r="E270" s="250" t="s">
        <v>1</v>
      </c>
      <c r="F270" s="251" t="s">
        <v>148</v>
      </c>
      <c r="G270" s="249"/>
      <c r="H270" s="250" t="s">
        <v>1</v>
      </c>
      <c r="I270" s="252"/>
      <c r="J270" s="249"/>
      <c r="K270" s="249"/>
      <c r="L270" s="253"/>
      <c r="M270" s="254"/>
      <c r="N270" s="255"/>
      <c r="O270" s="255"/>
      <c r="P270" s="255"/>
      <c r="Q270" s="255"/>
      <c r="R270" s="255"/>
      <c r="S270" s="255"/>
      <c r="T270" s="25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7" t="s">
        <v>141</v>
      </c>
      <c r="AU270" s="257" t="s">
        <v>91</v>
      </c>
      <c r="AV270" s="14" t="s">
        <v>89</v>
      </c>
      <c r="AW270" s="14" t="s">
        <v>36</v>
      </c>
      <c r="AX270" s="14" t="s">
        <v>81</v>
      </c>
      <c r="AY270" s="257" t="s">
        <v>132</v>
      </c>
    </row>
    <row r="271" s="14" customFormat="1">
      <c r="A271" s="14"/>
      <c r="B271" s="248"/>
      <c r="C271" s="249"/>
      <c r="D271" s="234" t="s">
        <v>141</v>
      </c>
      <c r="E271" s="250" t="s">
        <v>1</v>
      </c>
      <c r="F271" s="251" t="s">
        <v>244</v>
      </c>
      <c r="G271" s="249"/>
      <c r="H271" s="250" t="s">
        <v>1</v>
      </c>
      <c r="I271" s="252"/>
      <c r="J271" s="249"/>
      <c r="K271" s="249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141</v>
      </c>
      <c r="AU271" s="257" t="s">
        <v>91</v>
      </c>
      <c r="AV271" s="14" t="s">
        <v>89</v>
      </c>
      <c r="AW271" s="14" t="s">
        <v>36</v>
      </c>
      <c r="AX271" s="14" t="s">
        <v>81</v>
      </c>
      <c r="AY271" s="257" t="s">
        <v>132</v>
      </c>
    </row>
    <row r="272" s="14" customFormat="1">
      <c r="A272" s="14"/>
      <c r="B272" s="248"/>
      <c r="C272" s="249"/>
      <c r="D272" s="234" t="s">
        <v>141</v>
      </c>
      <c r="E272" s="250" t="s">
        <v>1</v>
      </c>
      <c r="F272" s="251" t="s">
        <v>245</v>
      </c>
      <c r="G272" s="249"/>
      <c r="H272" s="250" t="s">
        <v>1</v>
      </c>
      <c r="I272" s="252"/>
      <c r="J272" s="249"/>
      <c r="K272" s="249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141</v>
      </c>
      <c r="AU272" s="257" t="s">
        <v>91</v>
      </c>
      <c r="AV272" s="14" t="s">
        <v>89</v>
      </c>
      <c r="AW272" s="14" t="s">
        <v>36</v>
      </c>
      <c r="AX272" s="14" t="s">
        <v>81</v>
      </c>
      <c r="AY272" s="257" t="s">
        <v>132</v>
      </c>
    </row>
    <row r="273" s="14" customFormat="1">
      <c r="A273" s="14"/>
      <c r="B273" s="248"/>
      <c r="C273" s="249"/>
      <c r="D273" s="234" t="s">
        <v>141</v>
      </c>
      <c r="E273" s="250" t="s">
        <v>1</v>
      </c>
      <c r="F273" s="251" t="s">
        <v>150</v>
      </c>
      <c r="G273" s="249"/>
      <c r="H273" s="250" t="s">
        <v>1</v>
      </c>
      <c r="I273" s="252"/>
      <c r="J273" s="249"/>
      <c r="K273" s="249"/>
      <c r="L273" s="253"/>
      <c r="M273" s="254"/>
      <c r="N273" s="255"/>
      <c r="O273" s="255"/>
      <c r="P273" s="255"/>
      <c r="Q273" s="255"/>
      <c r="R273" s="255"/>
      <c r="S273" s="255"/>
      <c r="T273" s="25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7" t="s">
        <v>141</v>
      </c>
      <c r="AU273" s="257" t="s">
        <v>91</v>
      </c>
      <c r="AV273" s="14" t="s">
        <v>89</v>
      </c>
      <c r="AW273" s="14" t="s">
        <v>36</v>
      </c>
      <c r="AX273" s="14" t="s">
        <v>81</v>
      </c>
      <c r="AY273" s="257" t="s">
        <v>132</v>
      </c>
    </row>
    <row r="274" s="13" customFormat="1">
      <c r="A274" s="13"/>
      <c r="B274" s="232"/>
      <c r="C274" s="233"/>
      <c r="D274" s="234" t="s">
        <v>141</v>
      </c>
      <c r="E274" s="235" t="s">
        <v>1</v>
      </c>
      <c r="F274" s="236" t="s">
        <v>246</v>
      </c>
      <c r="G274" s="233"/>
      <c r="H274" s="237">
        <v>237.58500000000001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141</v>
      </c>
      <c r="AU274" s="243" t="s">
        <v>91</v>
      </c>
      <c r="AV274" s="13" t="s">
        <v>91</v>
      </c>
      <c r="AW274" s="13" t="s">
        <v>36</v>
      </c>
      <c r="AX274" s="13" t="s">
        <v>81</v>
      </c>
      <c r="AY274" s="243" t="s">
        <v>132</v>
      </c>
    </row>
    <row r="275" s="13" customFormat="1">
      <c r="A275" s="13"/>
      <c r="B275" s="232"/>
      <c r="C275" s="233"/>
      <c r="D275" s="234" t="s">
        <v>141</v>
      </c>
      <c r="E275" s="235" t="s">
        <v>1</v>
      </c>
      <c r="F275" s="236" t="s">
        <v>247</v>
      </c>
      <c r="G275" s="233"/>
      <c r="H275" s="237">
        <v>12.720000000000001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141</v>
      </c>
      <c r="AU275" s="243" t="s">
        <v>91</v>
      </c>
      <c r="AV275" s="13" t="s">
        <v>91</v>
      </c>
      <c r="AW275" s="13" t="s">
        <v>36</v>
      </c>
      <c r="AX275" s="13" t="s">
        <v>81</v>
      </c>
      <c r="AY275" s="243" t="s">
        <v>132</v>
      </c>
    </row>
    <row r="276" s="13" customFormat="1">
      <c r="A276" s="13"/>
      <c r="B276" s="232"/>
      <c r="C276" s="233"/>
      <c r="D276" s="234" t="s">
        <v>141</v>
      </c>
      <c r="E276" s="235" t="s">
        <v>1</v>
      </c>
      <c r="F276" s="236" t="s">
        <v>248</v>
      </c>
      <c r="G276" s="233"/>
      <c r="H276" s="237">
        <v>1.155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141</v>
      </c>
      <c r="AU276" s="243" t="s">
        <v>91</v>
      </c>
      <c r="AV276" s="13" t="s">
        <v>91</v>
      </c>
      <c r="AW276" s="13" t="s">
        <v>36</v>
      </c>
      <c r="AX276" s="13" t="s">
        <v>81</v>
      </c>
      <c r="AY276" s="243" t="s">
        <v>132</v>
      </c>
    </row>
    <row r="277" s="13" customFormat="1">
      <c r="A277" s="13"/>
      <c r="B277" s="232"/>
      <c r="C277" s="233"/>
      <c r="D277" s="234" t="s">
        <v>141</v>
      </c>
      <c r="E277" s="235" t="s">
        <v>1</v>
      </c>
      <c r="F277" s="236" t="s">
        <v>249</v>
      </c>
      <c r="G277" s="233"/>
      <c r="H277" s="237">
        <v>-90.090000000000003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141</v>
      </c>
      <c r="AU277" s="243" t="s">
        <v>91</v>
      </c>
      <c r="AV277" s="13" t="s">
        <v>91</v>
      </c>
      <c r="AW277" s="13" t="s">
        <v>36</v>
      </c>
      <c r="AX277" s="13" t="s">
        <v>81</v>
      </c>
      <c r="AY277" s="243" t="s">
        <v>132</v>
      </c>
    </row>
    <row r="278" s="13" customFormat="1">
      <c r="A278" s="13"/>
      <c r="B278" s="232"/>
      <c r="C278" s="233"/>
      <c r="D278" s="234" t="s">
        <v>141</v>
      </c>
      <c r="E278" s="235" t="s">
        <v>1</v>
      </c>
      <c r="F278" s="236" t="s">
        <v>250</v>
      </c>
      <c r="G278" s="233"/>
      <c r="H278" s="237">
        <v>-3.0190000000000001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141</v>
      </c>
      <c r="AU278" s="243" t="s">
        <v>91</v>
      </c>
      <c r="AV278" s="13" t="s">
        <v>91</v>
      </c>
      <c r="AW278" s="13" t="s">
        <v>36</v>
      </c>
      <c r="AX278" s="13" t="s">
        <v>81</v>
      </c>
      <c r="AY278" s="243" t="s">
        <v>132</v>
      </c>
    </row>
    <row r="279" s="15" customFormat="1">
      <c r="A279" s="15"/>
      <c r="B279" s="258"/>
      <c r="C279" s="259"/>
      <c r="D279" s="234" t="s">
        <v>141</v>
      </c>
      <c r="E279" s="260" t="s">
        <v>1</v>
      </c>
      <c r="F279" s="261" t="s">
        <v>153</v>
      </c>
      <c r="G279" s="259"/>
      <c r="H279" s="262">
        <v>158.351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8" t="s">
        <v>141</v>
      </c>
      <c r="AU279" s="268" t="s">
        <v>91</v>
      </c>
      <c r="AV279" s="15" t="s">
        <v>154</v>
      </c>
      <c r="AW279" s="15" t="s">
        <v>36</v>
      </c>
      <c r="AX279" s="15" t="s">
        <v>81</v>
      </c>
      <c r="AY279" s="268" t="s">
        <v>132</v>
      </c>
    </row>
    <row r="280" s="14" customFormat="1">
      <c r="A280" s="14"/>
      <c r="B280" s="248"/>
      <c r="C280" s="249"/>
      <c r="D280" s="234" t="s">
        <v>141</v>
      </c>
      <c r="E280" s="250" t="s">
        <v>1</v>
      </c>
      <c r="F280" s="251" t="s">
        <v>155</v>
      </c>
      <c r="G280" s="249"/>
      <c r="H280" s="250" t="s">
        <v>1</v>
      </c>
      <c r="I280" s="252"/>
      <c r="J280" s="249"/>
      <c r="K280" s="249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141</v>
      </c>
      <c r="AU280" s="257" t="s">
        <v>91</v>
      </c>
      <c r="AV280" s="14" t="s">
        <v>89</v>
      </c>
      <c r="AW280" s="14" t="s">
        <v>36</v>
      </c>
      <c r="AX280" s="14" t="s">
        <v>81</v>
      </c>
      <c r="AY280" s="257" t="s">
        <v>132</v>
      </c>
    </row>
    <row r="281" s="13" customFormat="1">
      <c r="A281" s="13"/>
      <c r="B281" s="232"/>
      <c r="C281" s="233"/>
      <c r="D281" s="234" t="s">
        <v>141</v>
      </c>
      <c r="E281" s="235" t="s">
        <v>1</v>
      </c>
      <c r="F281" s="236" t="s">
        <v>251</v>
      </c>
      <c r="G281" s="233"/>
      <c r="H281" s="237">
        <v>21.285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141</v>
      </c>
      <c r="AU281" s="243" t="s">
        <v>91</v>
      </c>
      <c r="AV281" s="13" t="s">
        <v>91</v>
      </c>
      <c r="AW281" s="13" t="s">
        <v>36</v>
      </c>
      <c r="AX281" s="13" t="s">
        <v>81</v>
      </c>
      <c r="AY281" s="243" t="s">
        <v>132</v>
      </c>
    </row>
    <row r="282" s="13" customFormat="1">
      <c r="A282" s="13"/>
      <c r="B282" s="232"/>
      <c r="C282" s="233"/>
      <c r="D282" s="234" t="s">
        <v>141</v>
      </c>
      <c r="E282" s="235" t="s">
        <v>1</v>
      </c>
      <c r="F282" s="236" t="s">
        <v>252</v>
      </c>
      <c r="G282" s="233"/>
      <c r="H282" s="237">
        <v>1.05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141</v>
      </c>
      <c r="AU282" s="243" t="s">
        <v>91</v>
      </c>
      <c r="AV282" s="13" t="s">
        <v>91</v>
      </c>
      <c r="AW282" s="13" t="s">
        <v>36</v>
      </c>
      <c r="AX282" s="13" t="s">
        <v>81</v>
      </c>
      <c r="AY282" s="243" t="s">
        <v>132</v>
      </c>
    </row>
    <row r="283" s="13" customFormat="1">
      <c r="A283" s="13"/>
      <c r="B283" s="232"/>
      <c r="C283" s="233"/>
      <c r="D283" s="234" t="s">
        <v>141</v>
      </c>
      <c r="E283" s="235" t="s">
        <v>1</v>
      </c>
      <c r="F283" s="236" t="s">
        <v>253</v>
      </c>
      <c r="G283" s="233"/>
      <c r="H283" s="237">
        <v>-4.2000000000000002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141</v>
      </c>
      <c r="AU283" s="243" t="s">
        <v>91</v>
      </c>
      <c r="AV283" s="13" t="s">
        <v>91</v>
      </c>
      <c r="AW283" s="13" t="s">
        <v>36</v>
      </c>
      <c r="AX283" s="13" t="s">
        <v>81</v>
      </c>
      <c r="AY283" s="243" t="s">
        <v>132</v>
      </c>
    </row>
    <row r="284" s="15" customFormat="1">
      <c r="A284" s="15"/>
      <c r="B284" s="258"/>
      <c r="C284" s="259"/>
      <c r="D284" s="234" t="s">
        <v>141</v>
      </c>
      <c r="E284" s="260" t="s">
        <v>1</v>
      </c>
      <c r="F284" s="261" t="s">
        <v>153</v>
      </c>
      <c r="G284" s="259"/>
      <c r="H284" s="262">
        <v>18.135000000000002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8" t="s">
        <v>141</v>
      </c>
      <c r="AU284" s="268" t="s">
        <v>91</v>
      </c>
      <c r="AV284" s="15" t="s">
        <v>154</v>
      </c>
      <c r="AW284" s="15" t="s">
        <v>36</v>
      </c>
      <c r="AX284" s="15" t="s">
        <v>81</v>
      </c>
      <c r="AY284" s="268" t="s">
        <v>132</v>
      </c>
    </row>
    <row r="285" s="14" customFormat="1">
      <c r="A285" s="14"/>
      <c r="B285" s="248"/>
      <c r="C285" s="249"/>
      <c r="D285" s="234" t="s">
        <v>141</v>
      </c>
      <c r="E285" s="250" t="s">
        <v>1</v>
      </c>
      <c r="F285" s="251" t="s">
        <v>157</v>
      </c>
      <c r="G285" s="249"/>
      <c r="H285" s="250" t="s">
        <v>1</v>
      </c>
      <c r="I285" s="252"/>
      <c r="J285" s="249"/>
      <c r="K285" s="249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141</v>
      </c>
      <c r="AU285" s="257" t="s">
        <v>91</v>
      </c>
      <c r="AV285" s="14" t="s">
        <v>89</v>
      </c>
      <c r="AW285" s="14" t="s">
        <v>36</v>
      </c>
      <c r="AX285" s="14" t="s">
        <v>81</v>
      </c>
      <c r="AY285" s="257" t="s">
        <v>132</v>
      </c>
    </row>
    <row r="286" s="13" customFormat="1">
      <c r="A286" s="13"/>
      <c r="B286" s="232"/>
      <c r="C286" s="233"/>
      <c r="D286" s="234" t="s">
        <v>141</v>
      </c>
      <c r="E286" s="235" t="s">
        <v>1</v>
      </c>
      <c r="F286" s="236" t="s">
        <v>254</v>
      </c>
      <c r="G286" s="233"/>
      <c r="H286" s="237">
        <v>20.039999999999999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141</v>
      </c>
      <c r="AU286" s="243" t="s">
        <v>91</v>
      </c>
      <c r="AV286" s="13" t="s">
        <v>91</v>
      </c>
      <c r="AW286" s="13" t="s">
        <v>36</v>
      </c>
      <c r="AX286" s="13" t="s">
        <v>81</v>
      </c>
      <c r="AY286" s="243" t="s">
        <v>132</v>
      </c>
    </row>
    <row r="287" s="13" customFormat="1">
      <c r="A287" s="13"/>
      <c r="B287" s="232"/>
      <c r="C287" s="233"/>
      <c r="D287" s="234" t="s">
        <v>141</v>
      </c>
      <c r="E287" s="235" t="s">
        <v>1</v>
      </c>
      <c r="F287" s="236" t="s">
        <v>255</v>
      </c>
      <c r="G287" s="233"/>
      <c r="H287" s="237">
        <v>0.96799999999999997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141</v>
      </c>
      <c r="AU287" s="243" t="s">
        <v>91</v>
      </c>
      <c r="AV287" s="13" t="s">
        <v>91</v>
      </c>
      <c r="AW287" s="13" t="s">
        <v>36</v>
      </c>
      <c r="AX287" s="13" t="s">
        <v>81</v>
      </c>
      <c r="AY287" s="243" t="s">
        <v>132</v>
      </c>
    </row>
    <row r="288" s="13" customFormat="1">
      <c r="A288" s="13"/>
      <c r="B288" s="232"/>
      <c r="C288" s="233"/>
      <c r="D288" s="234" t="s">
        <v>141</v>
      </c>
      <c r="E288" s="235" t="s">
        <v>1</v>
      </c>
      <c r="F288" s="236" t="s">
        <v>256</v>
      </c>
      <c r="G288" s="233"/>
      <c r="H288" s="237">
        <v>-3.6120000000000001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141</v>
      </c>
      <c r="AU288" s="243" t="s">
        <v>91</v>
      </c>
      <c r="AV288" s="13" t="s">
        <v>91</v>
      </c>
      <c r="AW288" s="13" t="s">
        <v>36</v>
      </c>
      <c r="AX288" s="13" t="s">
        <v>81</v>
      </c>
      <c r="AY288" s="243" t="s">
        <v>132</v>
      </c>
    </row>
    <row r="289" s="15" customFormat="1">
      <c r="A289" s="15"/>
      <c r="B289" s="258"/>
      <c r="C289" s="259"/>
      <c r="D289" s="234" t="s">
        <v>141</v>
      </c>
      <c r="E289" s="260" t="s">
        <v>1</v>
      </c>
      <c r="F289" s="261" t="s">
        <v>153</v>
      </c>
      <c r="G289" s="259"/>
      <c r="H289" s="262">
        <v>17.396000000000001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8" t="s">
        <v>141</v>
      </c>
      <c r="AU289" s="268" t="s">
        <v>91</v>
      </c>
      <c r="AV289" s="15" t="s">
        <v>154</v>
      </c>
      <c r="AW289" s="15" t="s">
        <v>36</v>
      </c>
      <c r="AX289" s="15" t="s">
        <v>81</v>
      </c>
      <c r="AY289" s="268" t="s">
        <v>132</v>
      </c>
    </row>
    <row r="290" s="14" customFormat="1">
      <c r="A290" s="14"/>
      <c r="B290" s="248"/>
      <c r="C290" s="249"/>
      <c r="D290" s="234" t="s">
        <v>141</v>
      </c>
      <c r="E290" s="250" t="s">
        <v>1</v>
      </c>
      <c r="F290" s="251" t="s">
        <v>159</v>
      </c>
      <c r="G290" s="249"/>
      <c r="H290" s="250" t="s">
        <v>1</v>
      </c>
      <c r="I290" s="252"/>
      <c r="J290" s="249"/>
      <c r="K290" s="249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141</v>
      </c>
      <c r="AU290" s="257" t="s">
        <v>91</v>
      </c>
      <c r="AV290" s="14" t="s">
        <v>89</v>
      </c>
      <c r="AW290" s="14" t="s">
        <v>36</v>
      </c>
      <c r="AX290" s="14" t="s">
        <v>81</v>
      </c>
      <c r="AY290" s="257" t="s">
        <v>132</v>
      </c>
    </row>
    <row r="291" s="13" customFormat="1">
      <c r="A291" s="13"/>
      <c r="B291" s="232"/>
      <c r="C291" s="233"/>
      <c r="D291" s="234" t="s">
        <v>141</v>
      </c>
      <c r="E291" s="235" t="s">
        <v>1</v>
      </c>
      <c r="F291" s="236" t="s">
        <v>257</v>
      </c>
      <c r="G291" s="233"/>
      <c r="H291" s="237">
        <v>51.729999999999997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141</v>
      </c>
      <c r="AU291" s="243" t="s">
        <v>91</v>
      </c>
      <c r="AV291" s="13" t="s">
        <v>91</v>
      </c>
      <c r="AW291" s="13" t="s">
        <v>36</v>
      </c>
      <c r="AX291" s="13" t="s">
        <v>81</v>
      </c>
      <c r="AY291" s="243" t="s">
        <v>132</v>
      </c>
    </row>
    <row r="292" s="13" customFormat="1">
      <c r="A292" s="13"/>
      <c r="B292" s="232"/>
      <c r="C292" s="233"/>
      <c r="D292" s="234" t="s">
        <v>141</v>
      </c>
      <c r="E292" s="235" t="s">
        <v>1</v>
      </c>
      <c r="F292" s="236" t="s">
        <v>258</v>
      </c>
      <c r="G292" s="233"/>
      <c r="H292" s="237">
        <v>4.883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141</v>
      </c>
      <c r="AU292" s="243" t="s">
        <v>91</v>
      </c>
      <c r="AV292" s="13" t="s">
        <v>91</v>
      </c>
      <c r="AW292" s="13" t="s">
        <v>36</v>
      </c>
      <c r="AX292" s="13" t="s">
        <v>81</v>
      </c>
      <c r="AY292" s="243" t="s">
        <v>132</v>
      </c>
    </row>
    <row r="293" s="15" customFormat="1">
      <c r="A293" s="15"/>
      <c r="B293" s="258"/>
      <c r="C293" s="259"/>
      <c r="D293" s="234" t="s">
        <v>141</v>
      </c>
      <c r="E293" s="260" t="s">
        <v>1</v>
      </c>
      <c r="F293" s="261" t="s">
        <v>153</v>
      </c>
      <c r="G293" s="259"/>
      <c r="H293" s="262">
        <v>56.613</v>
      </c>
      <c r="I293" s="263"/>
      <c r="J293" s="259"/>
      <c r="K293" s="259"/>
      <c r="L293" s="264"/>
      <c r="M293" s="265"/>
      <c r="N293" s="266"/>
      <c r="O293" s="266"/>
      <c r="P293" s="266"/>
      <c r="Q293" s="266"/>
      <c r="R293" s="266"/>
      <c r="S293" s="266"/>
      <c r="T293" s="26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8" t="s">
        <v>141</v>
      </c>
      <c r="AU293" s="268" t="s">
        <v>91</v>
      </c>
      <c r="AV293" s="15" t="s">
        <v>154</v>
      </c>
      <c r="AW293" s="15" t="s">
        <v>36</v>
      </c>
      <c r="AX293" s="15" t="s">
        <v>81</v>
      </c>
      <c r="AY293" s="268" t="s">
        <v>132</v>
      </c>
    </row>
    <row r="294" s="16" customFormat="1">
      <c r="A294" s="16"/>
      <c r="B294" s="269"/>
      <c r="C294" s="270"/>
      <c r="D294" s="234" t="s">
        <v>141</v>
      </c>
      <c r="E294" s="271" t="s">
        <v>1</v>
      </c>
      <c r="F294" s="272" t="s">
        <v>162</v>
      </c>
      <c r="G294" s="270"/>
      <c r="H294" s="273">
        <v>250.49500000000001</v>
      </c>
      <c r="I294" s="274"/>
      <c r="J294" s="270"/>
      <c r="K294" s="270"/>
      <c r="L294" s="275"/>
      <c r="M294" s="276"/>
      <c r="N294" s="277"/>
      <c r="O294" s="277"/>
      <c r="P294" s="277"/>
      <c r="Q294" s="277"/>
      <c r="R294" s="277"/>
      <c r="S294" s="277"/>
      <c r="T294" s="278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79" t="s">
        <v>141</v>
      </c>
      <c r="AU294" s="279" t="s">
        <v>91</v>
      </c>
      <c r="AV294" s="16" t="s">
        <v>139</v>
      </c>
      <c r="AW294" s="16" t="s">
        <v>36</v>
      </c>
      <c r="AX294" s="16" t="s">
        <v>89</v>
      </c>
      <c r="AY294" s="279" t="s">
        <v>132</v>
      </c>
    </row>
    <row r="295" s="2" customFormat="1" ht="37.8" customHeight="1">
      <c r="A295" s="39"/>
      <c r="B295" s="40"/>
      <c r="C295" s="219" t="s">
        <v>263</v>
      </c>
      <c r="D295" s="219" t="s">
        <v>134</v>
      </c>
      <c r="E295" s="220" t="s">
        <v>264</v>
      </c>
      <c r="F295" s="221" t="s">
        <v>265</v>
      </c>
      <c r="G295" s="222" t="s">
        <v>137</v>
      </c>
      <c r="H295" s="223">
        <v>260.39999999999998</v>
      </c>
      <c r="I295" s="224"/>
      <c r="J295" s="225">
        <f>ROUND(I295*H295,2)</f>
        <v>0</v>
      </c>
      <c r="K295" s="221" t="s">
        <v>138</v>
      </c>
      <c r="L295" s="45"/>
      <c r="M295" s="226" t="s">
        <v>1</v>
      </c>
      <c r="N295" s="227" t="s">
        <v>46</v>
      </c>
      <c r="O295" s="92"/>
      <c r="P295" s="228">
        <f>O295*H295</f>
        <v>0</v>
      </c>
      <c r="Q295" s="228">
        <v>0.00058</v>
      </c>
      <c r="R295" s="228">
        <f>Q295*H295</f>
        <v>0.151032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139</v>
      </c>
      <c r="AT295" s="230" t="s">
        <v>134</v>
      </c>
      <c r="AU295" s="230" t="s">
        <v>91</v>
      </c>
      <c r="AY295" s="18" t="s">
        <v>132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89</v>
      </c>
      <c r="BK295" s="231">
        <f>ROUND(I295*H295,2)</f>
        <v>0</v>
      </c>
      <c r="BL295" s="18" t="s">
        <v>139</v>
      </c>
      <c r="BM295" s="230" t="s">
        <v>266</v>
      </c>
    </row>
    <row r="296" s="14" customFormat="1">
      <c r="A296" s="14"/>
      <c r="B296" s="248"/>
      <c r="C296" s="249"/>
      <c r="D296" s="234" t="s">
        <v>141</v>
      </c>
      <c r="E296" s="250" t="s">
        <v>1</v>
      </c>
      <c r="F296" s="251" t="s">
        <v>148</v>
      </c>
      <c r="G296" s="249"/>
      <c r="H296" s="250" t="s">
        <v>1</v>
      </c>
      <c r="I296" s="252"/>
      <c r="J296" s="249"/>
      <c r="K296" s="249"/>
      <c r="L296" s="253"/>
      <c r="M296" s="254"/>
      <c r="N296" s="255"/>
      <c r="O296" s="255"/>
      <c r="P296" s="255"/>
      <c r="Q296" s="255"/>
      <c r="R296" s="255"/>
      <c r="S296" s="255"/>
      <c r="T296" s="25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7" t="s">
        <v>141</v>
      </c>
      <c r="AU296" s="257" t="s">
        <v>91</v>
      </c>
      <c r="AV296" s="14" t="s">
        <v>89</v>
      </c>
      <c r="AW296" s="14" t="s">
        <v>36</v>
      </c>
      <c r="AX296" s="14" t="s">
        <v>81</v>
      </c>
      <c r="AY296" s="257" t="s">
        <v>132</v>
      </c>
    </row>
    <row r="297" s="14" customFormat="1">
      <c r="A297" s="14"/>
      <c r="B297" s="248"/>
      <c r="C297" s="249"/>
      <c r="D297" s="234" t="s">
        <v>141</v>
      </c>
      <c r="E297" s="250" t="s">
        <v>1</v>
      </c>
      <c r="F297" s="251" t="s">
        <v>244</v>
      </c>
      <c r="G297" s="249"/>
      <c r="H297" s="250" t="s">
        <v>1</v>
      </c>
      <c r="I297" s="252"/>
      <c r="J297" s="249"/>
      <c r="K297" s="249"/>
      <c r="L297" s="253"/>
      <c r="M297" s="254"/>
      <c r="N297" s="255"/>
      <c r="O297" s="255"/>
      <c r="P297" s="255"/>
      <c r="Q297" s="255"/>
      <c r="R297" s="255"/>
      <c r="S297" s="255"/>
      <c r="T297" s="25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7" t="s">
        <v>141</v>
      </c>
      <c r="AU297" s="257" t="s">
        <v>91</v>
      </c>
      <c r="AV297" s="14" t="s">
        <v>89</v>
      </c>
      <c r="AW297" s="14" t="s">
        <v>36</v>
      </c>
      <c r="AX297" s="14" t="s">
        <v>81</v>
      </c>
      <c r="AY297" s="257" t="s">
        <v>132</v>
      </c>
    </row>
    <row r="298" s="13" customFormat="1">
      <c r="A298" s="13"/>
      <c r="B298" s="232"/>
      <c r="C298" s="233"/>
      <c r="D298" s="234" t="s">
        <v>141</v>
      </c>
      <c r="E298" s="235" t="s">
        <v>1</v>
      </c>
      <c r="F298" s="236" t="s">
        <v>267</v>
      </c>
      <c r="G298" s="233"/>
      <c r="H298" s="237">
        <v>260.39999999999998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141</v>
      </c>
      <c r="AU298" s="243" t="s">
        <v>91</v>
      </c>
      <c r="AV298" s="13" t="s">
        <v>91</v>
      </c>
      <c r="AW298" s="13" t="s">
        <v>36</v>
      </c>
      <c r="AX298" s="13" t="s">
        <v>81</v>
      </c>
      <c r="AY298" s="243" t="s">
        <v>132</v>
      </c>
    </row>
    <row r="299" s="16" customFormat="1">
      <c r="A299" s="16"/>
      <c r="B299" s="269"/>
      <c r="C299" s="270"/>
      <c r="D299" s="234" t="s">
        <v>141</v>
      </c>
      <c r="E299" s="271" t="s">
        <v>1</v>
      </c>
      <c r="F299" s="272" t="s">
        <v>162</v>
      </c>
      <c r="G299" s="270"/>
      <c r="H299" s="273">
        <v>260.39999999999998</v>
      </c>
      <c r="I299" s="274"/>
      <c r="J299" s="270"/>
      <c r="K299" s="270"/>
      <c r="L299" s="275"/>
      <c r="M299" s="276"/>
      <c r="N299" s="277"/>
      <c r="O299" s="277"/>
      <c r="P299" s="277"/>
      <c r="Q299" s="277"/>
      <c r="R299" s="277"/>
      <c r="S299" s="277"/>
      <c r="T299" s="278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79" t="s">
        <v>141</v>
      </c>
      <c r="AU299" s="279" t="s">
        <v>91</v>
      </c>
      <c r="AV299" s="16" t="s">
        <v>139</v>
      </c>
      <c r="AW299" s="16" t="s">
        <v>36</v>
      </c>
      <c r="AX299" s="16" t="s">
        <v>89</v>
      </c>
      <c r="AY299" s="279" t="s">
        <v>132</v>
      </c>
    </row>
    <row r="300" s="2" customFormat="1" ht="37.8" customHeight="1">
      <c r="A300" s="39"/>
      <c r="B300" s="40"/>
      <c r="C300" s="219" t="s">
        <v>268</v>
      </c>
      <c r="D300" s="219" t="s">
        <v>134</v>
      </c>
      <c r="E300" s="220" t="s">
        <v>269</v>
      </c>
      <c r="F300" s="221" t="s">
        <v>270</v>
      </c>
      <c r="G300" s="222" t="s">
        <v>137</v>
      </c>
      <c r="H300" s="223">
        <v>260.39999999999998</v>
      </c>
      <c r="I300" s="224"/>
      <c r="J300" s="225">
        <f>ROUND(I300*H300,2)</f>
        <v>0</v>
      </c>
      <c r="K300" s="221" t="s">
        <v>138</v>
      </c>
      <c r="L300" s="45"/>
      <c r="M300" s="226" t="s">
        <v>1</v>
      </c>
      <c r="N300" s="227" t="s">
        <v>46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139</v>
      </c>
      <c r="AT300" s="230" t="s">
        <v>134</v>
      </c>
      <c r="AU300" s="230" t="s">
        <v>91</v>
      </c>
      <c r="AY300" s="18" t="s">
        <v>132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89</v>
      </c>
      <c r="BK300" s="231">
        <f>ROUND(I300*H300,2)</f>
        <v>0</v>
      </c>
      <c r="BL300" s="18" t="s">
        <v>139</v>
      </c>
      <c r="BM300" s="230" t="s">
        <v>271</v>
      </c>
    </row>
    <row r="301" s="2" customFormat="1" ht="37.8" customHeight="1">
      <c r="A301" s="39"/>
      <c r="B301" s="40"/>
      <c r="C301" s="219" t="s">
        <v>272</v>
      </c>
      <c r="D301" s="219" t="s">
        <v>134</v>
      </c>
      <c r="E301" s="220" t="s">
        <v>273</v>
      </c>
      <c r="F301" s="221" t="s">
        <v>274</v>
      </c>
      <c r="G301" s="222" t="s">
        <v>137</v>
      </c>
      <c r="H301" s="223">
        <v>780.63</v>
      </c>
      <c r="I301" s="224"/>
      <c r="J301" s="225">
        <f>ROUND(I301*H301,2)</f>
        <v>0</v>
      </c>
      <c r="K301" s="221" t="s">
        <v>138</v>
      </c>
      <c r="L301" s="45"/>
      <c r="M301" s="226" t="s">
        <v>1</v>
      </c>
      <c r="N301" s="227" t="s">
        <v>46</v>
      </c>
      <c r="O301" s="92"/>
      <c r="P301" s="228">
        <f>O301*H301</f>
        <v>0</v>
      </c>
      <c r="Q301" s="228">
        <v>0.00059000000000000003</v>
      </c>
      <c r="R301" s="228">
        <f>Q301*H301</f>
        <v>0.46057170000000003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139</v>
      </c>
      <c r="AT301" s="230" t="s">
        <v>134</v>
      </c>
      <c r="AU301" s="230" t="s">
        <v>91</v>
      </c>
      <c r="AY301" s="18" t="s">
        <v>132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89</v>
      </c>
      <c r="BK301" s="231">
        <f>ROUND(I301*H301,2)</f>
        <v>0</v>
      </c>
      <c r="BL301" s="18" t="s">
        <v>139</v>
      </c>
      <c r="BM301" s="230" t="s">
        <v>275</v>
      </c>
    </row>
    <row r="302" s="14" customFormat="1">
      <c r="A302" s="14"/>
      <c r="B302" s="248"/>
      <c r="C302" s="249"/>
      <c r="D302" s="234" t="s">
        <v>141</v>
      </c>
      <c r="E302" s="250" t="s">
        <v>1</v>
      </c>
      <c r="F302" s="251" t="s">
        <v>148</v>
      </c>
      <c r="G302" s="249"/>
      <c r="H302" s="250" t="s">
        <v>1</v>
      </c>
      <c r="I302" s="252"/>
      <c r="J302" s="249"/>
      <c r="K302" s="249"/>
      <c r="L302" s="253"/>
      <c r="M302" s="254"/>
      <c r="N302" s="255"/>
      <c r="O302" s="255"/>
      <c r="P302" s="255"/>
      <c r="Q302" s="255"/>
      <c r="R302" s="255"/>
      <c r="S302" s="255"/>
      <c r="T302" s="25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7" t="s">
        <v>141</v>
      </c>
      <c r="AU302" s="257" t="s">
        <v>91</v>
      </c>
      <c r="AV302" s="14" t="s">
        <v>89</v>
      </c>
      <c r="AW302" s="14" t="s">
        <v>36</v>
      </c>
      <c r="AX302" s="14" t="s">
        <v>81</v>
      </c>
      <c r="AY302" s="257" t="s">
        <v>132</v>
      </c>
    </row>
    <row r="303" s="14" customFormat="1">
      <c r="A303" s="14"/>
      <c r="B303" s="248"/>
      <c r="C303" s="249"/>
      <c r="D303" s="234" t="s">
        <v>141</v>
      </c>
      <c r="E303" s="250" t="s">
        <v>1</v>
      </c>
      <c r="F303" s="251" t="s">
        <v>244</v>
      </c>
      <c r="G303" s="249"/>
      <c r="H303" s="250" t="s">
        <v>1</v>
      </c>
      <c r="I303" s="252"/>
      <c r="J303" s="249"/>
      <c r="K303" s="249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141</v>
      </c>
      <c r="AU303" s="257" t="s">
        <v>91</v>
      </c>
      <c r="AV303" s="14" t="s">
        <v>89</v>
      </c>
      <c r="AW303" s="14" t="s">
        <v>36</v>
      </c>
      <c r="AX303" s="14" t="s">
        <v>81</v>
      </c>
      <c r="AY303" s="257" t="s">
        <v>132</v>
      </c>
    </row>
    <row r="304" s="13" customFormat="1">
      <c r="A304" s="13"/>
      <c r="B304" s="232"/>
      <c r="C304" s="233"/>
      <c r="D304" s="234" t="s">
        <v>141</v>
      </c>
      <c r="E304" s="235" t="s">
        <v>1</v>
      </c>
      <c r="F304" s="236" t="s">
        <v>276</v>
      </c>
      <c r="G304" s="233"/>
      <c r="H304" s="237">
        <v>677.50999999999999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141</v>
      </c>
      <c r="AU304" s="243" t="s">
        <v>91</v>
      </c>
      <c r="AV304" s="13" t="s">
        <v>91</v>
      </c>
      <c r="AW304" s="13" t="s">
        <v>36</v>
      </c>
      <c r="AX304" s="13" t="s">
        <v>81</v>
      </c>
      <c r="AY304" s="243" t="s">
        <v>132</v>
      </c>
    </row>
    <row r="305" s="13" customFormat="1">
      <c r="A305" s="13"/>
      <c r="B305" s="232"/>
      <c r="C305" s="233"/>
      <c r="D305" s="234" t="s">
        <v>141</v>
      </c>
      <c r="E305" s="235" t="s">
        <v>1</v>
      </c>
      <c r="F305" s="236" t="s">
        <v>277</v>
      </c>
      <c r="G305" s="233"/>
      <c r="H305" s="237">
        <v>55.299999999999997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141</v>
      </c>
      <c r="AU305" s="243" t="s">
        <v>91</v>
      </c>
      <c r="AV305" s="13" t="s">
        <v>91</v>
      </c>
      <c r="AW305" s="13" t="s">
        <v>36</v>
      </c>
      <c r="AX305" s="13" t="s">
        <v>81</v>
      </c>
      <c r="AY305" s="243" t="s">
        <v>132</v>
      </c>
    </row>
    <row r="306" s="13" customFormat="1">
      <c r="A306" s="13"/>
      <c r="B306" s="232"/>
      <c r="C306" s="233"/>
      <c r="D306" s="234" t="s">
        <v>141</v>
      </c>
      <c r="E306" s="235" t="s">
        <v>1</v>
      </c>
      <c r="F306" s="236" t="s">
        <v>278</v>
      </c>
      <c r="G306" s="233"/>
      <c r="H306" s="237">
        <v>47.82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141</v>
      </c>
      <c r="AU306" s="243" t="s">
        <v>91</v>
      </c>
      <c r="AV306" s="13" t="s">
        <v>91</v>
      </c>
      <c r="AW306" s="13" t="s">
        <v>36</v>
      </c>
      <c r="AX306" s="13" t="s">
        <v>81</v>
      </c>
      <c r="AY306" s="243" t="s">
        <v>132</v>
      </c>
    </row>
    <row r="307" s="16" customFormat="1">
      <c r="A307" s="16"/>
      <c r="B307" s="269"/>
      <c r="C307" s="270"/>
      <c r="D307" s="234" t="s">
        <v>141</v>
      </c>
      <c r="E307" s="271" t="s">
        <v>1</v>
      </c>
      <c r="F307" s="272" t="s">
        <v>162</v>
      </c>
      <c r="G307" s="270"/>
      <c r="H307" s="273">
        <v>780.63</v>
      </c>
      <c r="I307" s="274"/>
      <c r="J307" s="270"/>
      <c r="K307" s="270"/>
      <c r="L307" s="275"/>
      <c r="M307" s="276"/>
      <c r="N307" s="277"/>
      <c r="O307" s="277"/>
      <c r="P307" s="277"/>
      <c r="Q307" s="277"/>
      <c r="R307" s="277"/>
      <c r="S307" s="277"/>
      <c r="T307" s="278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79" t="s">
        <v>141</v>
      </c>
      <c r="AU307" s="279" t="s">
        <v>91</v>
      </c>
      <c r="AV307" s="16" t="s">
        <v>139</v>
      </c>
      <c r="AW307" s="16" t="s">
        <v>36</v>
      </c>
      <c r="AX307" s="16" t="s">
        <v>89</v>
      </c>
      <c r="AY307" s="279" t="s">
        <v>132</v>
      </c>
    </row>
    <row r="308" s="2" customFormat="1" ht="37.8" customHeight="1">
      <c r="A308" s="39"/>
      <c r="B308" s="40"/>
      <c r="C308" s="219" t="s">
        <v>279</v>
      </c>
      <c r="D308" s="219" t="s">
        <v>134</v>
      </c>
      <c r="E308" s="220" t="s">
        <v>280</v>
      </c>
      <c r="F308" s="221" t="s">
        <v>281</v>
      </c>
      <c r="G308" s="222" t="s">
        <v>137</v>
      </c>
      <c r="H308" s="223">
        <v>780.63</v>
      </c>
      <c r="I308" s="224"/>
      <c r="J308" s="225">
        <f>ROUND(I308*H308,2)</f>
        <v>0</v>
      </c>
      <c r="K308" s="221" t="s">
        <v>138</v>
      </c>
      <c r="L308" s="45"/>
      <c r="M308" s="226" t="s">
        <v>1</v>
      </c>
      <c r="N308" s="227" t="s">
        <v>46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139</v>
      </c>
      <c r="AT308" s="230" t="s">
        <v>134</v>
      </c>
      <c r="AU308" s="230" t="s">
        <v>91</v>
      </c>
      <c r="AY308" s="18" t="s">
        <v>132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89</v>
      </c>
      <c r="BK308" s="231">
        <f>ROUND(I308*H308,2)</f>
        <v>0</v>
      </c>
      <c r="BL308" s="18" t="s">
        <v>139</v>
      </c>
      <c r="BM308" s="230" t="s">
        <v>282</v>
      </c>
    </row>
    <row r="309" s="2" customFormat="1" ht="62.7" customHeight="1">
      <c r="A309" s="39"/>
      <c r="B309" s="40"/>
      <c r="C309" s="219" t="s">
        <v>7</v>
      </c>
      <c r="D309" s="219" t="s">
        <v>134</v>
      </c>
      <c r="E309" s="220" t="s">
        <v>283</v>
      </c>
      <c r="F309" s="221" t="s">
        <v>284</v>
      </c>
      <c r="G309" s="222" t="s">
        <v>236</v>
      </c>
      <c r="H309" s="223">
        <v>22.140000000000001</v>
      </c>
      <c r="I309" s="224"/>
      <c r="J309" s="225">
        <f>ROUND(I309*H309,2)</f>
        <v>0</v>
      </c>
      <c r="K309" s="221" t="s">
        <v>138</v>
      </c>
      <c r="L309" s="45"/>
      <c r="M309" s="226" t="s">
        <v>1</v>
      </c>
      <c r="N309" s="227" t="s">
        <v>46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139</v>
      </c>
      <c r="AT309" s="230" t="s">
        <v>134</v>
      </c>
      <c r="AU309" s="230" t="s">
        <v>91</v>
      </c>
      <c r="AY309" s="18" t="s">
        <v>132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89</v>
      </c>
      <c r="BK309" s="231">
        <f>ROUND(I309*H309,2)</f>
        <v>0</v>
      </c>
      <c r="BL309" s="18" t="s">
        <v>139</v>
      </c>
      <c r="BM309" s="230" t="s">
        <v>285</v>
      </c>
    </row>
    <row r="310" s="14" customFormat="1">
      <c r="A310" s="14"/>
      <c r="B310" s="248"/>
      <c r="C310" s="249"/>
      <c r="D310" s="234" t="s">
        <v>141</v>
      </c>
      <c r="E310" s="250" t="s">
        <v>1</v>
      </c>
      <c r="F310" s="251" t="s">
        <v>286</v>
      </c>
      <c r="G310" s="249"/>
      <c r="H310" s="250" t="s">
        <v>1</v>
      </c>
      <c r="I310" s="252"/>
      <c r="J310" s="249"/>
      <c r="K310" s="249"/>
      <c r="L310" s="253"/>
      <c r="M310" s="254"/>
      <c r="N310" s="255"/>
      <c r="O310" s="255"/>
      <c r="P310" s="255"/>
      <c r="Q310" s="255"/>
      <c r="R310" s="255"/>
      <c r="S310" s="255"/>
      <c r="T310" s="25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7" t="s">
        <v>141</v>
      </c>
      <c r="AU310" s="257" t="s">
        <v>91</v>
      </c>
      <c r="AV310" s="14" t="s">
        <v>89</v>
      </c>
      <c r="AW310" s="14" t="s">
        <v>36</v>
      </c>
      <c r="AX310" s="14" t="s">
        <v>81</v>
      </c>
      <c r="AY310" s="257" t="s">
        <v>132</v>
      </c>
    </row>
    <row r="311" s="13" customFormat="1">
      <c r="A311" s="13"/>
      <c r="B311" s="232"/>
      <c r="C311" s="233"/>
      <c r="D311" s="234" t="s">
        <v>141</v>
      </c>
      <c r="E311" s="235" t="s">
        <v>1</v>
      </c>
      <c r="F311" s="236" t="s">
        <v>287</v>
      </c>
      <c r="G311" s="233"/>
      <c r="H311" s="237">
        <v>22.140000000000001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141</v>
      </c>
      <c r="AU311" s="243" t="s">
        <v>91</v>
      </c>
      <c r="AV311" s="13" t="s">
        <v>91</v>
      </c>
      <c r="AW311" s="13" t="s">
        <v>36</v>
      </c>
      <c r="AX311" s="13" t="s">
        <v>89</v>
      </c>
      <c r="AY311" s="243" t="s">
        <v>132</v>
      </c>
    </row>
    <row r="312" s="2" customFormat="1" ht="62.7" customHeight="1">
      <c r="A312" s="39"/>
      <c r="B312" s="40"/>
      <c r="C312" s="219" t="s">
        <v>288</v>
      </c>
      <c r="D312" s="219" t="s">
        <v>134</v>
      </c>
      <c r="E312" s="220" t="s">
        <v>289</v>
      </c>
      <c r="F312" s="221" t="s">
        <v>290</v>
      </c>
      <c r="G312" s="222" t="s">
        <v>236</v>
      </c>
      <c r="H312" s="223">
        <v>239.42500000000001</v>
      </c>
      <c r="I312" s="224"/>
      <c r="J312" s="225">
        <f>ROUND(I312*H312,2)</f>
        <v>0</v>
      </c>
      <c r="K312" s="221" t="s">
        <v>138</v>
      </c>
      <c r="L312" s="45"/>
      <c r="M312" s="226" t="s">
        <v>1</v>
      </c>
      <c r="N312" s="227" t="s">
        <v>46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139</v>
      </c>
      <c r="AT312" s="230" t="s">
        <v>134</v>
      </c>
      <c r="AU312" s="230" t="s">
        <v>91</v>
      </c>
      <c r="AY312" s="18" t="s">
        <v>132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89</v>
      </c>
      <c r="BK312" s="231">
        <f>ROUND(I312*H312,2)</f>
        <v>0</v>
      </c>
      <c r="BL312" s="18" t="s">
        <v>139</v>
      </c>
      <c r="BM312" s="230" t="s">
        <v>291</v>
      </c>
    </row>
    <row r="313" s="14" customFormat="1">
      <c r="A313" s="14"/>
      <c r="B313" s="248"/>
      <c r="C313" s="249"/>
      <c r="D313" s="234" t="s">
        <v>141</v>
      </c>
      <c r="E313" s="250" t="s">
        <v>1</v>
      </c>
      <c r="F313" s="251" t="s">
        <v>292</v>
      </c>
      <c r="G313" s="249"/>
      <c r="H313" s="250" t="s">
        <v>1</v>
      </c>
      <c r="I313" s="252"/>
      <c r="J313" s="249"/>
      <c r="K313" s="249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141</v>
      </c>
      <c r="AU313" s="257" t="s">
        <v>91</v>
      </c>
      <c r="AV313" s="14" t="s">
        <v>89</v>
      </c>
      <c r="AW313" s="14" t="s">
        <v>36</v>
      </c>
      <c r="AX313" s="14" t="s">
        <v>81</v>
      </c>
      <c r="AY313" s="257" t="s">
        <v>132</v>
      </c>
    </row>
    <row r="314" s="13" customFormat="1">
      <c r="A314" s="13"/>
      <c r="B314" s="232"/>
      <c r="C314" s="233"/>
      <c r="D314" s="234" t="s">
        <v>141</v>
      </c>
      <c r="E314" s="235" t="s">
        <v>1</v>
      </c>
      <c r="F314" s="236" t="s">
        <v>293</v>
      </c>
      <c r="G314" s="233"/>
      <c r="H314" s="237">
        <v>158.351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141</v>
      </c>
      <c r="AU314" s="243" t="s">
        <v>91</v>
      </c>
      <c r="AV314" s="13" t="s">
        <v>91</v>
      </c>
      <c r="AW314" s="13" t="s">
        <v>36</v>
      </c>
      <c r="AX314" s="13" t="s">
        <v>81</v>
      </c>
      <c r="AY314" s="243" t="s">
        <v>132</v>
      </c>
    </row>
    <row r="315" s="13" customFormat="1">
      <c r="A315" s="13"/>
      <c r="B315" s="232"/>
      <c r="C315" s="233"/>
      <c r="D315" s="234" t="s">
        <v>141</v>
      </c>
      <c r="E315" s="235" t="s">
        <v>1</v>
      </c>
      <c r="F315" s="236" t="s">
        <v>294</v>
      </c>
      <c r="G315" s="233"/>
      <c r="H315" s="237">
        <v>18.135000000000002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141</v>
      </c>
      <c r="AU315" s="243" t="s">
        <v>91</v>
      </c>
      <c r="AV315" s="13" t="s">
        <v>91</v>
      </c>
      <c r="AW315" s="13" t="s">
        <v>36</v>
      </c>
      <c r="AX315" s="13" t="s">
        <v>81</v>
      </c>
      <c r="AY315" s="243" t="s">
        <v>132</v>
      </c>
    </row>
    <row r="316" s="13" customFormat="1">
      <c r="A316" s="13"/>
      <c r="B316" s="232"/>
      <c r="C316" s="233"/>
      <c r="D316" s="234" t="s">
        <v>141</v>
      </c>
      <c r="E316" s="235" t="s">
        <v>1</v>
      </c>
      <c r="F316" s="236" t="s">
        <v>295</v>
      </c>
      <c r="G316" s="233"/>
      <c r="H316" s="237">
        <v>17.396000000000001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141</v>
      </c>
      <c r="AU316" s="243" t="s">
        <v>91</v>
      </c>
      <c r="AV316" s="13" t="s">
        <v>91</v>
      </c>
      <c r="AW316" s="13" t="s">
        <v>36</v>
      </c>
      <c r="AX316" s="13" t="s">
        <v>81</v>
      </c>
      <c r="AY316" s="243" t="s">
        <v>132</v>
      </c>
    </row>
    <row r="317" s="15" customFormat="1">
      <c r="A317" s="15"/>
      <c r="B317" s="258"/>
      <c r="C317" s="259"/>
      <c r="D317" s="234" t="s">
        <v>141</v>
      </c>
      <c r="E317" s="260" t="s">
        <v>1</v>
      </c>
      <c r="F317" s="261" t="s">
        <v>153</v>
      </c>
      <c r="G317" s="259"/>
      <c r="H317" s="262">
        <v>193.88200000000001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8" t="s">
        <v>141</v>
      </c>
      <c r="AU317" s="268" t="s">
        <v>91</v>
      </c>
      <c r="AV317" s="15" t="s">
        <v>154</v>
      </c>
      <c r="AW317" s="15" t="s">
        <v>36</v>
      </c>
      <c r="AX317" s="15" t="s">
        <v>81</v>
      </c>
      <c r="AY317" s="268" t="s">
        <v>132</v>
      </c>
    </row>
    <row r="318" s="14" customFormat="1">
      <c r="A318" s="14"/>
      <c r="B318" s="248"/>
      <c r="C318" s="249"/>
      <c r="D318" s="234" t="s">
        <v>141</v>
      </c>
      <c r="E318" s="250" t="s">
        <v>1</v>
      </c>
      <c r="F318" s="251" t="s">
        <v>159</v>
      </c>
      <c r="G318" s="249"/>
      <c r="H318" s="250" t="s">
        <v>1</v>
      </c>
      <c r="I318" s="252"/>
      <c r="J318" s="249"/>
      <c r="K318" s="249"/>
      <c r="L318" s="253"/>
      <c r="M318" s="254"/>
      <c r="N318" s="255"/>
      <c r="O318" s="255"/>
      <c r="P318" s="255"/>
      <c r="Q318" s="255"/>
      <c r="R318" s="255"/>
      <c r="S318" s="255"/>
      <c r="T318" s="25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7" t="s">
        <v>141</v>
      </c>
      <c r="AU318" s="257" t="s">
        <v>91</v>
      </c>
      <c r="AV318" s="14" t="s">
        <v>89</v>
      </c>
      <c r="AW318" s="14" t="s">
        <v>36</v>
      </c>
      <c r="AX318" s="14" t="s">
        <v>81</v>
      </c>
      <c r="AY318" s="257" t="s">
        <v>132</v>
      </c>
    </row>
    <row r="319" s="13" customFormat="1">
      <c r="A319" s="13"/>
      <c r="B319" s="232"/>
      <c r="C319" s="233"/>
      <c r="D319" s="234" t="s">
        <v>141</v>
      </c>
      <c r="E319" s="235" t="s">
        <v>1</v>
      </c>
      <c r="F319" s="236" t="s">
        <v>296</v>
      </c>
      <c r="G319" s="233"/>
      <c r="H319" s="237">
        <v>56.613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141</v>
      </c>
      <c r="AU319" s="243" t="s">
        <v>91</v>
      </c>
      <c r="AV319" s="13" t="s">
        <v>91</v>
      </c>
      <c r="AW319" s="13" t="s">
        <v>36</v>
      </c>
      <c r="AX319" s="13" t="s">
        <v>81</v>
      </c>
      <c r="AY319" s="243" t="s">
        <v>132</v>
      </c>
    </row>
    <row r="320" s="13" customFormat="1">
      <c r="A320" s="13"/>
      <c r="B320" s="232"/>
      <c r="C320" s="233"/>
      <c r="D320" s="234" t="s">
        <v>141</v>
      </c>
      <c r="E320" s="235" t="s">
        <v>1</v>
      </c>
      <c r="F320" s="236" t="s">
        <v>297</v>
      </c>
      <c r="G320" s="233"/>
      <c r="H320" s="237">
        <v>-11.07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141</v>
      </c>
      <c r="AU320" s="243" t="s">
        <v>91</v>
      </c>
      <c r="AV320" s="13" t="s">
        <v>91</v>
      </c>
      <c r="AW320" s="13" t="s">
        <v>36</v>
      </c>
      <c r="AX320" s="13" t="s">
        <v>81</v>
      </c>
      <c r="AY320" s="243" t="s">
        <v>132</v>
      </c>
    </row>
    <row r="321" s="15" customFormat="1">
      <c r="A321" s="15"/>
      <c r="B321" s="258"/>
      <c r="C321" s="259"/>
      <c r="D321" s="234" t="s">
        <v>141</v>
      </c>
      <c r="E321" s="260" t="s">
        <v>1</v>
      </c>
      <c r="F321" s="261" t="s">
        <v>153</v>
      </c>
      <c r="G321" s="259"/>
      <c r="H321" s="262">
        <v>45.542999999999999</v>
      </c>
      <c r="I321" s="263"/>
      <c r="J321" s="259"/>
      <c r="K321" s="259"/>
      <c r="L321" s="264"/>
      <c r="M321" s="265"/>
      <c r="N321" s="266"/>
      <c r="O321" s="266"/>
      <c r="P321" s="266"/>
      <c r="Q321" s="266"/>
      <c r="R321" s="266"/>
      <c r="S321" s="266"/>
      <c r="T321" s="26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8" t="s">
        <v>141</v>
      </c>
      <c r="AU321" s="268" t="s">
        <v>91</v>
      </c>
      <c r="AV321" s="15" t="s">
        <v>154</v>
      </c>
      <c r="AW321" s="15" t="s">
        <v>36</v>
      </c>
      <c r="AX321" s="15" t="s">
        <v>81</v>
      </c>
      <c r="AY321" s="268" t="s">
        <v>132</v>
      </c>
    </row>
    <row r="322" s="16" customFormat="1">
      <c r="A322" s="16"/>
      <c r="B322" s="269"/>
      <c r="C322" s="270"/>
      <c r="D322" s="234" t="s">
        <v>141</v>
      </c>
      <c r="E322" s="271" t="s">
        <v>1</v>
      </c>
      <c r="F322" s="272" t="s">
        <v>162</v>
      </c>
      <c r="G322" s="270"/>
      <c r="H322" s="273">
        <v>239.42500000000001</v>
      </c>
      <c r="I322" s="274"/>
      <c r="J322" s="270"/>
      <c r="K322" s="270"/>
      <c r="L322" s="275"/>
      <c r="M322" s="276"/>
      <c r="N322" s="277"/>
      <c r="O322" s="277"/>
      <c r="P322" s="277"/>
      <c r="Q322" s="277"/>
      <c r="R322" s="277"/>
      <c r="S322" s="277"/>
      <c r="T322" s="278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79" t="s">
        <v>141</v>
      </c>
      <c r="AU322" s="279" t="s">
        <v>91</v>
      </c>
      <c r="AV322" s="16" t="s">
        <v>139</v>
      </c>
      <c r="AW322" s="16" t="s">
        <v>36</v>
      </c>
      <c r="AX322" s="16" t="s">
        <v>89</v>
      </c>
      <c r="AY322" s="279" t="s">
        <v>132</v>
      </c>
    </row>
    <row r="323" s="2" customFormat="1" ht="62.7" customHeight="1">
      <c r="A323" s="39"/>
      <c r="B323" s="40"/>
      <c r="C323" s="219" t="s">
        <v>298</v>
      </c>
      <c r="D323" s="219" t="s">
        <v>134</v>
      </c>
      <c r="E323" s="220" t="s">
        <v>299</v>
      </c>
      <c r="F323" s="221" t="s">
        <v>300</v>
      </c>
      <c r="G323" s="222" t="s">
        <v>236</v>
      </c>
      <c r="H323" s="223">
        <v>250.49500000000001</v>
      </c>
      <c r="I323" s="224"/>
      <c r="J323" s="225">
        <f>ROUND(I323*H323,2)</f>
        <v>0</v>
      </c>
      <c r="K323" s="221" t="s">
        <v>138</v>
      </c>
      <c r="L323" s="45"/>
      <c r="M323" s="226" t="s">
        <v>1</v>
      </c>
      <c r="N323" s="227" t="s">
        <v>46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139</v>
      </c>
      <c r="AT323" s="230" t="s">
        <v>134</v>
      </c>
      <c r="AU323" s="230" t="s">
        <v>91</v>
      </c>
      <c r="AY323" s="18" t="s">
        <v>132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89</v>
      </c>
      <c r="BK323" s="231">
        <f>ROUND(I323*H323,2)</f>
        <v>0</v>
      </c>
      <c r="BL323" s="18" t="s">
        <v>139</v>
      </c>
      <c r="BM323" s="230" t="s">
        <v>301</v>
      </c>
    </row>
    <row r="324" s="14" customFormat="1">
      <c r="A324" s="14"/>
      <c r="B324" s="248"/>
      <c r="C324" s="249"/>
      <c r="D324" s="234" t="s">
        <v>141</v>
      </c>
      <c r="E324" s="250" t="s">
        <v>1</v>
      </c>
      <c r="F324" s="251" t="s">
        <v>292</v>
      </c>
      <c r="G324" s="249"/>
      <c r="H324" s="250" t="s">
        <v>1</v>
      </c>
      <c r="I324" s="252"/>
      <c r="J324" s="249"/>
      <c r="K324" s="249"/>
      <c r="L324" s="253"/>
      <c r="M324" s="254"/>
      <c r="N324" s="255"/>
      <c r="O324" s="255"/>
      <c r="P324" s="255"/>
      <c r="Q324" s="255"/>
      <c r="R324" s="255"/>
      <c r="S324" s="255"/>
      <c r="T324" s="25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7" t="s">
        <v>141</v>
      </c>
      <c r="AU324" s="257" t="s">
        <v>91</v>
      </c>
      <c r="AV324" s="14" t="s">
        <v>89</v>
      </c>
      <c r="AW324" s="14" t="s">
        <v>36</v>
      </c>
      <c r="AX324" s="14" t="s">
        <v>81</v>
      </c>
      <c r="AY324" s="257" t="s">
        <v>132</v>
      </c>
    </row>
    <row r="325" s="13" customFormat="1">
      <c r="A325" s="13"/>
      <c r="B325" s="232"/>
      <c r="C325" s="233"/>
      <c r="D325" s="234" t="s">
        <v>141</v>
      </c>
      <c r="E325" s="235" t="s">
        <v>1</v>
      </c>
      <c r="F325" s="236" t="s">
        <v>293</v>
      </c>
      <c r="G325" s="233"/>
      <c r="H325" s="237">
        <v>158.351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141</v>
      </c>
      <c r="AU325" s="243" t="s">
        <v>91</v>
      </c>
      <c r="AV325" s="13" t="s">
        <v>91</v>
      </c>
      <c r="AW325" s="13" t="s">
        <v>36</v>
      </c>
      <c r="AX325" s="13" t="s">
        <v>81</v>
      </c>
      <c r="AY325" s="243" t="s">
        <v>132</v>
      </c>
    </row>
    <row r="326" s="13" customFormat="1">
      <c r="A326" s="13"/>
      <c r="B326" s="232"/>
      <c r="C326" s="233"/>
      <c r="D326" s="234" t="s">
        <v>141</v>
      </c>
      <c r="E326" s="235" t="s">
        <v>1</v>
      </c>
      <c r="F326" s="236" t="s">
        <v>294</v>
      </c>
      <c r="G326" s="233"/>
      <c r="H326" s="237">
        <v>18.135000000000002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141</v>
      </c>
      <c r="AU326" s="243" t="s">
        <v>91</v>
      </c>
      <c r="AV326" s="13" t="s">
        <v>91</v>
      </c>
      <c r="AW326" s="13" t="s">
        <v>36</v>
      </c>
      <c r="AX326" s="13" t="s">
        <v>81</v>
      </c>
      <c r="AY326" s="243" t="s">
        <v>132</v>
      </c>
    </row>
    <row r="327" s="13" customFormat="1">
      <c r="A327" s="13"/>
      <c r="B327" s="232"/>
      <c r="C327" s="233"/>
      <c r="D327" s="234" t="s">
        <v>141</v>
      </c>
      <c r="E327" s="235" t="s">
        <v>1</v>
      </c>
      <c r="F327" s="236" t="s">
        <v>295</v>
      </c>
      <c r="G327" s="233"/>
      <c r="H327" s="237">
        <v>17.396000000000001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141</v>
      </c>
      <c r="AU327" s="243" t="s">
        <v>91</v>
      </c>
      <c r="AV327" s="13" t="s">
        <v>91</v>
      </c>
      <c r="AW327" s="13" t="s">
        <v>36</v>
      </c>
      <c r="AX327" s="13" t="s">
        <v>81</v>
      </c>
      <c r="AY327" s="243" t="s">
        <v>132</v>
      </c>
    </row>
    <row r="328" s="13" customFormat="1">
      <c r="A328" s="13"/>
      <c r="B328" s="232"/>
      <c r="C328" s="233"/>
      <c r="D328" s="234" t="s">
        <v>141</v>
      </c>
      <c r="E328" s="235" t="s">
        <v>1</v>
      </c>
      <c r="F328" s="236" t="s">
        <v>302</v>
      </c>
      <c r="G328" s="233"/>
      <c r="H328" s="237">
        <v>56.613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141</v>
      </c>
      <c r="AU328" s="243" t="s">
        <v>91</v>
      </c>
      <c r="AV328" s="13" t="s">
        <v>91</v>
      </c>
      <c r="AW328" s="13" t="s">
        <v>36</v>
      </c>
      <c r="AX328" s="13" t="s">
        <v>81</v>
      </c>
      <c r="AY328" s="243" t="s">
        <v>132</v>
      </c>
    </row>
    <row r="329" s="16" customFormat="1">
      <c r="A329" s="16"/>
      <c r="B329" s="269"/>
      <c r="C329" s="270"/>
      <c r="D329" s="234" t="s">
        <v>141</v>
      </c>
      <c r="E329" s="271" t="s">
        <v>1</v>
      </c>
      <c r="F329" s="272" t="s">
        <v>162</v>
      </c>
      <c r="G329" s="270"/>
      <c r="H329" s="273">
        <v>250.49500000000001</v>
      </c>
      <c r="I329" s="274"/>
      <c r="J329" s="270"/>
      <c r="K329" s="270"/>
      <c r="L329" s="275"/>
      <c r="M329" s="276"/>
      <c r="N329" s="277"/>
      <c r="O329" s="277"/>
      <c r="P329" s="277"/>
      <c r="Q329" s="277"/>
      <c r="R329" s="277"/>
      <c r="S329" s="277"/>
      <c r="T329" s="278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79" t="s">
        <v>141</v>
      </c>
      <c r="AU329" s="279" t="s">
        <v>91</v>
      </c>
      <c r="AV329" s="16" t="s">
        <v>139</v>
      </c>
      <c r="AW329" s="16" t="s">
        <v>36</v>
      </c>
      <c r="AX329" s="16" t="s">
        <v>89</v>
      </c>
      <c r="AY329" s="279" t="s">
        <v>132</v>
      </c>
    </row>
    <row r="330" s="2" customFormat="1" ht="44.25" customHeight="1">
      <c r="A330" s="39"/>
      <c r="B330" s="40"/>
      <c r="C330" s="219" t="s">
        <v>303</v>
      </c>
      <c r="D330" s="219" t="s">
        <v>134</v>
      </c>
      <c r="E330" s="220" t="s">
        <v>304</v>
      </c>
      <c r="F330" s="221" t="s">
        <v>305</v>
      </c>
      <c r="G330" s="222" t="s">
        <v>236</v>
      </c>
      <c r="H330" s="223">
        <v>11.07</v>
      </c>
      <c r="I330" s="224"/>
      <c r="J330" s="225">
        <f>ROUND(I330*H330,2)</f>
        <v>0</v>
      </c>
      <c r="K330" s="221" t="s">
        <v>138</v>
      </c>
      <c r="L330" s="45"/>
      <c r="M330" s="226" t="s">
        <v>1</v>
      </c>
      <c r="N330" s="227" t="s">
        <v>46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139</v>
      </c>
      <c r="AT330" s="230" t="s">
        <v>134</v>
      </c>
      <c r="AU330" s="230" t="s">
        <v>91</v>
      </c>
      <c r="AY330" s="18" t="s">
        <v>132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89</v>
      </c>
      <c r="BK330" s="231">
        <f>ROUND(I330*H330,2)</f>
        <v>0</v>
      </c>
      <c r="BL330" s="18" t="s">
        <v>139</v>
      </c>
      <c r="BM330" s="230" t="s">
        <v>306</v>
      </c>
    </row>
    <row r="331" s="14" customFormat="1">
      <c r="A331" s="14"/>
      <c r="B331" s="248"/>
      <c r="C331" s="249"/>
      <c r="D331" s="234" t="s">
        <v>141</v>
      </c>
      <c r="E331" s="250" t="s">
        <v>1</v>
      </c>
      <c r="F331" s="251" t="s">
        <v>307</v>
      </c>
      <c r="G331" s="249"/>
      <c r="H331" s="250" t="s">
        <v>1</v>
      </c>
      <c r="I331" s="252"/>
      <c r="J331" s="249"/>
      <c r="K331" s="249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141</v>
      </c>
      <c r="AU331" s="257" t="s">
        <v>91</v>
      </c>
      <c r="AV331" s="14" t="s">
        <v>89</v>
      </c>
      <c r="AW331" s="14" t="s">
        <v>36</v>
      </c>
      <c r="AX331" s="14" t="s">
        <v>81</v>
      </c>
      <c r="AY331" s="257" t="s">
        <v>132</v>
      </c>
    </row>
    <row r="332" s="13" customFormat="1">
      <c r="A332" s="13"/>
      <c r="B332" s="232"/>
      <c r="C332" s="233"/>
      <c r="D332" s="234" t="s">
        <v>141</v>
      </c>
      <c r="E332" s="235" t="s">
        <v>1</v>
      </c>
      <c r="F332" s="236" t="s">
        <v>308</v>
      </c>
      <c r="G332" s="233"/>
      <c r="H332" s="237">
        <v>11.07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141</v>
      </c>
      <c r="AU332" s="243" t="s">
        <v>91</v>
      </c>
      <c r="AV332" s="13" t="s">
        <v>91</v>
      </c>
      <c r="AW332" s="13" t="s">
        <v>36</v>
      </c>
      <c r="AX332" s="13" t="s">
        <v>89</v>
      </c>
      <c r="AY332" s="243" t="s">
        <v>132</v>
      </c>
    </row>
    <row r="333" s="2" customFormat="1" ht="44.25" customHeight="1">
      <c r="A333" s="39"/>
      <c r="B333" s="40"/>
      <c r="C333" s="219" t="s">
        <v>309</v>
      </c>
      <c r="D333" s="219" t="s">
        <v>134</v>
      </c>
      <c r="E333" s="220" t="s">
        <v>310</v>
      </c>
      <c r="F333" s="221" t="s">
        <v>311</v>
      </c>
      <c r="G333" s="222" t="s">
        <v>312</v>
      </c>
      <c r="H333" s="223">
        <v>881.85699999999997</v>
      </c>
      <c r="I333" s="224"/>
      <c r="J333" s="225">
        <f>ROUND(I333*H333,2)</f>
        <v>0</v>
      </c>
      <c r="K333" s="221" t="s">
        <v>138</v>
      </c>
      <c r="L333" s="45"/>
      <c r="M333" s="226" t="s">
        <v>1</v>
      </c>
      <c r="N333" s="227" t="s">
        <v>46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139</v>
      </c>
      <c r="AT333" s="230" t="s">
        <v>134</v>
      </c>
      <c r="AU333" s="230" t="s">
        <v>91</v>
      </c>
      <c r="AY333" s="18" t="s">
        <v>132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89</v>
      </c>
      <c r="BK333" s="231">
        <f>ROUND(I333*H333,2)</f>
        <v>0</v>
      </c>
      <c r="BL333" s="18" t="s">
        <v>139</v>
      </c>
      <c r="BM333" s="230" t="s">
        <v>313</v>
      </c>
    </row>
    <row r="334" s="13" customFormat="1">
      <c r="A334" s="13"/>
      <c r="B334" s="232"/>
      <c r="C334" s="233"/>
      <c r="D334" s="234" t="s">
        <v>141</v>
      </c>
      <c r="E334" s="235" t="s">
        <v>1</v>
      </c>
      <c r="F334" s="236" t="s">
        <v>314</v>
      </c>
      <c r="G334" s="233"/>
      <c r="H334" s="237">
        <v>570.06399999999996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141</v>
      </c>
      <c r="AU334" s="243" t="s">
        <v>91</v>
      </c>
      <c r="AV334" s="13" t="s">
        <v>91</v>
      </c>
      <c r="AW334" s="13" t="s">
        <v>36</v>
      </c>
      <c r="AX334" s="13" t="s">
        <v>81</v>
      </c>
      <c r="AY334" s="243" t="s">
        <v>132</v>
      </c>
    </row>
    <row r="335" s="13" customFormat="1">
      <c r="A335" s="13"/>
      <c r="B335" s="232"/>
      <c r="C335" s="233"/>
      <c r="D335" s="234" t="s">
        <v>141</v>
      </c>
      <c r="E335" s="235" t="s">
        <v>1</v>
      </c>
      <c r="F335" s="236" t="s">
        <v>315</v>
      </c>
      <c r="G335" s="233"/>
      <c r="H335" s="237">
        <v>65.286000000000001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141</v>
      </c>
      <c r="AU335" s="243" t="s">
        <v>91</v>
      </c>
      <c r="AV335" s="13" t="s">
        <v>91</v>
      </c>
      <c r="AW335" s="13" t="s">
        <v>36</v>
      </c>
      <c r="AX335" s="13" t="s">
        <v>81</v>
      </c>
      <c r="AY335" s="243" t="s">
        <v>132</v>
      </c>
    </row>
    <row r="336" s="13" customFormat="1">
      <c r="A336" s="13"/>
      <c r="B336" s="232"/>
      <c r="C336" s="233"/>
      <c r="D336" s="234" t="s">
        <v>141</v>
      </c>
      <c r="E336" s="235" t="s">
        <v>1</v>
      </c>
      <c r="F336" s="236" t="s">
        <v>316</v>
      </c>
      <c r="G336" s="233"/>
      <c r="H336" s="237">
        <v>62.625999999999998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141</v>
      </c>
      <c r="AU336" s="243" t="s">
        <v>91</v>
      </c>
      <c r="AV336" s="13" t="s">
        <v>91</v>
      </c>
      <c r="AW336" s="13" t="s">
        <v>36</v>
      </c>
      <c r="AX336" s="13" t="s">
        <v>81</v>
      </c>
      <c r="AY336" s="243" t="s">
        <v>132</v>
      </c>
    </row>
    <row r="337" s="13" customFormat="1">
      <c r="A337" s="13"/>
      <c r="B337" s="232"/>
      <c r="C337" s="233"/>
      <c r="D337" s="234" t="s">
        <v>141</v>
      </c>
      <c r="E337" s="235" t="s">
        <v>1</v>
      </c>
      <c r="F337" s="236" t="s">
        <v>317</v>
      </c>
      <c r="G337" s="233"/>
      <c r="H337" s="237">
        <v>183.881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141</v>
      </c>
      <c r="AU337" s="243" t="s">
        <v>91</v>
      </c>
      <c r="AV337" s="13" t="s">
        <v>91</v>
      </c>
      <c r="AW337" s="13" t="s">
        <v>36</v>
      </c>
      <c r="AX337" s="13" t="s">
        <v>81</v>
      </c>
      <c r="AY337" s="243" t="s">
        <v>132</v>
      </c>
    </row>
    <row r="338" s="16" customFormat="1">
      <c r="A338" s="16"/>
      <c r="B338" s="269"/>
      <c r="C338" s="270"/>
      <c r="D338" s="234" t="s">
        <v>141</v>
      </c>
      <c r="E338" s="271" t="s">
        <v>1</v>
      </c>
      <c r="F338" s="272" t="s">
        <v>162</v>
      </c>
      <c r="G338" s="270"/>
      <c r="H338" s="273">
        <v>881.85699999999997</v>
      </c>
      <c r="I338" s="274"/>
      <c r="J338" s="270"/>
      <c r="K338" s="270"/>
      <c r="L338" s="275"/>
      <c r="M338" s="276"/>
      <c r="N338" s="277"/>
      <c r="O338" s="277"/>
      <c r="P338" s="277"/>
      <c r="Q338" s="277"/>
      <c r="R338" s="277"/>
      <c r="S338" s="277"/>
      <c r="T338" s="278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79" t="s">
        <v>141</v>
      </c>
      <c r="AU338" s="279" t="s">
        <v>91</v>
      </c>
      <c r="AV338" s="16" t="s">
        <v>139</v>
      </c>
      <c r="AW338" s="16" t="s">
        <v>36</v>
      </c>
      <c r="AX338" s="16" t="s">
        <v>89</v>
      </c>
      <c r="AY338" s="279" t="s">
        <v>132</v>
      </c>
    </row>
    <row r="339" s="2" customFormat="1" ht="44.25" customHeight="1">
      <c r="A339" s="39"/>
      <c r="B339" s="40"/>
      <c r="C339" s="219" t="s">
        <v>318</v>
      </c>
      <c r="D339" s="219" t="s">
        <v>134</v>
      </c>
      <c r="E339" s="220" t="s">
        <v>319</v>
      </c>
      <c r="F339" s="221" t="s">
        <v>320</v>
      </c>
      <c r="G339" s="222" t="s">
        <v>236</v>
      </c>
      <c r="H339" s="223">
        <v>386.24000000000001</v>
      </c>
      <c r="I339" s="224"/>
      <c r="J339" s="225">
        <f>ROUND(I339*H339,2)</f>
        <v>0</v>
      </c>
      <c r="K339" s="221" t="s">
        <v>138</v>
      </c>
      <c r="L339" s="45"/>
      <c r="M339" s="226" t="s">
        <v>1</v>
      </c>
      <c r="N339" s="227" t="s">
        <v>46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139</v>
      </c>
      <c r="AT339" s="230" t="s">
        <v>134</v>
      </c>
      <c r="AU339" s="230" t="s">
        <v>91</v>
      </c>
      <c r="AY339" s="18" t="s">
        <v>132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89</v>
      </c>
      <c r="BK339" s="231">
        <f>ROUND(I339*H339,2)</f>
        <v>0</v>
      </c>
      <c r="BL339" s="18" t="s">
        <v>139</v>
      </c>
      <c r="BM339" s="230" t="s">
        <v>321</v>
      </c>
    </row>
    <row r="340" s="14" customFormat="1">
      <c r="A340" s="14"/>
      <c r="B340" s="248"/>
      <c r="C340" s="249"/>
      <c r="D340" s="234" t="s">
        <v>141</v>
      </c>
      <c r="E340" s="250" t="s">
        <v>1</v>
      </c>
      <c r="F340" s="251" t="s">
        <v>322</v>
      </c>
      <c r="G340" s="249"/>
      <c r="H340" s="250" t="s">
        <v>1</v>
      </c>
      <c r="I340" s="252"/>
      <c r="J340" s="249"/>
      <c r="K340" s="249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141</v>
      </c>
      <c r="AU340" s="257" t="s">
        <v>91</v>
      </c>
      <c r="AV340" s="14" t="s">
        <v>89</v>
      </c>
      <c r="AW340" s="14" t="s">
        <v>36</v>
      </c>
      <c r="AX340" s="14" t="s">
        <v>81</v>
      </c>
      <c r="AY340" s="257" t="s">
        <v>132</v>
      </c>
    </row>
    <row r="341" s="14" customFormat="1">
      <c r="A341" s="14"/>
      <c r="B341" s="248"/>
      <c r="C341" s="249"/>
      <c r="D341" s="234" t="s">
        <v>141</v>
      </c>
      <c r="E341" s="250" t="s">
        <v>1</v>
      </c>
      <c r="F341" s="251" t="s">
        <v>244</v>
      </c>
      <c r="G341" s="249"/>
      <c r="H341" s="250" t="s">
        <v>1</v>
      </c>
      <c r="I341" s="252"/>
      <c r="J341" s="249"/>
      <c r="K341" s="249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141</v>
      </c>
      <c r="AU341" s="257" t="s">
        <v>91</v>
      </c>
      <c r="AV341" s="14" t="s">
        <v>89</v>
      </c>
      <c r="AW341" s="14" t="s">
        <v>36</v>
      </c>
      <c r="AX341" s="14" t="s">
        <v>81</v>
      </c>
      <c r="AY341" s="257" t="s">
        <v>132</v>
      </c>
    </row>
    <row r="342" s="14" customFormat="1">
      <c r="A342" s="14"/>
      <c r="B342" s="248"/>
      <c r="C342" s="249"/>
      <c r="D342" s="234" t="s">
        <v>141</v>
      </c>
      <c r="E342" s="250" t="s">
        <v>1</v>
      </c>
      <c r="F342" s="251" t="s">
        <v>150</v>
      </c>
      <c r="G342" s="249"/>
      <c r="H342" s="250" t="s">
        <v>1</v>
      </c>
      <c r="I342" s="252"/>
      <c r="J342" s="249"/>
      <c r="K342" s="249"/>
      <c r="L342" s="253"/>
      <c r="M342" s="254"/>
      <c r="N342" s="255"/>
      <c r="O342" s="255"/>
      <c r="P342" s="255"/>
      <c r="Q342" s="255"/>
      <c r="R342" s="255"/>
      <c r="S342" s="255"/>
      <c r="T342" s="25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7" t="s">
        <v>141</v>
      </c>
      <c r="AU342" s="257" t="s">
        <v>91</v>
      </c>
      <c r="AV342" s="14" t="s">
        <v>89</v>
      </c>
      <c r="AW342" s="14" t="s">
        <v>36</v>
      </c>
      <c r="AX342" s="14" t="s">
        <v>81</v>
      </c>
      <c r="AY342" s="257" t="s">
        <v>132</v>
      </c>
    </row>
    <row r="343" s="13" customFormat="1">
      <c r="A343" s="13"/>
      <c r="B343" s="232"/>
      <c r="C343" s="233"/>
      <c r="D343" s="234" t="s">
        <v>141</v>
      </c>
      <c r="E343" s="235" t="s">
        <v>1</v>
      </c>
      <c r="F343" s="236" t="s">
        <v>323</v>
      </c>
      <c r="G343" s="233"/>
      <c r="H343" s="237">
        <v>270.63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141</v>
      </c>
      <c r="AU343" s="243" t="s">
        <v>91</v>
      </c>
      <c r="AV343" s="13" t="s">
        <v>91</v>
      </c>
      <c r="AW343" s="13" t="s">
        <v>36</v>
      </c>
      <c r="AX343" s="13" t="s">
        <v>81</v>
      </c>
      <c r="AY343" s="243" t="s">
        <v>132</v>
      </c>
    </row>
    <row r="344" s="14" customFormat="1">
      <c r="A344" s="14"/>
      <c r="B344" s="248"/>
      <c r="C344" s="249"/>
      <c r="D344" s="234" t="s">
        <v>141</v>
      </c>
      <c r="E344" s="250" t="s">
        <v>1</v>
      </c>
      <c r="F344" s="251" t="s">
        <v>155</v>
      </c>
      <c r="G344" s="249"/>
      <c r="H344" s="250" t="s">
        <v>1</v>
      </c>
      <c r="I344" s="252"/>
      <c r="J344" s="249"/>
      <c r="K344" s="249"/>
      <c r="L344" s="253"/>
      <c r="M344" s="254"/>
      <c r="N344" s="255"/>
      <c r="O344" s="255"/>
      <c r="P344" s="255"/>
      <c r="Q344" s="255"/>
      <c r="R344" s="255"/>
      <c r="S344" s="255"/>
      <c r="T344" s="25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7" t="s">
        <v>141</v>
      </c>
      <c r="AU344" s="257" t="s">
        <v>91</v>
      </c>
      <c r="AV344" s="14" t="s">
        <v>89</v>
      </c>
      <c r="AW344" s="14" t="s">
        <v>36</v>
      </c>
      <c r="AX344" s="14" t="s">
        <v>81</v>
      </c>
      <c r="AY344" s="257" t="s">
        <v>132</v>
      </c>
    </row>
    <row r="345" s="13" customFormat="1">
      <c r="A345" s="13"/>
      <c r="B345" s="232"/>
      <c r="C345" s="233"/>
      <c r="D345" s="234" t="s">
        <v>141</v>
      </c>
      <c r="E345" s="235" t="s">
        <v>1</v>
      </c>
      <c r="F345" s="236" t="s">
        <v>324</v>
      </c>
      <c r="G345" s="233"/>
      <c r="H345" s="237">
        <v>27.350000000000001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141</v>
      </c>
      <c r="AU345" s="243" t="s">
        <v>91</v>
      </c>
      <c r="AV345" s="13" t="s">
        <v>91</v>
      </c>
      <c r="AW345" s="13" t="s">
        <v>36</v>
      </c>
      <c r="AX345" s="13" t="s">
        <v>81</v>
      </c>
      <c r="AY345" s="243" t="s">
        <v>132</v>
      </c>
    </row>
    <row r="346" s="14" customFormat="1">
      <c r="A346" s="14"/>
      <c r="B346" s="248"/>
      <c r="C346" s="249"/>
      <c r="D346" s="234" t="s">
        <v>141</v>
      </c>
      <c r="E346" s="250" t="s">
        <v>1</v>
      </c>
      <c r="F346" s="251" t="s">
        <v>157</v>
      </c>
      <c r="G346" s="249"/>
      <c r="H346" s="250" t="s">
        <v>1</v>
      </c>
      <c r="I346" s="252"/>
      <c r="J346" s="249"/>
      <c r="K346" s="249"/>
      <c r="L346" s="253"/>
      <c r="M346" s="254"/>
      <c r="N346" s="255"/>
      <c r="O346" s="255"/>
      <c r="P346" s="255"/>
      <c r="Q346" s="255"/>
      <c r="R346" s="255"/>
      <c r="S346" s="255"/>
      <c r="T346" s="25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7" t="s">
        <v>141</v>
      </c>
      <c r="AU346" s="257" t="s">
        <v>91</v>
      </c>
      <c r="AV346" s="14" t="s">
        <v>89</v>
      </c>
      <c r="AW346" s="14" t="s">
        <v>36</v>
      </c>
      <c r="AX346" s="14" t="s">
        <v>81</v>
      </c>
      <c r="AY346" s="257" t="s">
        <v>132</v>
      </c>
    </row>
    <row r="347" s="13" customFormat="1">
      <c r="A347" s="13"/>
      <c r="B347" s="232"/>
      <c r="C347" s="233"/>
      <c r="D347" s="234" t="s">
        <v>141</v>
      </c>
      <c r="E347" s="235" t="s">
        <v>1</v>
      </c>
      <c r="F347" s="236" t="s">
        <v>325</v>
      </c>
      <c r="G347" s="233"/>
      <c r="H347" s="237">
        <v>24.719999999999999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141</v>
      </c>
      <c r="AU347" s="243" t="s">
        <v>91</v>
      </c>
      <c r="AV347" s="13" t="s">
        <v>91</v>
      </c>
      <c r="AW347" s="13" t="s">
        <v>36</v>
      </c>
      <c r="AX347" s="13" t="s">
        <v>81</v>
      </c>
      <c r="AY347" s="243" t="s">
        <v>132</v>
      </c>
    </row>
    <row r="348" s="14" customFormat="1">
      <c r="A348" s="14"/>
      <c r="B348" s="248"/>
      <c r="C348" s="249"/>
      <c r="D348" s="234" t="s">
        <v>141</v>
      </c>
      <c r="E348" s="250" t="s">
        <v>1</v>
      </c>
      <c r="F348" s="251" t="s">
        <v>159</v>
      </c>
      <c r="G348" s="249"/>
      <c r="H348" s="250" t="s">
        <v>1</v>
      </c>
      <c r="I348" s="252"/>
      <c r="J348" s="249"/>
      <c r="K348" s="249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141</v>
      </c>
      <c r="AU348" s="257" t="s">
        <v>91</v>
      </c>
      <c r="AV348" s="14" t="s">
        <v>89</v>
      </c>
      <c r="AW348" s="14" t="s">
        <v>36</v>
      </c>
      <c r="AX348" s="14" t="s">
        <v>81</v>
      </c>
      <c r="AY348" s="257" t="s">
        <v>132</v>
      </c>
    </row>
    <row r="349" s="13" customFormat="1">
      <c r="A349" s="13"/>
      <c r="B349" s="232"/>
      <c r="C349" s="233"/>
      <c r="D349" s="234" t="s">
        <v>141</v>
      </c>
      <c r="E349" s="235" t="s">
        <v>1</v>
      </c>
      <c r="F349" s="236" t="s">
        <v>326</v>
      </c>
      <c r="G349" s="233"/>
      <c r="H349" s="237">
        <v>52.469999999999999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141</v>
      </c>
      <c r="AU349" s="243" t="s">
        <v>91</v>
      </c>
      <c r="AV349" s="13" t="s">
        <v>91</v>
      </c>
      <c r="AW349" s="13" t="s">
        <v>36</v>
      </c>
      <c r="AX349" s="13" t="s">
        <v>81</v>
      </c>
      <c r="AY349" s="243" t="s">
        <v>132</v>
      </c>
    </row>
    <row r="350" s="13" customFormat="1">
      <c r="A350" s="13"/>
      <c r="B350" s="232"/>
      <c r="C350" s="233"/>
      <c r="D350" s="234" t="s">
        <v>141</v>
      </c>
      <c r="E350" s="235" t="s">
        <v>1</v>
      </c>
      <c r="F350" s="236" t="s">
        <v>327</v>
      </c>
      <c r="G350" s="233"/>
      <c r="H350" s="237">
        <v>11.07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141</v>
      </c>
      <c r="AU350" s="243" t="s">
        <v>91</v>
      </c>
      <c r="AV350" s="13" t="s">
        <v>91</v>
      </c>
      <c r="AW350" s="13" t="s">
        <v>36</v>
      </c>
      <c r="AX350" s="13" t="s">
        <v>81</v>
      </c>
      <c r="AY350" s="243" t="s">
        <v>132</v>
      </c>
    </row>
    <row r="351" s="16" customFormat="1">
      <c r="A351" s="16"/>
      <c r="B351" s="269"/>
      <c r="C351" s="270"/>
      <c r="D351" s="234" t="s">
        <v>141</v>
      </c>
      <c r="E351" s="271" t="s">
        <v>1</v>
      </c>
      <c r="F351" s="272" t="s">
        <v>162</v>
      </c>
      <c r="G351" s="270"/>
      <c r="H351" s="273">
        <v>386.24000000000001</v>
      </c>
      <c r="I351" s="274"/>
      <c r="J351" s="270"/>
      <c r="K351" s="270"/>
      <c r="L351" s="275"/>
      <c r="M351" s="276"/>
      <c r="N351" s="277"/>
      <c r="O351" s="277"/>
      <c r="P351" s="277"/>
      <c r="Q351" s="277"/>
      <c r="R351" s="277"/>
      <c r="S351" s="277"/>
      <c r="T351" s="278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79" t="s">
        <v>141</v>
      </c>
      <c r="AU351" s="279" t="s">
        <v>91</v>
      </c>
      <c r="AV351" s="16" t="s">
        <v>139</v>
      </c>
      <c r="AW351" s="16" t="s">
        <v>36</v>
      </c>
      <c r="AX351" s="16" t="s">
        <v>89</v>
      </c>
      <c r="AY351" s="279" t="s">
        <v>132</v>
      </c>
    </row>
    <row r="352" s="2" customFormat="1" ht="16.5" customHeight="1">
      <c r="A352" s="39"/>
      <c r="B352" s="40"/>
      <c r="C352" s="280" t="s">
        <v>328</v>
      </c>
      <c r="D352" s="280" t="s">
        <v>329</v>
      </c>
      <c r="E352" s="281" t="s">
        <v>330</v>
      </c>
      <c r="F352" s="282" t="s">
        <v>331</v>
      </c>
      <c r="G352" s="283" t="s">
        <v>312</v>
      </c>
      <c r="H352" s="284">
        <v>1033.74</v>
      </c>
      <c r="I352" s="285"/>
      <c r="J352" s="286">
        <f>ROUND(I352*H352,2)</f>
        <v>0</v>
      </c>
      <c r="K352" s="282" t="s">
        <v>138</v>
      </c>
      <c r="L352" s="287"/>
      <c r="M352" s="288" t="s">
        <v>1</v>
      </c>
      <c r="N352" s="289" t="s">
        <v>46</v>
      </c>
      <c r="O352" s="92"/>
      <c r="P352" s="228">
        <f>O352*H352</f>
        <v>0</v>
      </c>
      <c r="Q352" s="228">
        <v>1</v>
      </c>
      <c r="R352" s="228">
        <f>Q352*H352</f>
        <v>1033.74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191</v>
      </c>
      <c r="AT352" s="230" t="s">
        <v>329</v>
      </c>
      <c r="AU352" s="230" t="s">
        <v>91</v>
      </c>
      <c r="AY352" s="18" t="s">
        <v>132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89</v>
      </c>
      <c r="BK352" s="231">
        <f>ROUND(I352*H352,2)</f>
        <v>0</v>
      </c>
      <c r="BL352" s="18" t="s">
        <v>139</v>
      </c>
      <c r="BM352" s="230" t="s">
        <v>332</v>
      </c>
    </row>
    <row r="353" s="2" customFormat="1">
      <c r="A353" s="39"/>
      <c r="B353" s="40"/>
      <c r="C353" s="41"/>
      <c r="D353" s="234" t="s">
        <v>146</v>
      </c>
      <c r="E353" s="41"/>
      <c r="F353" s="244" t="s">
        <v>333</v>
      </c>
      <c r="G353" s="41"/>
      <c r="H353" s="41"/>
      <c r="I353" s="245"/>
      <c r="J353" s="41"/>
      <c r="K353" s="41"/>
      <c r="L353" s="45"/>
      <c r="M353" s="246"/>
      <c r="N353" s="247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146</v>
      </c>
      <c r="AU353" s="18" t="s">
        <v>91</v>
      </c>
    </row>
    <row r="354" s="13" customFormat="1">
      <c r="A354" s="13"/>
      <c r="B354" s="232"/>
      <c r="C354" s="233"/>
      <c r="D354" s="234" t="s">
        <v>141</v>
      </c>
      <c r="E354" s="235" t="s">
        <v>1</v>
      </c>
      <c r="F354" s="236" t="s">
        <v>334</v>
      </c>
      <c r="G354" s="233"/>
      <c r="H354" s="237">
        <v>541.25999999999999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141</v>
      </c>
      <c r="AU354" s="243" t="s">
        <v>91</v>
      </c>
      <c r="AV354" s="13" t="s">
        <v>91</v>
      </c>
      <c r="AW354" s="13" t="s">
        <v>36</v>
      </c>
      <c r="AX354" s="13" t="s">
        <v>81</v>
      </c>
      <c r="AY354" s="243" t="s">
        <v>132</v>
      </c>
    </row>
    <row r="355" s="13" customFormat="1">
      <c r="A355" s="13"/>
      <c r="B355" s="232"/>
      <c r="C355" s="233"/>
      <c r="D355" s="234" t="s">
        <v>141</v>
      </c>
      <c r="E355" s="235" t="s">
        <v>1</v>
      </c>
      <c r="F355" s="236" t="s">
        <v>335</v>
      </c>
      <c r="G355" s="233"/>
      <c r="H355" s="237">
        <v>54.700000000000003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141</v>
      </c>
      <c r="AU355" s="243" t="s">
        <v>91</v>
      </c>
      <c r="AV355" s="13" t="s">
        <v>91</v>
      </c>
      <c r="AW355" s="13" t="s">
        <v>36</v>
      </c>
      <c r="AX355" s="13" t="s">
        <v>81</v>
      </c>
      <c r="AY355" s="243" t="s">
        <v>132</v>
      </c>
    </row>
    <row r="356" s="13" customFormat="1">
      <c r="A356" s="13"/>
      <c r="B356" s="232"/>
      <c r="C356" s="233"/>
      <c r="D356" s="234" t="s">
        <v>141</v>
      </c>
      <c r="E356" s="235" t="s">
        <v>1</v>
      </c>
      <c r="F356" s="236" t="s">
        <v>336</v>
      </c>
      <c r="G356" s="233"/>
      <c r="H356" s="237">
        <v>49.439999999999998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141</v>
      </c>
      <c r="AU356" s="243" t="s">
        <v>91</v>
      </c>
      <c r="AV356" s="13" t="s">
        <v>91</v>
      </c>
      <c r="AW356" s="13" t="s">
        <v>36</v>
      </c>
      <c r="AX356" s="13" t="s">
        <v>81</v>
      </c>
      <c r="AY356" s="243" t="s">
        <v>132</v>
      </c>
    </row>
    <row r="357" s="13" customFormat="1">
      <c r="A357" s="13"/>
      <c r="B357" s="232"/>
      <c r="C357" s="233"/>
      <c r="D357" s="234" t="s">
        <v>141</v>
      </c>
      <c r="E357" s="235" t="s">
        <v>1</v>
      </c>
      <c r="F357" s="236" t="s">
        <v>337</v>
      </c>
      <c r="G357" s="233"/>
      <c r="H357" s="237">
        <v>388.33999999999998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141</v>
      </c>
      <c r="AU357" s="243" t="s">
        <v>91</v>
      </c>
      <c r="AV357" s="13" t="s">
        <v>91</v>
      </c>
      <c r="AW357" s="13" t="s">
        <v>36</v>
      </c>
      <c r="AX357" s="13" t="s">
        <v>81</v>
      </c>
      <c r="AY357" s="243" t="s">
        <v>132</v>
      </c>
    </row>
    <row r="358" s="16" customFormat="1">
      <c r="A358" s="16"/>
      <c r="B358" s="269"/>
      <c r="C358" s="270"/>
      <c r="D358" s="234" t="s">
        <v>141</v>
      </c>
      <c r="E358" s="271" t="s">
        <v>1</v>
      </c>
      <c r="F358" s="272" t="s">
        <v>162</v>
      </c>
      <c r="G358" s="270"/>
      <c r="H358" s="273">
        <v>1033.74</v>
      </c>
      <c r="I358" s="274"/>
      <c r="J358" s="270"/>
      <c r="K358" s="270"/>
      <c r="L358" s="275"/>
      <c r="M358" s="276"/>
      <c r="N358" s="277"/>
      <c r="O358" s="277"/>
      <c r="P358" s="277"/>
      <c r="Q358" s="277"/>
      <c r="R358" s="277"/>
      <c r="S358" s="277"/>
      <c r="T358" s="278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79" t="s">
        <v>141</v>
      </c>
      <c r="AU358" s="279" t="s">
        <v>91</v>
      </c>
      <c r="AV358" s="16" t="s">
        <v>139</v>
      </c>
      <c r="AW358" s="16" t="s">
        <v>36</v>
      </c>
      <c r="AX358" s="16" t="s">
        <v>89</v>
      </c>
      <c r="AY358" s="279" t="s">
        <v>132</v>
      </c>
    </row>
    <row r="359" s="2" customFormat="1" ht="66.75" customHeight="1">
      <c r="A359" s="39"/>
      <c r="B359" s="40"/>
      <c r="C359" s="219" t="s">
        <v>338</v>
      </c>
      <c r="D359" s="219" t="s">
        <v>134</v>
      </c>
      <c r="E359" s="220" t="s">
        <v>339</v>
      </c>
      <c r="F359" s="221" t="s">
        <v>340</v>
      </c>
      <c r="G359" s="222" t="s">
        <v>236</v>
      </c>
      <c r="H359" s="223">
        <v>182.88</v>
      </c>
      <c r="I359" s="224"/>
      <c r="J359" s="225">
        <f>ROUND(I359*H359,2)</f>
        <v>0</v>
      </c>
      <c r="K359" s="221" t="s">
        <v>138</v>
      </c>
      <c r="L359" s="45"/>
      <c r="M359" s="226" t="s">
        <v>1</v>
      </c>
      <c r="N359" s="227" t="s">
        <v>46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139</v>
      </c>
      <c r="AT359" s="230" t="s">
        <v>134</v>
      </c>
      <c r="AU359" s="230" t="s">
        <v>91</v>
      </c>
      <c r="AY359" s="18" t="s">
        <v>132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89</v>
      </c>
      <c r="BK359" s="231">
        <f>ROUND(I359*H359,2)</f>
        <v>0</v>
      </c>
      <c r="BL359" s="18" t="s">
        <v>139</v>
      </c>
      <c r="BM359" s="230" t="s">
        <v>341</v>
      </c>
    </row>
    <row r="360" s="14" customFormat="1">
      <c r="A360" s="14"/>
      <c r="B360" s="248"/>
      <c r="C360" s="249"/>
      <c r="D360" s="234" t="s">
        <v>141</v>
      </c>
      <c r="E360" s="250" t="s">
        <v>1</v>
      </c>
      <c r="F360" s="251" t="s">
        <v>322</v>
      </c>
      <c r="G360" s="249"/>
      <c r="H360" s="250" t="s">
        <v>1</v>
      </c>
      <c r="I360" s="252"/>
      <c r="J360" s="249"/>
      <c r="K360" s="249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141</v>
      </c>
      <c r="AU360" s="257" t="s">
        <v>91</v>
      </c>
      <c r="AV360" s="14" t="s">
        <v>89</v>
      </c>
      <c r="AW360" s="14" t="s">
        <v>36</v>
      </c>
      <c r="AX360" s="14" t="s">
        <v>81</v>
      </c>
      <c r="AY360" s="257" t="s">
        <v>132</v>
      </c>
    </row>
    <row r="361" s="14" customFormat="1">
      <c r="A361" s="14"/>
      <c r="B361" s="248"/>
      <c r="C361" s="249"/>
      <c r="D361" s="234" t="s">
        <v>141</v>
      </c>
      <c r="E361" s="250" t="s">
        <v>1</v>
      </c>
      <c r="F361" s="251" t="s">
        <v>244</v>
      </c>
      <c r="G361" s="249"/>
      <c r="H361" s="250" t="s">
        <v>1</v>
      </c>
      <c r="I361" s="252"/>
      <c r="J361" s="249"/>
      <c r="K361" s="249"/>
      <c r="L361" s="253"/>
      <c r="M361" s="254"/>
      <c r="N361" s="255"/>
      <c r="O361" s="255"/>
      <c r="P361" s="255"/>
      <c r="Q361" s="255"/>
      <c r="R361" s="255"/>
      <c r="S361" s="255"/>
      <c r="T361" s="25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7" t="s">
        <v>141</v>
      </c>
      <c r="AU361" s="257" t="s">
        <v>91</v>
      </c>
      <c r="AV361" s="14" t="s">
        <v>89</v>
      </c>
      <c r="AW361" s="14" t="s">
        <v>36</v>
      </c>
      <c r="AX361" s="14" t="s">
        <v>81</v>
      </c>
      <c r="AY361" s="257" t="s">
        <v>132</v>
      </c>
    </row>
    <row r="362" s="13" customFormat="1">
      <c r="A362" s="13"/>
      <c r="B362" s="232"/>
      <c r="C362" s="233"/>
      <c r="D362" s="234" t="s">
        <v>141</v>
      </c>
      <c r="E362" s="235" t="s">
        <v>1</v>
      </c>
      <c r="F362" s="236" t="s">
        <v>342</v>
      </c>
      <c r="G362" s="233"/>
      <c r="H362" s="237">
        <v>134.80000000000001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141</v>
      </c>
      <c r="AU362" s="243" t="s">
        <v>91</v>
      </c>
      <c r="AV362" s="13" t="s">
        <v>91</v>
      </c>
      <c r="AW362" s="13" t="s">
        <v>36</v>
      </c>
      <c r="AX362" s="13" t="s">
        <v>81</v>
      </c>
      <c r="AY362" s="243" t="s">
        <v>132</v>
      </c>
    </row>
    <row r="363" s="13" customFormat="1">
      <c r="A363" s="13"/>
      <c r="B363" s="232"/>
      <c r="C363" s="233"/>
      <c r="D363" s="234" t="s">
        <v>141</v>
      </c>
      <c r="E363" s="235" t="s">
        <v>1</v>
      </c>
      <c r="F363" s="236" t="s">
        <v>343</v>
      </c>
      <c r="G363" s="233"/>
      <c r="H363" s="237">
        <v>8.5800000000000001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141</v>
      </c>
      <c r="AU363" s="243" t="s">
        <v>91</v>
      </c>
      <c r="AV363" s="13" t="s">
        <v>91</v>
      </c>
      <c r="AW363" s="13" t="s">
        <v>36</v>
      </c>
      <c r="AX363" s="13" t="s">
        <v>81</v>
      </c>
      <c r="AY363" s="243" t="s">
        <v>132</v>
      </c>
    </row>
    <row r="364" s="13" customFormat="1">
      <c r="A364" s="13"/>
      <c r="B364" s="232"/>
      <c r="C364" s="233"/>
      <c r="D364" s="234" t="s">
        <v>141</v>
      </c>
      <c r="E364" s="235" t="s">
        <v>1</v>
      </c>
      <c r="F364" s="236" t="s">
        <v>344</v>
      </c>
      <c r="G364" s="233"/>
      <c r="H364" s="237">
        <v>8.4299999999999997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141</v>
      </c>
      <c r="AU364" s="243" t="s">
        <v>91</v>
      </c>
      <c r="AV364" s="13" t="s">
        <v>91</v>
      </c>
      <c r="AW364" s="13" t="s">
        <v>36</v>
      </c>
      <c r="AX364" s="13" t="s">
        <v>81</v>
      </c>
      <c r="AY364" s="243" t="s">
        <v>132</v>
      </c>
    </row>
    <row r="365" s="13" customFormat="1">
      <c r="A365" s="13"/>
      <c r="B365" s="232"/>
      <c r="C365" s="233"/>
      <c r="D365" s="234" t="s">
        <v>141</v>
      </c>
      <c r="E365" s="235" t="s">
        <v>1</v>
      </c>
      <c r="F365" s="236" t="s">
        <v>345</v>
      </c>
      <c r="G365" s="233"/>
      <c r="H365" s="237">
        <v>31.07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141</v>
      </c>
      <c r="AU365" s="243" t="s">
        <v>91</v>
      </c>
      <c r="AV365" s="13" t="s">
        <v>91</v>
      </c>
      <c r="AW365" s="13" t="s">
        <v>36</v>
      </c>
      <c r="AX365" s="13" t="s">
        <v>81</v>
      </c>
      <c r="AY365" s="243" t="s">
        <v>132</v>
      </c>
    </row>
    <row r="366" s="16" customFormat="1">
      <c r="A366" s="16"/>
      <c r="B366" s="269"/>
      <c r="C366" s="270"/>
      <c r="D366" s="234" t="s">
        <v>141</v>
      </c>
      <c r="E366" s="271" t="s">
        <v>1</v>
      </c>
      <c r="F366" s="272" t="s">
        <v>162</v>
      </c>
      <c r="G366" s="270"/>
      <c r="H366" s="273">
        <v>182.88</v>
      </c>
      <c r="I366" s="274"/>
      <c r="J366" s="270"/>
      <c r="K366" s="270"/>
      <c r="L366" s="275"/>
      <c r="M366" s="276"/>
      <c r="N366" s="277"/>
      <c r="O366" s="277"/>
      <c r="P366" s="277"/>
      <c r="Q366" s="277"/>
      <c r="R366" s="277"/>
      <c r="S366" s="277"/>
      <c r="T366" s="278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79" t="s">
        <v>141</v>
      </c>
      <c r="AU366" s="279" t="s">
        <v>91</v>
      </c>
      <c r="AV366" s="16" t="s">
        <v>139</v>
      </c>
      <c r="AW366" s="16" t="s">
        <v>36</v>
      </c>
      <c r="AX366" s="16" t="s">
        <v>89</v>
      </c>
      <c r="AY366" s="279" t="s">
        <v>132</v>
      </c>
    </row>
    <row r="367" s="2" customFormat="1" ht="16.5" customHeight="1">
      <c r="A367" s="39"/>
      <c r="B367" s="40"/>
      <c r="C367" s="280" t="s">
        <v>346</v>
      </c>
      <c r="D367" s="280" t="s">
        <v>329</v>
      </c>
      <c r="E367" s="281" t="s">
        <v>347</v>
      </c>
      <c r="F367" s="282" t="s">
        <v>348</v>
      </c>
      <c r="G367" s="283" t="s">
        <v>312</v>
      </c>
      <c r="H367" s="284">
        <v>365.75999999999999</v>
      </c>
      <c r="I367" s="285"/>
      <c r="J367" s="286">
        <f>ROUND(I367*H367,2)</f>
        <v>0</v>
      </c>
      <c r="K367" s="282" t="s">
        <v>138</v>
      </c>
      <c r="L367" s="287"/>
      <c r="M367" s="288" t="s">
        <v>1</v>
      </c>
      <c r="N367" s="289" t="s">
        <v>46</v>
      </c>
      <c r="O367" s="92"/>
      <c r="P367" s="228">
        <f>O367*H367</f>
        <v>0</v>
      </c>
      <c r="Q367" s="228">
        <v>1</v>
      </c>
      <c r="R367" s="228">
        <f>Q367*H367</f>
        <v>365.75999999999999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191</v>
      </c>
      <c r="AT367" s="230" t="s">
        <v>329</v>
      </c>
      <c r="AU367" s="230" t="s">
        <v>91</v>
      </c>
      <c r="AY367" s="18" t="s">
        <v>132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89</v>
      </c>
      <c r="BK367" s="231">
        <f>ROUND(I367*H367,2)</f>
        <v>0</v>
      </c>
      <c r="BL367" s="18" t="s">
        <v>139</v>
      </c>
      <c r="BM367" s="230" t="s">
        <v>349</v>
      </c>
    </row>
    <row r="368" s="2" customFormat="1">
      <c r="A368" s="39"/>
      <c r="B368" s="40"/>
      <c r="C368" s="41"/>
      <c r="D368" s="234" t="s">
        <v>146</v>
      </c>
      <c r="E368" s="41"/>
      <c r="F368" s="244" t="s">
        <v>350</v>
      </c>
      <c r="G368" s="41"/>
      <c r="H368" s="41"/>
      <c r="I368" s="245"/>
      <c r="J368" s="41"/>
      <c r="K368" s="41"/>
      <c r="L368" s="45"/>
      <c r="M368" s="246"/>
      <c r="N368" s="247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146</v>
      </c>
      <c r="AU368" s="18" t="s">
        <v>91</v>
      </c>
    </row>
    <row r="369" s="13" customFormat="1">
      <c r="A369" s="13"/>
      <c r="B369" s="232"/>
      <c r="C369" s="233"/>
      <c r="D369" s="234" t="s">
        <v>141</v>
      </c>
      <c r="E369" s="233"/>
      <c r="F369" s="236" t="s">
        <v>351</v>
      </c>
      <c r="G369" s="233"/>
      <c r="H369" s="237">
        <v>365.75999999999999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141</v>
      </c>
      <c r="AU369" s="243" t="s">
        <v>91</v>
      </c>
      <c r="AV369" s="13" t="s">
        <v>91</v>
      </c>
      <c r="AW369" s="13" t="s">
        <v>4</v>
      </c>
      <c r="AX369" s="13" t="s">
        <v>89</v>
      </c>
      <c r="AY369" s="243" t="s">
        <v>132</v>
      </c>
    </row>
    <row r="370" s="2" customFormat="1" ht="55.5" customHeight="1">
      <c r="A370" s="39"/>
      <c r="B370" s="40"/>
      <c r="C370" s="219" t="s">
        <v>352</v>
      </c>
      <c r="D370" s="219" t="s">
        <v>134</v>
      </c>
      <c r="E370" s="220" t="s">
        <v>353</v>
      </c>
      <c r="F370" s="221" t="s">
        <v>354</v>
      </c>
      <c r="G370" s="222" t="s">
        <v>137</v>
      </c>
      <c r="H370" s="223">
        <v>18</v>
      </c>
      <c r="I370" s="224"/>
      <c r="J370" s="225">
        <f>ROUND(I370*H370,2)</f>
        <v>0</v>
      </c>
      <c r="K370" s="221" t="s">
        <v>138</v>
      </c>
      <c r="L370" s="45"/>
      <c r="M370" s="226" t="s">
        <v>1</v>
      </c>
      <c r="N370" s="227" t="s">
        <v>46</v>
      </c>
      <c r="O370" s="92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139</v>
      </c>
      <c r="AT370" s="230" t="s">
        <v>134</v>
      </c>
      <c r="AU370" s="230" t="s">
        <v>91</v>
      </c>
      <c r="AY370" s="18" t="s">
        <v>132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89</v>
      </c>
      <c r="BK370" s="231">
        <f>ROUND(I370*H370,2)</f>
        <v>0</v>
      </c>
      <c r="BL370" s="18" t="s">
        <v>139</v>
      </c>
      <c r="BM370" s="230" t="s">
        <v>355</v>
      </c>
    </row>
    <row r="371" s="13" customFormat="1">
      <c r="A371" s="13"/>
      <c r="B371" s="232"/>
      <c r="C371" s="233"/>
      <c r="D371" s="234" t="s">
        <v>141</v>
      </c>
      <c r="E371" s="235" t="s">
        <v>1</v>
      </c>
      <c r="F371" s="236" t="s">
        <v>356</v>
      </c>
      <c r="G371" s="233"/>
      <c r="H371" s="237">
        <v>18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141</v>
      </c>
      <c r="AU371" s="243" t="s">
        <v>91</v>
      </c>
      <c r="AV371" s="13" t="s">
        <v>91</v>
      </c>
      <c r="AW371" s="13" t="s">
        <v>36</v>
      </c>
      <c r="AX371" s="13" t="s">
        <v>89</v>
      </c>
      <c r="AY371" s="243" t="s">
        <v>132</v>
      </c>
    </row>
    <row r="372" s="2" customFormat="1" ht="37.8" customHeight="1">
      <c r="A372" s="39"/>
      <c r="B372" s="40"/>
      <c r="C372" s="219" t="s">
        <v>357</v>
      </c>
      <c r="D372" s="219" t="s">
        <v>134</v>
      </c>
      <c r="E372" s="220" t="s">
        <v>358</v>
      </c>
      <c r="F372" s="221" t="s">
        <v>359</v>
      </c>
      <c r="G372" s="222" t="s">
        <v>137</v>
      </c>
      <c r="H372" s="223">
        <v>9</v>
      </c>
      <c r="I372" s="224"/>
      <c r="J372" s="225">
        <f>ROUND(I372*H372,2)</f>
        <v>0</v>
      </c>
      <c r="K372" s="221" t="s">
        <v>138</v>
      </c>
      <c r="L372" s="45"/>
      <c r="M372" s="226" t="s">
        <v>1</v>
      </c>
      <c r="N372" s="227" t="s">
        <v>46</v>
      </c>
      <c r="O372" s="92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139</v>
      </c>
      <c r="AT372" s="230" t="s">
        <v>134</v>
      </c>
      <c r="AU372" s="230" t="s">
        <v>91</v>
      </c>
      <c r="AY372" s="18" t="s">
        <v>132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89</v>
      </c>
      <c r="BK372" s="231">
        <f>ROUND(I372*H372,2)</f>
        <v>0</v>
      </c>
      <c r="BL372" s="18" t="s">
        <v>139</v>
      </c>
      <c r="BM372" s="230" t="s">
        <v>360</v>
      </c>
    </row>
    <row r="373" s="14" customFormat="1">
      <c r="A373" s="14"/>
      <c r="B373" s="248"/>
      <c r="C373" s="249"/>
      <c r="D373" s="234" t="s">
        <v>141</v>
      </c>
      <c r="E373" s="250" t="s">
        <v>1</v>
      </c>
      <c r="F373" s="251" t="s">
        <v>361</v>
      </c>
      <c r="G373" s="249"/>
      <c r="H373" s="250" t="s">
        <v>1</v>
      </c>
      <c r="I373" s="252"/>
      <c r="J373" s="249"/>
      <c r="K373" s="249"/>
      <c r="L373" s="253"/>
      <c r="M373" s="254"/>
      <c r="N373" s="255"/>
      <c r="O373" s="255"/>
      <c r="P373" s="255"/>
      <c r="Q373" s="255"/>
      <c r="R373" s="255"/>
      <c r="S373" s="255"/>
      <c r="T373" s="25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7" t="s">
        <v>141</v>
      </c>
      <c r="AU373" s="257" t="s">
        <v>91</v>
      </c>
      <c r="AV373" s="14" t="s">
        <v>89</v>
      </c>
      <c r="AW373" s="14" t="s">
        <v>36</v>
      </c>
      <c r="AX373" s="14" t="s">
        <v>81</v>
      </c>
      <c r="AY373" s="257" t="s">
        <v>132</v>
      </c>
    </row>
    <row r="374" s="13" customFormat="1">
      <c r="A374" s="13"/>
      <c r="B374" s="232"/>
      <c r="C374" s="233"/>
      <c r="D374" s="234" t="s">
        <v>141</v>
      </c>
      <c r="E374" s="235" t="s">
        <v>1</v>
      </c>
      <c r="F374" s="236" t="s">
        <v>232</v>
      </c>
      <c r="G374" s="233"/>
      <c r="H374" s="237">
        <v>9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141</v>
      </c>
      <c r="AU374" s="243" t="s">
        <v>91</v>
      </c>
      <c r="AV374" s="13" t="s">
        <v>91</v>
      </c>
      <c r="AW374" s="13" t="s">
        <v>36</v>
      </c>
      <c r="AX374" s="13" t="s">
        <v>89</v>
      </c>
      <c r="AY374" s="243" t="s">
        <v>132</v>
      </c>
    </row>
    <row r="375" s="2" customFormat="1" ht="37.8" customHeight="1">
      <c r="A375" s="39"/>
      <c r="B375" s="40"/>
      <c r="C375" s="219" t="s">
        <v>362</v>
      </c>
      <c r="D375" s="219" t="s">
        <v>134</v>
      </c>
      <c r="E375" s="220" t="s">
        <v>363</v>
      </c>
      <c r="F375" s="221" t="s">
        <v>364</v>
      </c>
      <c r="G375" s="222" t="s">
        <v>137</v>
      </c>
      <c r="H375" s="223">
        <v>27</v>
      </c>
      <c r="I375" s="224"/>
      <c r="J375" s="225">
        <f>ROUND(I375*H375,2)</f>
        <v>0</v>
      </c>
      <c r="K375" s="221" t="s">
        <v>138</v>
      </c>
      <c r="L375" s="45"/>
      <c r="M375" s="226" t="s">
        <v>1</v>
      </c>
      <c r="N375" s="227" t="s">
        <v>46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139</v>
      </c>
      <c r="AT375" s="230" t="s">
        <v>134</v>
      </c>
      <c r="AU375" s="230" t="s">
        <v>91</v>
      </c>
      <c r="AY375" s="18" t="s">
        <v>132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89</v>
      </c>
      <c r="BK375" s="231">
        <f>ROUND(I375*H375,2)</f>
        <v>0</v>
      </c>
      <c r="BL375" s="18" t="s">
        <v>139</v>
      </c>
      <c r="BM375" s="230" t="s">
        <v>365</v>
      </c>
    </row>
    <row r="376" s="13" customFormat="1">
      <c r="A376" s="13"/>
      <c r="B376" s="232"/>
      <c r="C376" s="233"/>
      <c r="D376" s="234" t="s">
        <v>141</v>
      </c>
      <c r="E376" s="235" t="s">
        <v>1</v>
      </c>
      <c r="F376" s="236" t="s">
        <v>366</v>
      </c>
      <c r="G376" s="233"/>
      <c r="H376" s="237">
        <v>27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141</v>
      </c>
      <c r="AU376" s="243" t="s">
        <v>91</v>
      </c>
      <c r="AV376" s="13" t="s">
        <v>91</v>
      </c>
      <c r="AW376" s="13" t="s">
        <v>36</v>
      </c>
      <c r="AX376" s="13" t="s">
        <v>89</v>
      </c>
      <c r="AY376" s="243" t="s">
        <v>132</v>
      </c>
    </row>
    <row r="377" s="2" customFormat="1" ht="16.5" customHeight="1">
      <c r="A377" s="39"/>
      <c r="B377" s="40"/>
      <c r="C377" s="280" t="s">
        <v>367</v>
      </c>
      <c r="D377" s="280" t="s">
        <v>329</v>
      </c>
      <c r="E377" s="281" t="s">
        <v>368</v>
      </c>
      <c r="F377" s="282" t="s">
        <v>369</v>
      </c>
      <c r="G377" s="283" t="s">
        <v>370</v>
      </c>
      <c r="H377" s="284">
        <v>0.54000000000000004</v>
      </c>
      <c r="I377" s="285"/>
      <c r="J377" s="286">
        <f>ROUND(I377*H377,2)</f>
        <v>0</v>
      </c>
      <c r="K377" s="282" t="s">
        <v>138</v>
      </c>
      <c r="L377" s="287"/>
      <c r="M377" s="288" t="s">
        <v>1</v>
      </c>
      <c r="N377" s="289" t="s">
        <v>46</v>
      </c>
      <c r="O377" s="92"/>
      <c r="P377" s="228">
        <f>O377*H377</f>
        <v>0</v>
      </c>
      <c r="Q377" s="228">
        <v>0.001</v>
      </c>
      <c r="R377" s="228">
        <f>Q377*H377</f>
        <v>0.00054000000000000001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191</v>
      </c>
      <c r="AT377" s="230" t="s">
        <v>329</v>
      </c>
      <c r="AU377" s="230" t="s">
        <v>91</v>
      </c>
      <c r="AY377" s="18" t="s">
        <v>132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89</v>
      </c>
      <c r="BK377" s="231">
        <f>ROUND(I377*H377,2)</f>
        <v>0</v>
      </c>
      <c r="BL377" s="18" t="s">
        <v>139</v>
      </c>
      <c r="BM377" s="230" t="s">
        <v>371</v>
      </c>
    </row>
    <row r="378" s="13" customFormat="1">
      <c r="A378" s="13"/>
      <c r="B378" s="232"/>
      <c r="C378" s="233"/>
      <c r="D378" s="234" t="s">
        <v>141</v>
      </c>
      <c r="E378" s="235" t="s">
        <v>1</v>
      </c>
      <c r="F378" s="236" t="s">
        <v>372</v>
      </c>
      <c r="G378" s="233"/>
      <c r="H378" s="237">
        <v>0.54000000000000004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141</v>
      </c>
      <c r="AU378" s="243" t="s">
        <v>91</v>
      </c>
      <c r="AV378" s="13" t="s">
        <v>91</v>
      </c>
      <c r="AW378" s="13" t="s">
        <v>36</v>
      </c>
      <c r="AX378" s="13" t="s">
        <v>89</v>
      </c>
      <c r="AY378" s="243" t="s">
        <v>132</v>
      </c>
    </row>
    <row r="379" s="12" customFormat="1" ht="22.8" customHeight="1">
      <c r="A379" s="12"/>
      <c r="B379" s="203"/>
      <c r="C379" s="204"/>
      <c r="D379" s="205" t="s">
        <v>80</v>
      </c>
      <c r="E379" s="217" t="s">
        <v>91</v>
      </c>
      <c r="F379" s="217" t="s">
        <v>373</v>
      </c>
      <c r="G379" s="204"/>
      <c r="H379" s="204"/>
      <c r="I379" s="207"/>
      <c r="J379" s="218">
        <f>BK379</f>
        <v>0</v>
      </c>
      <c r="K379" s="204"/>
      <c r="L379" s="209"/>
      <c r="M379" s="210"/>
      <c r="N379" s="211"/>
      <c r="O379" s="211"/>
      <c r="P379" s="212">
        <f>SUM(P380:P398)</f>
        <v>0</v>
      </c>
      <c r="Q379" s="211"/>
      <c r="R379" s="212">
        <f>SUM(R380:R398)</f>
        <v>115.48908599999999</v>
      </c>
      <c r="S379" s="211"/>
      <c r="T379" s="213">
        <f>SUM(T380:T398)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4" t="s">
        <v>89</v>
      </c>
      <c r="AT379" s="215" t="s">
        <v>80</v>
      </c>
      <c r="AU379" s="215" t="s">
        <v>89</v>
      </c>
      <c r="AY379" s="214" t="s">
        <v>132</v>
      </c>
      <c r="BK379" s="216">
        <f>SUM(BK380:BK398)</f>
        <v>0</v>
      </c>
    </row>
    <row r="380" s="2" customFormat="1" ht="44.25" customHeight="1">
      <c r="A380" s="39"/>
      <c r="B380" s="40"/>
      <c r="C380" s="219" t="s">
        <v>374</v>
      </c>
      <c r="D380" s="219" t="s">
        <v>134</v>
      </c>
      <c r="E380" s="220" t="s">
        <v>375</v>
      </c>
      <c r="F380" s="221" t="s">
        <v>376</v>
      </c>
      <c r="G380" s="222" t="s">
        <v>236</v>
      </c>
      <c r="H380" s="223">
        <v>41.549999999999997</v>
      </c>
      <c r="I380" s="224"/>
      <c r="J380" s="225">
        <f>ROUND(I380*H380,2)</f>
        <v>0</v>
      </c>
      <c r="K380" s="221" t="s">
        <v>138</v>
      </c>
      <c r="L380" s="45"/>
      <c r="M380" s="226" t="s">
        <v>1</v>
      </c>
      <c r="N380" s="227" t="s">
        <v>46</v>
      </c>
      <c r="O380" s="92"/>
      <c r="P380" s="228">
        <f>O380*H380</f>
        <v>0</v>
      </c>
      <c r="Q380" s="228">
        <v>1.6299999999999999</v>
      </c>
      <c r="R380" s="228">
        <f>Q380*H380</f>
        <v>67.726499999999987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139</v>
      </c>
      <c r="AT380" s="230" t="s">
        <v>134</v>
      </c>
      <c r="AU380" s="230" t="s">
        <v>91</v>
      </c>
      <c r="AY380" s="18" t="s">
        <v>132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89</v>
      </c>
      <c r="BK380" s="231">
        <f>ROUND(I380*H380,2)</f>
        <v>0</v>
      </c>
      <c r="BL380" s="18" t="s">
        <v>139</v>
      </c>
      <c r="BM380" s="230" t="s">
        <v>377</v>
      </c>
    </row>
    <row r="381" s="14" customFormat="1">
      <c r="A381" s="14"/>
      <c r="B381" s="248"/>
      <c r="C381" s="249"/>
      <c r="D381" s="234" t="s">
        <v>141</v>
      </c>
      <c r="E381" s="250" t="s">
        <v>1</v>
      </c>
      <c r="F381" s="251" t="s">
        <v>148</v>
      </c>
      <c r="G381" s="249"/>
      <c r="H381" s="250" t="s">
        <v>1</v>
      </c>
      <c r="I381" s="252"/>
      <c r="J381" s="249"/>
      <c r="K381" s="249"/>
      <c r="L381" s="253"/>
      <c r="M381" s="254"/>
      <c r="N381" s="255"/>
      <c r="O381" s="255"/>
      <c r="P381" s="255"/>
      <c r="Q381" s="255"/>
      <c r="R381" s="255"/>
      <c r="S381" s="255"/>
      <c r="T381" s="25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7" t="s">
        <v>141</v>
      </c>
      <c r="AU381" s="257" t="s">
        <v>91</v>
      </c>
      <c r="AV381" s="14" t="s">
        <v>89</v>
      </c>
      <c r="AW381" s="14" t="s">
        <v>36</v>
      </c>
      <c r="AX381" s="14" t="s">
        <v>81</v>
      </c>
      <c r="AY381" s="257" t="s">
        <v>132</v>
      </c>
    </row>
    <row r="382" s="14" customFormat="1">
      <c r="A382" s="14"/>
      <c r="B382" s="248"/>
      <c r="C382" s="249"/>
      <c r="D382" s="234" t="s">
        <v>141</v>
      </c>
      <c r="E382" s="250" t="s">
        <v>1</v>
      </c>
      <c r="F382" s="251" t="s">
        <v>150</v>
      </c>
      <c r="G382" s="249"/>
      <c r="H382" s="250" t="s">
        <v>1</v>
      </c>
      <c r="I382" s="252"/>
      <c r="J382" s="249"/>
      <c r="K382" s="249"/>
      <c r="L382" s="253"/>
      <c r="M382" s="254"/>
      <c r="N382" s="255"/>
      <c r="O382" s="255"/>
      <c r="P382" s="255"/>
      <c r="Q382" s="255"/>
      <c r="R382" s="255"/>
      <c r="S382" s="255"/>
      <c r="T382" s="25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7" t="s">
        <v>141</v>
      </c>
      <c r="AU382" s="257" t="s">
        <v>91</v>
      </c>
      <c r="AV382" s="14" t="s">
        <v>89</v>
      </c>
      <c r="AW382" s="14" t="s">
        <v>36</v>
      </c>
      <c r="AX382" s="14" t="s">
        <v>81</v>
      </c>
      <c r="AY382" s="257" t="s">
        <v>132</v>
      </c>
    </row>
    <row r="383" s="13" customFormat="1">
      <c r="A383" s="13"/>
      <c r="B383" s="232"/>
      <c r="C383" s="233"/>
      <c r="D383" s="234" t="s">
        <v>141</v>
      </c>
      <c r="E383" s="235" t="s">
        <v>1</v>
      </c>
      <c r="F383" s="236" t="s">
        <v>378</v>
      </c>
      <c r="G383" s="233"/>
      <c r="H383" s="237">
        <v>25.440000000000001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141</v>
      </c>
      <c r="AU383" s="243" t="s">
        <v>91</v>
      </c>
      <c r="AV383" s="13" t="s">
        <v>91</v>
      </c>
      <c r="AW383" s="13" t="s">
        <v>36</v>
      </c>
      <c r="AX383" s="13" t="s">
        <v>81</v>
      </c>
      <c r="AY383" s="243" t="s">
        <v>132</v>
      </c>
    </row>
    <row r="384" s="13" customFormat="1">
      <c r="A384" s="13"/>
      <c r="B384" s="232"/>
      <c r="C384" s="233"/>
      <c r="D384" s="234" t="s">
        <v>141</v>
      </c>
      <c r="E384" s="235" t="s">
        <v>1</v>
      </c>
      <c r="F384" s="236" t="s">
        <v>379</v>
      </c>
      <c r="G384" s="233"/>
      <c r="H384" s="237">
        <v>2.3100000000000001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141</v>
      </c>
      <c r="AU384" s="243" t="s">
        <v>91</v>
      </c>
      <c r="AV384" s="13" t="s">
        <v>91</v>
      </c>
      <c r="AW384" s="13" t="s">
        <v>36</v>
      </c>
      <c r="AX384" s="13" t="s">
        <v>81</v>
      </c>
      <c r="AY384" s="243" t="s">
        <v>132</v>
      </c>
    </row>
    <row r="385" s="15" customFormat="1">
      <c r="A385" s="15"/>
      <c r="B385" s="258"/>
      <c r="C385" s="259"/>
      <c r="D385" s="234" t="s">
        <v>141</v>
      </c>
      <c r="E385" s="260" t="s">
        <v>1</v>
      </c>
      <c r="F385" s="261" t="s">
        <v>153</v>
      </c>
      <c r="G385" s="259"/>
      <c r="H385" s="262">
        <v>27.75</v>
      </c>
      <c r="I385" s="263"/>
      <c r="J385" s="259"/>
      <c r="K385" s="259"/>
      <c r="L385" s="264"/>
      <c r="M385" s="265"/>
      <c r="N385" s="266"/>
      <c r="O385" s="266"/>
      <c r="P385" s="266"/>
      <c r="Q385" s="266"/>
      <c r="R385" s="266"/>
      <c r="S385" s="266"/>
      <c r="T385" s="267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8" t="s">
        <v>141</v>
      </c>
      <c r="AU385" s="268" t="s">
        <v>91</v>
      </c>
      <c r="AV385" s="15" t="s">
        <v>154</v>
      </c>
      <c r="AW385" s="15" t="s">
        <v>36</v>
      </c>
      <c r="AX385" s="15" t="s">
        <v>81</v>
      </c>
      <c r="AY385" s="268" t="s">
        <v>132</v>
      </c>
    </row>
    <row r="386" s="14" customFormat="1">
      <c r="A386" s="14"/>
      <c r="B386" s="248"/>
      <c r="C386" s="249"/>
      <c r="D386" s="234" t="s">
        <v>141</v>
      </c>
      <c r="E386" s="250" t="s">
        <v>1</v>
      </c>
      <c r="F386" s="251" t="s">
        <v>155</v>
      </c>
      <c r="G386" s="249"/>
      <c r="H386" s="250" t="s">
        <v>1</v>
      </c>
      <c r="I386" s="252"/>
      <c r="J386" s="249"/>
      <c r="K386" s="249"/>
      <c r="L386" s="253"/>
      <c r="M386" s="254"/>
      <c r="N386" s="255"/>
      <c r="O386" s="255"/>
      <c r="P386" s="255"/>
      <c r="Q386" s="255"/>
      <c r="R386" s="255"/>
      <c r="S386" s="255"/>
      <c r="T386" s="25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7" t="s">
        <v>141</v>
      </c>
      <c r="AU386" s="257" t="s">
        <v>91</v>
      </c>
      <c r="AV386" s="14" t="s">
        <v>89</v>
      </c>
      <c r="AW386" s="14" t="s">
        <v>36</v>
      </c>
      <c r="AX386" s="14" t="s">
        <v>81</v>
      </c>
      <c r="AY386" s="257" t="s">
        <v>132</v>
      </c>
    </row>
    <row r="387" s="13" customFormat="1">
      <c r="A387" s="13"/>
      <c r="B387" s="232"/>
      <c r="C387" s="233"/>
      <c r="D387" s="234" t="s">
        <v>141</v>
      </c>
      <c r="E387" s="235" t="s">
        <v>1</v>
      </c>
      <c r="F387" s="236" t="s">
        <v>380</v>
      </c>
      <c r="G387" s="233"/>
      <c r="H387" s="237">
        <v>2.1000000000000001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141</v>
      </c>
      <c r="AU387" s="243" t="s">
        <v>91</v>
      </c>
      <c r="AV387" s="13" t="s">
        <v>91</v>
      </c>
      <c r="AW387" s="13" t="s">
        <v>36</v>
      </c>
      <c r="AX387" s="13" t="s">
        <v>81</v>
      </c>
      <c r="AY387" s="243" t="s">
        <v>132</v>
      </c>
    </row>
    <row r="388" s="14" customFormat="1">
      <c r="A388" s="14"/>
      <c r="B388" s="248"/>
      <c r="C388" s="249"/>
      <c r="D388" s="234" t="s">
        <v>141</v>
      </c>
      <c r="E388" s="250" t="s">
        <v>1</v>
      </c>
      <c r="F388" s="251" t="s">
        <v>157</v>
      </c>
      <c r="G388" s="249"/>
      <c r="H388" s="250" t="s">
        <v>1</v>
      </c>
      <c r="I388" s="252"/>
      <c r="J388" s="249"/>
      <c r="K388" s="249"/>
      <c r="L388" s="253"/>
      <c r="M388" s="254"/>
      <c r="N388" s="255"/>
      <c r="O388" s="255"/>
      <c r="P388" s="255"/>
      <c r="Q388" s="255"/>
      <c r="R388" s="255"/>
      <c r="S388" s="255"/>
      <c r="T388" s="25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7" t="s">
        <v>141</v>
      </c>
      <c r="AU388" s="257" t="s">
        <v>91</v>
      </c>
      <c r="AV388" s="14" t="s">
        <v>89</v>
      </c>
      <c r="AW388" s="14" t="s">
        <v>36</v>
      </c>
      <c r="AX388" s="14" t="s">
        <v>81</v>
      </c>
      <c r="AY388" s="257" t="s">
        <v>132</v>
      </c>
    </row>
    <row r="389" s="13" customFormat="1">
      <c r="A389" s="13"/>
      <c r="B389" s="232"/>
      <c r="C389" s="233"/>
      <c r="D389" s="234" t="s">
        <v>141</v>
      </c>
      <c r="E389" s="235" t="s">
        <v>1</v>
      </c>
      <c r="F389" s="236" t="s">
        <v>381</v>
      </c>
      <c r="G389" s="233"/>
      <c r="H389" s="237">
        <v>1.9350000000000001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141</v>
      </c>
      <c r="AU389" s="243" t="s">
        <v>91</v>
      </c>
      <c r="AV389" s="13" t="s">
        <v>91</v>
      </c>
      <c r="AW389" s="13" t="s">
        <v>36</v>
      </c>
      <c r="AX389" s="13" t="s">
        <v>81</v>
      </c>
      <c r="AY389" s="243" t="s">
        <v>132</v>
      </c>
    </row>
    <row r="390" s="14" customFormat="1">
      <c r="A390" s="14"/>
      <c r="B390" s="248"/>
      <c r="C390" s="249"/>
      <c r="D390" s="234" t="s">
        <v>141</v>
      </c>
      <c r="E390" s="250" t="s">
        <v>1</v>
      </c>
      <c r="F390" s="251" t="s">
        <v>159</v>
      </c>
      <c r="G390" s="249"/>
      <c r="H390" s="250" t="s">
        <v>1</v>
      </c>
      <c r="I390" s="252"/>
      <c r="J390" s="249"/>
      <c r="K390" s="249"/>
      <c r="L390" s="253"/>
      <c r="M390" s="254"/>
      <c r="N390" s="255"/>
      <c r="O390" s="255"/>
      <c r="P390" s="255"/>
      <c r="Q390" s="255"/>
      <c r="R390" s="255"/>
      <c r="S390" s="255"/>
      <c r="T390" s="25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7" t="s">
        <v>141</v>
      </c>
      <c r="AU390" s="257" t="s">
        <v>91</v>
      </c>
      <c r="AV390" s="14" t="s">
        <v>89</v>
      </c>
      <c r="AW390" s="14" t="s">
        <v>36</v>
      </c>
      <c r="AX390" s="14" t="s">
        <v>81</v>
      </c>
      <c r="AY390" s="257" t="s">
        <v>132</v>
      </c>
    </row>
    <row r="391" s="13" customFormat="1">
      <c r="A391" s="13"/>
      <c r="B391" s="232"/>
      <c r="C391" s="233"/>
      <c r="D391" s="234" t="s">
        <v>141</v>
      </c>
      <c r="E391" s="235" t="s">
        <v>1</v>
      </c>
      <c r="F391" s="236" t="s">
        <v>382</v>
      </c>
      <c r="G391" s="233"/>
      <c r="H391" s="237">
        <v>9.7650000000000006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141</v>
      </c>
      <c r="AU391" s="243" t="s">
        <v>91</v>
      </c>
      <c r="AV391" s="13" t="s">
        <v>91</v>
      </c>
      <c r="AW391" s="13" t="s">
        <v>36</v>
      </c>
      <c r="AX391" s="13" t="s">
        <v>81</v>
      </c>
      <c r="AY391" s="243" t="s">
        <v>132</v>
      </c>
    </row>
    <row r="392" s="16" customFormat="1">
      <c r="A392" s="16"/>
      <c r="B392" s="269"/>
      <c r="C392" s="270"/>
      <c r="D392" s="234" t="s">
        <v>141</v>
      </c>
      <c r="E392" s="271" t="s">
        <v>1</v>
      </c>
      <c r="F392" s="272" t="s">
        <v>162</v>
      </c>
      <c r="G392" s="270"/>
      <c r="H392" s="273">
        <v>41.549999999999997</v>
      </c>
      <c r="I392" s="274"/>
      <c r="J392" s="270"/>
      <c r="K392" s="270"/>
      <c r="L392" s="275"/>
      <c r="M392" s="276"/>
      <c r="N392" s="277"/>
      <c r="O392" s="277"/>
      <c r="P392" s="277"/>
      <c r="Q392" s="277"/>
      <c r="R392" s="277"/>
      <c r="S392" s="277"/>
      <c r="T392" s="278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79" t="s">
        <v>141</v>
      </c>
      <c r="AU392" s="279" t="s">
        <v>91</v>
      </c>
      <c r="AV392" s="16" t="s">
        <v>139</v>
      </c>
      <c r="AW392" s="16" t="s">
        <v>36</v>
      </c>
      <c r="AX392" s="16" t="s">
        <v>89</v>
      </c>
      <c r="AY392" s="279" t="s">
        <v>132</v>
      </c>
    </row>
    <row r="393" s="2" customFormat="1" ht="66.75" customHeight="1">
      <c r="A393" s="39"/>
      <c r="B393" s="40"/>
      <c r="C393" s="219" t="s">
        <v>383</v>
      </c>
      <c r="D393" s="219" t="s">
        <v>134</v>
      </c>
      <c r="E393" s="220" t="s">
        <v>384</v>
      </c>
      <c r="F393" s="221" t="s">
        <v>385</v>
      </c>
      <c r="G393" s="222" t="s">
        <v>188</v>
      </c>
      <c r="H393" s="223">
        <v>200.69999999999999</v>
      </c>
      <c r="I393" s="224"/>
      <c r="J393" s="225">
        <f>ROUND(I393*H393,2)</f>
        <v>0</v>
      </c>
      <c r="K393" s="221" t="s">
        <v>138</v>
      </c>
      <c r="L393" s="45"/>
      <c r="M393" s="226" t="s">
        <v>1</v>
      </c>
      <c r="N393" s="227" t="s">
        <v>46</v>
      </c>
      <c r="O393" s="92"/>
      <c r="P393" s="228">
        <f>O393*H393</f>
        <v>0</v>
      </c>
      <c r="Q393" s="228">
        <v>0.23798</v>
      </c>
      <c r="R393" s="228">
        <f>Q393*H393</f>
        <v>47.762585999999999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139</v>
      </c>
      <c r="AT393" s="230" t="s">
        <v>134</v>
      </c>
      <c r="AU393" s="230" t="s">
        <v>91</v>
      </c>
      <c r="AY393" s="18" t="s">
        <v>132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89</v>
      </c>
      <c r="BK393" s="231">
        <f>ROUND(I393*H393,2)</f>
        <v>0</v>
      </c>
      <c r="BL393" s="18" t="s">
        <v>139</v>
      </c>
      <c r="BM393" s="230" t="s">
        <v>386</v>
      </c>
    </row>
    <row r="394" s="13" customFormat="1">
      <c r="A394" s="13"/>
      <c r="B394" s="232"/>
      <c r="C394" s="233"/>
      <c r="D394" s="234" t="s">
        <v>141</v>
      </c>
      <c r="E394" s="235" t="s">
        <v>1</v>
      </c>
      <c r="F394" s="236" t="s">
        <v>387</v>
      </c>
      <c r="G394" s="233"/>
      <c r="H394" s="237">
        <v>117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141</v>
      </c>
      <c r="AU394" s="243" t="s">
        <v>91</v>
      </c>
      <c r="AV394" s="13" t="s">
        <v>91</v>
      </c>
      <c r="AW394" s="13" t="s">
        <v>36</v>
      </c>
      <c r="AX394" s="13" t="s">
        <v>81</v>
      </c>
      <c r="AY394" s="243" t="s">
        <v>132</v>
      </c>
    </row>
    <row r="395" s="13" customFormat="1">
      <c r="A395" s="13"/>
      <c r="B395" s="232"/>
      <c r="C395" s="233"/>
      <c r="D395" s="234" t="s">
        <v>141</v>
      </c>
      <c r="E395" s="235" t="s">
        <v>1</v>
      </c>
      <c r="F395" s="236" t="s">
        <v>388</v>
      </c>
      <c r="G395" s="233"/>
      <c r="H395" s="237">
        <v>10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141</v>
      </c>
      <c r="AU395" s="243" t="s">
        <v>91</v>
      </c>
      <c r="AV395" s="13" t="s">
        <v>91</v>
      </c>
      <c r="AW395" s="13" t="s">
        <v>36</v>
      </c>
      <c r="AX395" s="13" t="s">
        <v>81</v>
      </c>
      <c r="AY395" s="243" t="s">
        <v>132</v>
      </c>
    </row>
    <row r="396" s="13" customFormat="1">
      <c r="A396" s="13"/>
      <c r="B396" s="232"/>
      <c r="C396" s="233"/>
      <c r="D396" s="234" t="s">
        <v>141</v>
      </c>
      <c r="E396" s="235" t="s">
        <v>1</v>
      </c>
      <c r="F396" s="236" t="s">
        <v>389</v>
      </c>
      <c r="G396" s="233"/>
      <c r="H396" s="237">
        <v>8.5999999999999996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141</v>
      </c>
      <c r="AU396" s="243" t="s">
        <v>91</v>
      </c>
      <c r="AV396" s="13" t="s">
        <v>91</v>
      </c>
      <c r="AW396" s="13" t="s">
        <v>36</v>
      </c>
      <c r="AX396" s="13" t="s">
        <v>81</v>
      </c>
      <c r="AY396" s="243" t="s">
        <v>132</v>
      </c>
    </row>
    <row r="397" s="13" customFormat="1">
      <c r="A397" s="13"/>
      <c r="B397" s="232"/>
      <c r="C397" s="233"/>
      <c r="D397" s="234" t="s">
        <v>141</v>
      </c>
      <c r="E397" s="235" t="s">
        <v>1</v>
      </c>
      <c r="F397" s="236" t="s">
        <v>390</v>
      </c>
      <c r="G397" s="233"/>
      <c r="H397" s="237">
        <v>65.099999999999994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141</v>
      </c>
      <c r="AU397" s="243" t="s">
        <v>91</v>
      </c>
      <c r="AV397" s="13" t="s">
        <v>91</v>
      </c>
      <c r="AW397" s="13" t="s">
        <v>36</v>
      </c>
      <c r="AX397" s="13" t="s">
        <v>81</v>
      </c>
      <c r="AY397" s="243" t="s">
        <v>132</v>
      </c>
    </row>
    <row r="398" s="16" customFormat="1">
      <c r="A398" s="16"/>
      <c r="B398" s="269"/>
      <c r="C398" s="270"/>
      <c r="D398" s="234" t="s">
        <v>141</v>
      </c>
      <c r="E398" s="271" t="s">
        <v>1</v>
      </c>
      <c r="F398" s="272" t="s">
        <v>162</v>
      </c>
      <c r="G398" s="270"/>
      <c r="H398" s="273">
        <v>200.69999999999999</v>
      </c>
      <c r="I398" s="274"/>
      <c r="J398" s="270"/>
      <c r="K398" s="270"/>
      <c r="L398" s="275"/>
      <c r="M398" s="276"/>
      <c r="N398" s="277"/>
      <c r="O398" s="277"/>
      <c r="P398" s="277"/>
      <c r="Q398" s="277"/>
      <c r="R398" s="277"/>
      <c r="S398" s="277"/>
      <c r="T398" s="278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79" t="s">
        <v>141</v>
      </c>
      <c r="AU398" s="279" t="s">
        <v>91</v>
      </c>
      <c r="AV398" s="16" t="s">
        <v>139</v>
      </c>
      <c r="AW398" s="16" t="s">
        <v>36</v>
      </c>
      <c r="AX398" s="16" t="s">
        <v>89</v>
      </c>
      <c r="AY398" s="279" t="s">
        <v>132</v>
      </c>
    </row>
    <row r="399" s="12" customFormat="1" ht="22.8" customHeight="1">
      <c r="A399" s="12"/>
      <c r="B399" s="203"/>
      <c r="C399" s="204"/>
      <c r="D399" s="205" t="s">
        <v>80</v>
      </c>
      <c r="E399" s="217" t="s">
        <v>154</v>
      </c>
      <c r="F399" s="217" t="s">
        <v>391</v>
      </c>
      <c r="G399" s="204"/>
      <c r="H399" s="204"/>
      <c r="I399" s="207"/>
      <c r="J399" s="218">
        <f>BK399</f>
        <v>0</v>
      </c>
      <c r="K399" s="204"/>
      <c r="L399" s="209"/>
      <c r="M399" s="210"/>
      <c r="N399" s="211"/>
      <c r="O399" s="211"/>
      <c r="P399" s="212">
        <f>SUM(P400:P409)</f>
        <v>0</v>
      </c>
      <c r="Q399" s="211"/>
      <c r="R399" s="212">
        <f>SUM(R400:R409)</f>
        <v>0</v>
      </c>
      <c r="S399" s="211"/>
      <c r="T399" s="213">
        <f>SUM(T400:T409)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14" t="s">
        <v>89</v>
      </c>
      <c r="AT399" s="215" t="s">
        <v>80</v>
      </c>
      <c r="AU399" s="215" t="s">
        <v>89</v>
      </c>
      <c r="AY399" s="214" t="s">
        <v>132</v>
      </c>
      <c r="BK399" s="216">
        <f>SUM(BK400:BK409)</f>
        <v>0</v>
      </c>
    </row>
    <row r="400" s="2" customFormat="1" ht="16.5" customHeight="1">
      <c r="A400" s="39"/>
      <c r="B400" s="40"/>
      <c r="C400" s="219" t="s">
        <v>392</v>
      </c>
      <c r="D400" s="219" t="s">
        <v>134</v>
      </c>
      <c r="E400" s="220" t="s">
        <v>393</v>
      </c>
      <c r="F400" s="221" t="s">
        <v>394</v>
      </c>
      <c r="G400" s="222" t="s">
        <v>188</v>
      </c>
      <c r="H400" s="223">
        <v>135.59999999999999</v>
      </c>
      <c r="I400" s="224"/>
      <c r="J400" s="225">
        <f>ROUND(I400*H400,2)</f>
        <v>0</v>
      </c>
      <c r="K400" s="221" t="s">
        <v>138</v>
      </c>
      <c r="L400" s="45"/>
      <c r="M400" s="226" t="s">
        <v>1</v>
      </c>
      <c r="N400" s="227" t="s">
        <v>46</v>
      </c>
      <c r="O400" s="92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139</v>
      </c>
      <c r="AT400" s="230" t="s">
        <v>134</v>
      </c>
      <c r="AU400" s="230" t="s">
        <v>91</v>
      </c>
      <c r="AY400" s="18" t="s">
        <v>132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89</v>
      </c>
      <c r="BK400" s="231">
        <f>ROUND(I400*H400,2)</f>
        <v>0</v>
      </c>
      <c r="BL400" s="18" t="s">
        <v>139</v>
      </c>
      <c r="BM400" s="230" t="s">
        <v>395</v>
      </c>
    </row>
    <row r="401" s="13" customFormat="1">
      <c r="A401" s="13"/>
      <c r="B401" s="232"/>
      <c r="C401" s="233"/>
      <c r="D401" s="234" t="s">
        <v>141</v>
      </c>
      <c r="E401" s="235" t="s">
        <v>1</v>
      </c>
      <c r="F401" s="236" t="s">
        <v>387</v>
      </c>
      <c r="G401" s="233"/>
      <c r="H401" s="237">
        <v>117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141</v>
      </c>
      <c r="AU401" s="243" t="s">
        <v>91</v>
      </c>
      <c r="AV401" s="13" t="s">
        <v>91</v>
      </c>
      <c r="AW401" s="13" t="s">
        <v>36</v>
      </c>
      <c r="AX401" s="13" t="s">
        <v>81</v>
      </c>
      <c r="AY401" s="243" t="s">
        <v>132</v>
      </c>
    </row>
    <row r="402" s="13" customFormat="1">
      <c r="A402" s="13"/>
      <c r="B402" s="232"/>
      <c r="C402" s="233"/>
      <c r="D402" s="234" t="s">
        <v>141</v>
      </c>
      <c r="E402" s="235" t="s">
        <v>1</v>
      </c>
      <c r="F402" s="236" t="s">
        <v>388</v>
      </c>
      <c r="G402" s="233"/>
      <c r="H402" s="237">
        <v>10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141</v>
      </c>
      <c r="AU402" s="243" t="s">
        <v>91</v>
      </c>
      <c r="AV402" s="13" t="s">
        <v>91</v>
      </c>
      <c r="AW402" s="13" t="s">
        <v>36</v>
      </c>
      <c r="AX402" s="13" t="s">
        <v>81</v>
      </c>
      <c r="AY402" s="243" t="s">
        <v>132</v>
      </c>
    </row>
    <row r="403" s="13" customFormat="1">
      <c r="A403" s="13"/>
      <c r="B403" s="232"/>
      <c r="C403" s="233"/>
      <c r="D403" s="234" t="s">
        <v>141</v>
      </c>
      <c r="E403" s="235" t="s">
        <v>1</v>
      </c>
      <c r="F403" s="236" t="s">
        <v>389</v>
      </c>
      <c r="G403" s="233"/>
      <c r="H403" s="237">
        <v>8.5999999999999996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141</v>
      </c>
      <c r="AU403" s="243" t="s">
        <v>91</v>
      </c>
      <c r="AV403" s="13" t="s">
        <v>91</v>
      </c>
      <c r="AW403" s="13" t="s">
        <v>36</v>
      </c>
      <c r="AX403" s="13" t="s">
        <v>81</v>
      </c>
      <c r="AY403" s="243" t="s">
        <v>132</v>
      </c>
    </row>
    <row r="404" s="16" customFormat="1">
      <c r="A404" s="16"/>
      <c r="B404" s="269"/>
      <c r="C404" s="270"/>
      <c r="D404" s="234" t="s">
        <v>141</v>
      </c>
      <c r="E404" s="271" t="s">
        <v>1</v>
      </c>
      <c r="F404" s="272" t="s">
        <v>162</v>
      </c>
      <c r="G404" s="270"/>
      <c r="H404" s="273">
        <v>135.59999999999999</v>
      </c>
      <c r="I404" s="274"/>
      <c r="J404" s="270"/>
      <c r="K404" s="270"/>
      <c r="L404" s="275"/>
      <c r="M404" s="276"/>
      <c r="N404" s="277"/>
      <c r="O404" s="277"/>
      <c r="P404" s="277"/>
      <c r="Q404" s="277"/>
      <c r="R404" s="277"/>
      <c r="S404" s="277"/>
      <c r="T404" s="278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79" t="s">
        <v>141</v>
      </c>
      <c r="AU404" s="279" t="s">
        <v>91</v>
      </c>
      <c r="AV404" s="16" t="s">
        <v>139</v>
      </c>
      <c r="AW404" s="16" t="s">
        <v>36</v>
      </c>
      <c r="AX404" s="16" t="s">
        <v>89</v>
      </c>
      <c r="AY404" s="279" t="s">
        <v>132</v>
      </c>
    </row>
    <row r="405" s="2" customFormat="1" ht="24.15" customHeight="1">
      <c r="A405" s="39"/>
      <c r="B405" s="40"/>
      <c r="C405" s="219" t="s">
        <v>396</v>
      </c>
      <c r="D405" s="219" t="s">
        <v>134</v>
      </c>
      <c r="E405" s="220" t="s">
        <v>397</v>
      </c>
      <c r="F405" s="221" t="s">
        <v>398</v>
      </c>
      <c r="G405" s="222" t="s">
        <v>188</v>
      </c>
      <c r="H405" s="223">
        <v>135.59999999999999</v>
      </c>
      <c r="I405" s="224"/>
      <c r="J405" s="225">
        <f>ROUND(I405*H405,2)</f>
        <v>0</v>
      </c>
      <c r="K405" s="221" t="s">
        <v>138</v>
      </c>
      <c r="L405" s="45"/>
      <c r="M405" s="226" t="s">
        <v>1</v>
      </c>
      <c r="N405" s="227" t="s">
        <v>46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139</v>
      </c>
      <c r="AT405" s="230" t="s">
        <v>134</v>
      </c>
      <c r="AU405" s="230" t="s">
        <v>91</v>
      </c>
      <c r="AY405" s="18" t="s">
        <v>132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89</v>
      </c>
      <c r="BK405" s="231">
        <f>ROUND(I405*H405,2)</f>
        <v>0</v>
      </c>
      <c r="BL405" s="18" t="s">
        <v>139</v>
      </c>
      <c r="BM405" s="230" t="s">
        <v>399</v>
      </c>
    </row>
    <row r="406" s="13" customFormat="1">
      <c r="A406" s="13"/>
      <c r="B406" s="232"/>
      <c r="C406" s="233"/>
      <c r="D406" s="234" t="s">
        <v>141</v>
      </c>
      <c r="E406" s="235" t="s">
        <v>1</v>
      </c>
      <c r="F406" s="236" t="s">
        <v>387</v>
      </c>
      <c r="G406" s="233"/>
      <c r="H406" s="237">
        <v>117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141</v>
      </c>
      <c r="AU406" s="243" t="s">
        <v>91</v>
      </c>
      <c r="AV406" s="13" t="s">
        <v>91</v>
      </c>
      <c r="AW406" s="13" t="s">
        <v>36</v>
      </c>
      <c r="AX406" s="13" t="s">
        <v>81</v>
      </c>
      <c r="AY406" s="243" t="s">
        <v>132</v>
      </c>
    </row>
    <row r="407" s="13" customFormat="1">
      <c r="A407" s="13"/>
      <c r="B407" s="232"/>
      <c r="C407" s="233"/>
      <c r="D407" s="234" t="s">
        <v>141</v>
      </c>
      <c r="E407" s="235" t="s">
        <v>1</v>
      </c>
      <c r="F407" s="236" t="s">
        <v>388</v>
      </c>
      <c r="G407" s="233"/>
      <c r="H407" s="237">
        <v>10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141</v>
      </c>
      <c r="AU407" s="243" t="s">
        <v>91</v>
      </c>
      <c r="AV407" s="13" t="s">
        <v>91</v>
      </c>
      <c r="AW407" s="13" t="s">
        <v>36</v>
      </c>
      <c r="AX407" s="13" t="s">
        <v>81</v>
      </c>
      <c r="AY407" s="243" t="s">
        <v>132</v>
      </c>
    </row>
    <row r="408" s="13" customFormat="1">
      <c r="A408" s="13"/>
      <c r="B408" s="232"/>
      <c r="C408" s="233"/>
      <c r="D408" s="234" t="s">
        <v>141</v>
      </c>
      <c r="E408" s="235" t="s">
        <v>1</v>
      </c>
      <c r="F408" s="236" t="s">
        <v>389</v>
      </c>
      <c r="G408" s="233"/>
      <c r="H408" s="237">
        <v>8.5999999999999996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141</v>
      </c>
      <c r="AU408" s="243" t="s">
        <v>91</v>
      </c>
      <c r="AV408" s="13" t="s">
        <v>91</v>
      </c>
      <c r="AW408" s="13" t="s">
        <v>36</v>
      </c>
      <c r="AX408" s="13" t="s">
        <v>81</v>
      </c>
      <c r="AY408" s="243" t="s">
        <v>132</v>
      </c>
    </row>
    <row r="409" s="16" customFormat="1">
      <c r="A409" s="16"/>
      <c r="B409" s="269"/>
      <c r="C409" s="270"/>
      <c r="D409" s="234" t="s">
        <v>141</v>
      </c>
      <c r="E409" s="271" t="s">
        <v>1</v>
      </c>
      <c r="F409" s="272" t="s">
        <v>162</v>
      </c>
      <c r="G409" s="270"/>
      <c r="H409" s="273">
        <v>135.59999999999999</v>
      </c>
      <c r="I409" s="274"/>
      <c r="J409" s="270"/>
      <c r="K409" s="270"/>
      <c r="L409" s="275"/>
      <c r="M409" s="276"/>
      <c r="N409" s="277"/>
      <c r="O409" s="277"/>
      <c r="P409" s="277"/>
      <c r="Q409" s="277"/>
      <c r="R409" s="277"/>
      <c r="S409" s="277"/>
      <c r="T409" s="278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T409" s="279" t="s">
        <v>141</v>
      </c>
      <c r="AU409" s="279" t="s">
        <v>91</v>
      </c>
      <c r="AV409" s="16" t="s">
        <v>139</v>
      </c>
      <c r="AW409" s="16" t="s">
        <v>36</v>
      </c>
      <c r="AX409" s="16" t="s">
        <v>89</v>
      </c>
      <c r="AY409" s="279" t="s">
        <v>132</v>
      </c>
    </row>
    <row r="410" s="12" customFormat="1" ht="22.8" customHeight="1">
      <c r="A410" s="12"/>
      <c r="B410" s="203"/>
      <c r="C410" s="204"/>
      <c r="D410" s="205" t="s">
        <v>80</v>
      </c>
      <c r="E410" s="217" t="s">
        <v>139</v>
      </c>
      <c r="F410" s="217" t="s">
        <v>400</v>
      </c>
      <c r="G410" s="204"/>
      <c r="H410" s="204"/>
      <c r="I410" s="207"/>
      <c r="J410" s="218">
        <f>BK410</f>
        <v>0</v>
      </c>
      <c r="K410" s="204"/>
      <c r="L410" s="209"/>
      <c r="M410" s="210"/>
      <c r="N410" s="211"/>
      <c r="O410" s="211"/>
      <c r="P410" s="212">
        <f>SUM(P411:P446)</f>
        <v>0</v>
      </c>
      <c r="Q410" s="211"/>
      <c r="R410" s="212">
        <f>SUM(R411:R446)</f>
        <v>1.9165800000000002</v>
      </c>
      <c r="S410" s="211"/>
      <c r="T410" s="213">
        <f>SUM(T411:T446)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4" t="s">
        <v>89</v>
      </c>
      <c r="AT410" s="215" t="s">
        <v>80</v>
      </c>
      <c r="AU410" s="215" t="s">
        <v>89</v>
      </c>
      <c r="AY410" s="214" t="s">
        <v>132</v>
      </c>
      <c r="BK410" s="216">
        <f>SUM(BK411:BK446)</f>
        <v>0</v>
      </c>
    </row>
    <row r="411" s="2" customFormat="1" ht="24.15" customHeight="1">
      <c r="A411" s="39"/>
      <c r="B411" s="40"/>
      <c r="C411" s="219" t="s">
        <v>401</v>
      </c>
      <c r="D411" s="219" t="s">
        <v>134</v>
      </c>
      <c r="E411" s="220" t="s">
        <v>402</v>
      </c>
      <c r="F411" s="221" t="s">
        <v>403</v>
      </c>
      <c r="G411" s="222" t="s">
        <v>404</v>
      </c>
      <c r="H411" s="223">
        <v>5</v>
      </c>
      <c r="I411" s="224"/>
      <c r="J411" s="225">
        <f>ROUND(I411*H411,2)</f>
        <v>0</v>
      </c>
      <c r="K411" s="221" t="s">
        <v>138</v>
      </c>
      <c r="L411" s="45"/>
      <c r="M411" s="226" t="s">
        <v>1</v>
      </c>
      <c r="N411" s="227" t="s">
        <v>46</v>
      </c>
      <c r="O411" s="92"/>
      <c r="P411" s="228">
        <f>O411*H411</f>
        <v>0</v>
      </c>
      <c r="Q411" s="228">
        <v>0.22394</v>
      </c>
      <c r="R411" s="228">
        <f>Q411*H411</f>
        <v>1.1196999999999999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139</v>
      </c>
      <c r="AT411" s="230" t="s">
        <v>134</v>
      </c>
      <c r="AU411" s="230" t="s">
        <v>91</v>
      </c>
      <c r="AY411" s="18" t="s">
        <v>132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89</v>
      </c>
      <c r="BK411" s="231">
        <f>ROUND(I411*H411,2)</f>
        <v>0</v>
      </c>
      <c r="BL411" s="18" t="s">
        <v>139</v>
      </c>
      <c r="BM411" s="230" t="s">
        <v>405</v>
      </c>
    </row>
    <row r="412" s="13" customFormat="1">
      <c r="A412" s="13"/>
      <c r="B412" s="232"/>
      <c r="C412" s="233"/>
      <c r="D412" s="234" t="s">
        <v>141</v>
      </c>
      <c r="E412" s="235" t="s">
        <v>1</v>
      </c>
      <c r="F412" s="236" t="s">
        <v>406</v>
      </c>
      <c r="G412" s="233"/>
      <c r="H412" s="237">
        <v>3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141</v>
      </c>
      <c r="AU412" s="243" t="s">
        <v>91</v>
      </c>
      <c r="AV412" s="13" t="s">
        <v>91</v>
      </c>
      <c r="AW412" s="13" t="s">
        <v>36</v>
      </c>
      <c r="AX412" s="13" t="s">
        <v>81</v>
      </c>
      <c r="AY412" s="243" t="s">
        <v>132</v>
      </c>
    </row>
    <row r="413" s="13" customFormat="1">
      <c r="A413" s="13"/>
      <c r="B413" s="232"/>
      <c r="C413" s="233"/>
      <c r="D413" s="234" t="s">
        <v>141</v>
      </c>
      <c r="E413" s="235" t="s">
        <v>1</v>
      </c>
      <c r="F413" s="236" t="s">
        <v>407</v>
      </c>
      <c r="G413" s="233"/>
      <c r="H413" s="237">
        <v>2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141</v>
      </c>
      <c r="AU413" s="243" t="s">
        <v>91</v>
      </c>
      <c r="AV413" s="13" t="s">
        <v>91</v>
      </c>
      <c r="AW413" s="13" t="s">
        <v>36</v>
      </c>
      <c r="AX413" s="13" t="s">
        <v>81</v>
      </c>
      <c r="AY413" s="243" t="s">
        <v>132</v>
      </c>
    </row>
    <row r="414" s="16" customFormat="1">
      <c r="A414" s="16"/>
      <c r="B414" s="269"/>
      <c r="C414" s="270"/>
      <c r="D414" s="234" t="s">
        <v>141</v>
      </c>
      <c r="E414" s="271" t="s">
        <v>1</v>
      </c>
      <c r="F414" s="272" t="s">
        <v>162</v>
      </c>
      <c r="G414" s="270"/>
      <c r="H414" s="273">
        <v>5</v>
      </c>
      <c r="I414" s="274"/>
      <c r="J414" s="270"/>
      <c r="K414" s="270"/>
      <c r="L414" s="275"/>
      <c r="M414" s="276"/>
      <c r="N414" s="277"/>
      <c r="O414" s="277"/>
      <c r="P414" s="277"/>
      <c r="Q414" s="277"/>
      <c r="R414" s="277"/>
      <c r="S414" s="277"/>
      <c r="T414" s="278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T414" s="279" t="s">
        <v>141</v>
      </c>
      <c r="AU414" s="279" t="s">
        <v>91</v>
      </c>
      <c r="AV414" s="16" t="s">
        <v>139</v>
      </c>
      <c r="AW414" s="16" t="s">
        <v>36</v>
      </c>
      <c r="AX414" s="16" t="s">
        <v>89</v>
      </c>
      <c r="AY414" s="279" t="s">
        <v>132</v>
      </c>
    </row>
    <row r="415" s="2" customFormat="1" ht="24.15" customHeight="1">
      <c r="A415" s="39"/>
      <c r="B415" s="40"/>
      <c r="C415" s="280" t="s">
        <v>408</v>
      </c>
      <c r="D415" s="280" t="s">
        <v>329</v>
      </c>
      <c r="E415" s="281" t="s">
        <v>409</v>
      </c>
      <c r="F415" s="282" t="s">
        <v>410</v>
      </c>
      <c r="G415" s="283" t="s">
        <v>404</v>
      </c>
      <c r="H415" s="284">
        <v>2</v>
      </c>
      <c r="I415" s="285"/>
      <c r="J415" s="286">
        <f>ROUND(I415*H415,2)</f>
        <v>0</v>
      </c>
      <c r="K415" s="282" t="s">
        <v>138</v>
      </c>
      <c r="L415" s="287"/>
      <c r="M415" s="288" t="s">
        <v>1</v>
      </c>
      <c r="N415" s="289" t="s">
        <v>46</v>
      </c>
      <c r="O415" s="92"/>
      <c r="P415" s="228">
        <f>O415*H415</f>
        <v>0</v>
      </c>
      <c r="Q415" s="228">
        <v>0.028000000000000001</v>
      </c>
      <c r="R415" s="228">
        <f>Q415*H415</f>
        <v>0.056000000000000001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191</v>
      </c>
      <c r="AT415" s="230" t="s">
        <v>329</v>
      </c>
      <c r="AU415" s="230" t="s">
        <v>91</v>
      </c>
      <c r="AY415" s="18" t="s">
        <v>132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89</v>
      </c>
      <c r="BK415" s="231">
        <f>ROUND(I415*H415,2)</f>
        <v>0</v>
      </c>
      <c r="BL415" s="18" t="s">
        <v>139</v>
      </c>
      <c r="BM415" s="230" t="s">
        <v>411</v>
      </c>
    </row>
    <row r="416" s="2" customFormat="1" ht="24.15" customHeight="1">
      <c r="A416" s="39"/>
      <c r="B416" s="40"/>
      <c r="C416" s="280" t="s">
        <v>412</v>
      </c>
      <c r="D416" s="280" t="s">
        <v>329</v>
      </c>
      <c r="E416" s="281" t="s">
        <v>413</v>
      </c>
      <c r="F416" s="282" t="s">
        <v>414</v>
      </c>
      <c r="G416" s="283" t="s">
        <v>404</v>
      </c>
      <c r="H416" s="284">
        <v>2</v>
      </c>
      <c r="I416" s="285"/>
      <c r="J416" s="286">
        <f>ROUND(I416*H416,2)</f>
        <v>0</v>
      </c>
      <c r="K416" s="282" t="s">
        <v>138</v>
      </c>
      <c r="L416" s="287"/>
      <c r="M416" s="288" t="s">
        <v>1</v>
      </c>
      <c r="N416" s="289" t="s">
        <v>46</v>
      </c>
      <c r="O416" s="92"/>
      <c r="P416" s="228">
        <f>O416*H416</f>
        <v>0</v>
      </c>
      <c r="Q416" s="228">
        <v>0.040000000000000001</v>
      </c>
      <c r="R416" s="228">
        <f>Q416*H416</f>
        <v>0.080000000000000002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191</v>
      </c>
      <c r="AT416" s="230" t="s">
        <v>329</v>
      </c>
      <c r="AU416" s="230" t="s">
        <v>91</v>
      </c>
      <c r="AY416" s="18" t="s">
        <v>132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89</v>
      </c>
      <c r="BK416" s="231">
        <f>ROUND(I416*H416,2)</f>
        <v>0</v>
      </c>
      <c r="BL416" s="18" t="s">
        <v>139</v>
      </c>
      <c r="BM416" s="230" t="s">
        <v>415</v>
      </c>
    </row>
    <row r="417" s="2" customFormat="1" ht="24.15" customHeight="1">
      <c r="A417" s="39"/>
      <c r="B417" s="40"/>
      <c r="C417" s="280" t="s">
        <v>416</v>
      </c>
      <c r="D417" s="280" t="s">
        <v>329</v>
      </c>
      <c r="E417" s="281" t="s">
        <v>417</v>
      </c>
      <c r="F417" s="282" t="s">
        <v>418</v>
      </c>
      <c r="G417" s="283" t="s">
        <v>404</v>
      </c>
      <c r="H417" s="284">
        <v>1</v>
      </c>
      <c r="I417" s="285"/>
      <c r="J417" s="286">
        <f>ROUND(I417*H417,2)</f>
        <v>0</v>
      </c>
      <c r="K417" s="282" t="s">
        <v>138</v>
      </c>
      <c r="L417" s="287"/>
      <c r="M417" s="288" t="s">
        <v>1</v>
      </c>
      <c r="N417" s="289" t="s">
        <v>46</v>
      </c>
      <c r="O417" s="92"/>
      <c r="P417" s="228">
        <f>O417*H417</f>
        <v>0</v>
      </c>
      <c r="Q417" s="228">
        <v>0.050999999999999997</v>
      </c>
      <c r="R417" s="228">
        <f>Q417*H417</f>
        <v>0.050999999999999997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191</v>
      </c>
      <c r="AT417" s="230" t="s">
        <v>329</v>
      </c>
      <c r="AU417" s="230" t="s">
        <v>91</v>
      </c>
      <c r="AY417" s="18" t="s">
        <v>132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89</v>
      </c>
      <c r="BK417" s="231">
        <f>ROUND(I417*H417,2)</f>
        <v>0</v>
      </c>
      <c r="BL417" s="18" t="s">
        <v>139</v>
      </c>
      <c r="BM417" s="230" t="s">
        <v>419</v>
      </c>
    </row>
    <row r="418" s="2" customFormat="1" ht="33" customHeight="1">
      <c r="A418" s="39"/>
      <c r="B418" s="40"/>
      <c r="C418" s="219" t="s">
        <v>420</v>
      </c>
      <c r="D418" s="219" t="s">
        <v>134</v>
      </c>
      <c r="E418" s="220" t="s">
        <v>421</v>
      </c>
      <c r="F418" s="221" t="s">
        <v>422</v>
      </c>
      <c r="G418" s="222" t="s">
        <v>404</v>
      </c>
      <c r="H418" s="223">
        <v>2</v>
      </c>
      <c r="I418" s="224"/>
      <c r="J418" s="225">
        <f>ROUND(I418*H418,2)</f>
        <v>0</v>
      </c>
      <c r="K418" s="221" t="s">
        <v>138</v>
      </c>
      <c r="L418" s="45"/>
      <c r="M418" s="226" t="s">
        <v>1</v>
      </c>
      <c r="N418" s="227" t="s">
        <v>46</v>
      </c>
      <c r="O418" s="92"/>
      <c r="P418" s="228">
        <f>O418*H418</f>
        <v>0</v>
      </c>
      <c r="Q418" s="228">
        <v>0.22394</v>
      </c>
      <c r="R418" s="228">
        <f>Q418*H418</f>
        <v>0.44788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139</v>
      </c>
      <c r="AT418" s="230" t="s">
        <v>134</v>
      </c>
      <c r="AU418" s="230" t="s">
        <v>91</v>
      </c>
      <c r="AY418" s="18" t="s">
        <v>132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89</v>
      </c>
      <c r="BK418" s="231">
        <f>ROUND(I418*H418,2)</f>
        <v>0</v>
      </c>
      <c r="BL418" s="18" t="s">
        <v>139</v>
      </c>
      <c r="BM418" s="230" t="s">
        <v>423</v>
      </c>
    </row>
    <row r="419" s="13" customFormat="1">
      <c r="A419" s="13"/>
      <c r="B419" s="232"/>
      <c r="C419" s="233"/>
      <c r="D419" s="234" t="s">
        <v>141</v>
      </c>
      <c r="E419" s="235" t="s">
        <v>1</v>
      </c>
      <c r="F419" s="236" t="s">
        <v>91</v>
      </c>
      <c r="G419" s="233"/>
      <c r="H419" s="237">
        <v>2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141</v>
      </c>
      <c r="AU419" s="243" t="s">
        <v>91</v>
      </c>
      <c r="AV419" s="13" t="s">
        <v>91</v>
      </c>
      <c r="AW419" s="13" t="s">
        <v>36</v>
      </c>
      <c r="AX419" s="13" t="s">
        <v>89</v>
      </c>
      <c r="AY419" s="243" t="s">
        <v>132</v>
      </c>
    </row>
    <row r="420" s="2" customFormat="1" ht="24.15" customHeight="1">
      <c r="A420" s="39"/>
      <c r="B420" s="40"/>
      <c r="C420" s="280" t="s">
        <v>424</v>
      </c>
      <c r="D420" s="280" t="s">
        <v>329</v>
      </c>
      <c r="E420" s="281" t="s">
        <v>425</v>
      </c>
      <c r="F420" s="282" t="s">
        <v>426</v>
      </c>
      <c r="G420" s="283" t="s">
        <v>404</v>
      </c>
      <c r="H420" s="284">
        <v>2</v>
      </c>
      <c r="I420" s="285"/>
      <c r="J420" s="286">
        <f>ROUND(I420*H420,2)</f>
        <v>0</v>
      </c>
      <c r="K420" s="282" t="s">
        <v>138</v>
      </c>
      <c r="L420" s="287"/>
      <c r="M420" s="288" t="s">
        <v>1</v>
      </c>
      <c r="N420" s="289" t="s">
        <v>46</v>
      </c>
      <c r="O420" s="92"/>
      <c r="P420" s="228">
        <f>O420*H420</f>
        <v>0</v>
      </c>
      <c r="Q420" s="228">
        <v>0.081000000000000003</v>
      </c>
      <c r="R420" s="228">
        <f>Q420*H420</f>
        <v>0.16200000000000001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191</v>
      </c>
      <c r="AT420" s="230" t="s">
        <v>329</v>
      </c>
      <c r="AU420" s="230" t="s">
        <v>91</v>
      </c>
      <c r="AY420" s="18" t="s">
        <v>132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89</v>
      </c>
      <c r="BK420" s="231">
        <f>ROUND(I420*H420,2)</f>
        <v>0</v>
      </c>
      <c r="BL420" s="18" t="s">
        <v>139</v>
      </c>
      <c r="BM420" s="230" t="s">
        <v>427</v>
      </c>
    </row>
    <row r="421" s="2" customFormat="1" ht="49.05" customHeight="1">
      <c r="A421" s="39"/>
      <c r="B421" s="40"/>
      <c r="C421" s="219" t="s">
        <v>428</v>
      </c>
      <c r="D421" s="219" t="s">
        <v>134</v>
      </c>
      <c r="E421" s="220" t="s">
        <v>429</v>
      </c>
      <c r="F421" s="221" t="s">
        <v>430</v>
      </c>
      <c r="G421" s="222" t="s">
        <v>236</v>
      </c>
      <c r="H421" s="223">
        <v>27.699999999999999</v>
      </c>
      <c r="I421" s="224"/>
      <c r="J421" s="225">
        <f>ROUND(I421*H421,2)</f>
        <v>0</v>
      </c>
      <c r="K421" s="221" t="s">
        <v>138</v>
      </c>
      <c r="L421" s="45"/>
      <c r="M421" s="226" t="s">
        <v>1</v>
      </c>
      <c r="N421" s="227" t="s">
        <v>46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139</v>
      </c>
      <c r="AT421" s="230" t="s">
        <v>134</v>
      </c>
      <c r="AU421" s="230" t="s">
        <v>91</v>
      </c>
      <c r="AY421" s="18" t="s">
        <v>132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89</v>
      </c>
      <c r="BK421" s="231">
        <f>ROUND(I421*H421,2)</f>
        <v>0</v>
      </c>
      <c r="BL421" s="18" t="s">
        <v>139</v>
      </c>
      <c r="BM421" s="230" t="s">
        <v>431</v>
      </c>
    </row>
    <row r="422" s="14" customFormat="1">
      <c r="A422" s="14"/>
      <c r="B422" s="248"/>
      <c r="C422" s="249"/>
      <c r="D422" s="234" t="s">
        <v>141</v>
      </c>
      <c r="E422" s="250" t="s">
        <v>1</v>
      </c>
      <c r="F422" s="251" t="s">
        <v>148</v>
      </c>
      <c r="G422" s="249"/>
      <c r="H422" s="250" t="s">
        <v>1</v>
      </c>
      <c r="I422" s="252"/>
      <c r="J422" s="249"/>
      <c r="K422" s="249"/>
      <c r="L422" s="253"/>
      <c r="M422" s="254"/>
      <c r="N422" s="255"/>
      <c r="O422" s="255"/>
      <c r="P422" s="255"/>
      <c r="Q422" s="255"/>
      <c r="R422" s="255"/>
      <c r="S422" s="255"/>
      <c r="T422" s="25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7" t="s">
        <v>141</v>
      </c>
      <c r="AU422" s="257" t="s">
        <v>91</v>
      </c>
      <c r="AV422" s="14" t="s">
        <v>89</v>
      </c>
      <c r="AW422" s="14" t="s">
        <v>36</v>
      </c>
      <c r="AX422" s="14" t="s">
        <v>81</v>
      </c>
      <c r="AY422" s="257" t="s">
        <v>132</v>
      </c>
    </row>
    <row r="423" s="14" customFormat="1">
      <c r="A423" s="14"/>
      <c r="B423" s="248"/>
      <c r="C423" s="249"/>
      <c r="D423" s="234" t="s">
        <v>141</v>
      </c>
      <c r="E423" s="250" t="s">
        <v>1</v>
      </c>
      <c r="F423" s="251" t="s">
        <v>150</v>
      </c>
      <c r="G423" s="249"/>
      <c r="H423" s="250" t="s">
        <v>1</v>
      </c>
      <c r="I423" s="252"/>
      <c r="J423" s="249"/>
      <c r="K423" s="249"/>
      <c r="L423" s="253"/>
      <c r="M423" s="254"/>
      <c r="N423" s="255"/>
      <c r="O423" s="255"/>
      <c r="P423" s="255"/>
      <c r="Q423" s="255"/>
      <c r="R423" s="255"/>
      <c r="S423" s="255"/>
      <c r="T423" s="25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7" t="s">
        <v>141</v>
      </c>
      <c r="AU423" s="257" t="s">
        <v>91</v>
      </c>
      <c r="AV423" s="14" t="s">
        <v>89</v>
      </c>
      <c r="AW423" s="14" t="s">
        <v>36</v>
      </c>
      <c r="AX423" s="14" t="s">
        <v>81</v>
      </c>
      <c r="AY423" s="257" t="s">
        <v>132</v>
      </c>
    </row>
    <row r="424" s="13" customFormat="1">
      <c r="A424" s="13"/>
      <c r="B424" s="232"/>
      <c r="C424" s="233"/>
      <c r="D424" s="234" t="s">
        <v>141</v>
      </c>
      <c r="E424" s="235" t="s">
        <v>1</v>
      </c>
      <c r="F424" s="236" t="s">
        <v>432</v>
      </c>
      <c r="G424" s="233"/>
      <c r="H424" s="237">
        <v>16.960000000000001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141</v>
      </c>
      <c r="AU424" s="243" t="s">
        <v>91</v>
      </c>
      <c r="AV424" s="13" t="s">
        <v>91</v>
      </c>
      <c r="AW424" s="13" t="s">
        <v>36</v>
      </c>
      <c r="AX424" s="13" t="s">
        <v>81</v>
      </c>
      <c r="AY424" s="243" t="s">
        <v>132</v>
      </c>
    </row>
    <row r="425" s="13" customFormat="1">
      <c r="A425" s="13"/>
      <c r="B425" s="232"/>
      <c r="C425" s="233"/>
      <c r="D425" s="234" t="s">
        <v>141</v>
      </c>
      <c r="E425" s="235" t="s">
        <v>1</v>
      </c>
      <c r="F425" s="236" t="s">
        <v>433</v>
      </c>
      <c r="G425" s="233"/>
      <c r="H425" s="237">
        <v>1.54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141</v>
      </c>
      <c r="AU425" s="243" t="s">
        <v>91</v>
      </c>
      <c r="AV425" s="13" t="s">
        <v>91</v>
      </c>
      <c r="AW425" s="13" t="s">
        <v>36</v>
      </c>
      <c r="AX425" s="13" t="s">
        <v>81</v>
      </c>
      <c r="AY425" s="243" t="s">
        <v>132</v>
      </c>
    </row>
    <row r="426" s="15" customFormat="1">
      <c r="A426" s="15"/>
      <c r="B426" s="258"/>
      <c r="C426" s="259"/>
      <c r="D426" s="234" t="s">
        <v>141</v>
      </c>
      <c r="E426" s="260" t="s">
        <v>1</v>
      </c>
      <c r="F426" s="261" t="s">
        <v>153</v>
      </c>
      <c r="G426" s="259"/>
      <c r="H426" s="262">
        <v>18.5</v>
      </c>
      <c r="I426" s="263"/>
      <c r="J426" s="259"/>
      <c r="K426" s="259"/>
      <c r="L426" s="264"/>
      <c r="M426" s="265"/>
      <c r="N426" s="266"/>
      <c r="O426" s="266"/>
      <c r="P426" s="266"/>
      <c r="Q426" s="266"/>
      <c r="R426" s="266"/>
      <c r="S426" s="266"/>
      <c r="T426" s="267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8" t="s">
        <v>141</v>
      </c>
      <c r="AU426" s="268" t="s">
        <v>91</v>
      </c>
      <c r="AV426" s="15" t="s">
        <v>154</v>
      </c>
      <c r="AW426" s="15" t="s">
        <v>36</v>
      </c>
      <c r="AX426" s="15" t="s">
        <v>81</v>
      </c>
      <c r="AY426" s="268" t="s">
        <v>132</v>
      </c>
    </row>
    <row r="427" s="14" customFormat="1">
      <c r="A427" s="14"/>
      <c r="B427" s="248"/>
      <c r="C427" s="249"/>
      <c r="D427" s="234" t="s">
        <v>141</v>
      </c>
      <c r="E427" s="250" t="s">
        <v>1</v>
      </c>
      <c r="F427" s="251" t="s">
        <v>155</v>
      </c>
      <c r="G427" s="249"/>
      <c r="H427" s="250" t="s">
        <v>1</v>
      </c>
      <c r="I427" s="252"/>
      <c r="J427" s="249"/>
      <c r="K427" s="249"/>
      <c r="L427" s="253"/>
      <c r="M427" s="254"/>
      <c r="N427" s="255"/>
      <c r="O427" s="255"/>
      <c r="P427" s="255"/>
      <c r="Q427" s="255"/>
      <c r="R427" s="255"/>
      <c r="S427" s="255"/>
      <c r="T427" s="25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7" t="s">
        <v>141</v>
      </c>
      <c r="AU427" s="257" t="s">
        <v>91</v>
      </c>
      <c r="AV427" s="14" t="s">
        <v>89</v>
      </c>
      <c r="AW427" s="14" t="s">
        <v>36</v>
      </c>
      <c r="AX427" s="14" t="s">
        <v>81</v>
      </c>
      <c r="AY427" s="257" t="s">
        <v>132</v>
      </c>
    </row>
    <row r="428" s="13" customFormat="1">
      <c r="A428" s="13"/>
      <c r="B428" s="232"/>
      <c r="C428" s="233"/>
      <c r="D428" s="234" t="s">
        <v>141</v>
      </c>
      <c r="E428" s="235" t="s">
        <v>1</v>
      </c>
      <c r="F428" s="236" t="s">
        <v>434</v>
      </c>
      <c r="G428" s="233"/>
      <c r="H428" s="237">
        <v>1.3999999999999999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141</v>
      </c>
      <c r="AU428" s="243" t="s">
        <v>91</v>
      </c>
      <c r="AV428" s="13" t="s">
        <v>91</v>
      </c>
      <c r="AW428" s="13" t="s">
        <v>36</v>
      </c>
      <c r="AX428" s="13" t="s">
        <v>81</v>
      </c>
      <c r="AY428" s="243" t="s">
        <v>132</v>
      </c>
    </row>
    <row r="429" s="14" customFormat="1">
      <c r="A429" s="14"/>
      <c r="B429" s="248"/>
      <c r="C429" s="249"/>
      <c r="D429" s="234" t="s">
        <v>141</v>
      </c>
      <c r="E429" s="250" t="s">
        <v>1</v>
      </c>
      <c r="F429" s="251" t="s">
        <v>157</v>
      </c>
      <c r="G429" s="249"/>
      <c r="H429" s="250" t="s">
        <v>1</v>
      </c>
      <c r="I429" s="252"/>
      <c r="J429" s="249"/>
      <c r="K429" s="249"/>
      <c r="L429" s="253"/>
      <c r="M429" s="254"/>
      <c r="N429" s="255"/>
      <c r="O429" s="255"/>
      <c r="P429" s="255"/>
      <c r="Q429" s="255"/>
      <c r="R429" s="255"/>
      <c r="S429" s="255"/>
      <c r="T429" s="25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7" t="s">
        <v>141</v>
      </c>
      <c r="AU429" s="257" t="s">
        <v>91</v>
      </c>
      <c r="AV429" s="14" t="s">
        <v>89</v>
      </c>
      <c r="AW429" s="14" t="s">
        <v>36</v>
      </c>
      <c r="AX429" s="14" t="s">
        <v>81</v>
      </c>
      <c r="AY429" s="257" t="s">
        <v>132</v>
      </c>
    </row>
    <row r="430" s="13" customFormat="1">
      <c r="A430" s="13"/>
      <c r="B430" s="232"/>
      <c r="C430" s="233"/>
      <c r="D430" s="234" t="s">
        <v>141</v>
      </c>
      <c r="E430" s="235" t="s">
        <v>1</v>
      </c>
      <c r="F430" s="236" t="s">
        <v>435</v>
      </c>
      <c r="G430" s="233"/>
      <c r="H430" s="237">
        <v>1.29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141</v>
      </c>
      <c r="AU430" s="243" t="s">
        <v>91</v>
      </c>
      <c r="AV430" s="13" t="s">
        <v>91</v>
      </c>
      <c r="AW430" s="13" t="s">
        <v>36</v>
      </c>
      <c r="AX430" s="13" t="s">
        <v>81</v>
      </c>
      <c r="AY430" s="243" t="s">
        <v>132</v>
      </c>
    </row>
    <row r="431" s="14" customFormat="1">
      <c r="A431" s="14"/>
      <c r="B431" s="248"/>
      <c r="C431" s="249"/>
      <c r="D431" s="234" t="s">
        <v>141</v>
      </c>
      <c r="E431" s="250" t="s">
        <v>1</v>
      </c>
      <c r="F431" s="251" t="s">
        <v>159</v>
      </c>
      <c r="G431" s="249"/>
      <c r="H431" s="250" t="s">
        <v>1</v>
      </c>
      <c r="I431" s="252"/>
      <c r="J431" s="249"/>
      <c r="K431" s="249"/>
      <c r="L431" s="253"/>
      <c r="M431" s="254"/>
      <c r="N431" s="255"/>
      <c r="O431" s="255"/>
      <c r="P431" s="255"/>
      <c r="Q431" s="255"/>
      <c r="R431" s="255"/>
      <c r="S431" s="255"/>
      <c r="T431" s="25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7" t="s">
        <v>141</v>
      </c>
      <c r="AU431" s="257" t="s">
        <v>91</v>
      </c>
      <c r="AV431" s="14" t="s">
        <v>89</v>
      </c>
      <c r="AW431" s="14" t="s">
        <v>36</v>
      </c>
      <c r="AX431" s="14" t="s">
        <v>81</v>
      </c>
      <c r="AY431" s="257" t="s">
        <v>132</v>
      </c>
    </row>
    <row r="432" s="13" customFormat="1">
      <c r="A432" s="13"/>
      <c r="B432" s="232"/>
      <c r="C432" s="233"/>
      <c r="D432" s="234" t="s">
        <v>141</v>
      </c>
      <c r="E432" s="235" t="s">
        <v>1</v>
      </c>
      <c r="F432" s="236" t="s">
        <v>436</v>
      </c>
      <c r="G432" s="233"/>
      <c r="H432" s="237">
        <v>6.5099999999999998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141</v>
      </c>
      <c r="AU432" s="243" t="s">
        <v>91</v>
      </c>
      <c r="AV432" s="13" t="s">
        <v>91</v>
      </c>
      <c r="AW432" s="13" t="s">
        <v>36</v>
      </c>
      <c r="AX432" s="13" t="s">
        <v>81</v>
      </c>
      <c r="AY432" s="243" t="s">
        <v>132</v>
      </c>
    </row>
    <row r="433" s="16" customFormat="1">
      <c r="A433" s="16"/>
      <c r="B433" s="269"/>
      <c r="C433" s="270"/>
      <c r="D433" s="234" t="s">
        <v>141</v>
      </c>
      <c r="E433" s="271" t="s">
        <v>1</v>
      </c>
      <c r="F433" s="272" t="s">
        <v>162</v>
      </c>
      <c r="G433" s="270"/>
      <c r="H433" s="273">
        <v>27.699999999999999</v>
      </c>
      <c r="I433" s="274"/>
      <c r="J433" s="270"/>
      <c r="K433" s="270"/>
      <c r="L433" s="275"/>
      <c r="M433" s="276"/>
      <c r="N433" s="277"/>
      <c r="O433" s="277"/>
      <c r="P433" s="277"/>
      <c r="Q433" s="277"/>
      <c r="R433" s="277"/>
      <c r="S433" s="277"/>
      <c r="T433" s="278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79" t="s">
        <v>141</v>
      </c>
      <c r="AU433" s="279" t="s">
        <v>91</v>
      </c>
      <c r="AV433" s="16" t="s">
        <v>139</v>
      </c>
      <c r="AW433" s="16" t="s">
        <v>36</v>
      </c>
      <c r="AX433" s="16" t="s">
        <v>89</v>
      </c>
      <c r="AY433" s="279" t="s">
        <v>132</v>
      </c>
    </row>
    <row r="434" s="2" customFormat="1" ht="44.25" customHeight="1">
      <c r="A434" s="39"/>
      <c r="B434" s="40"/>
      <c r="C434" s="219" t="s">
        <v>437</v>
      </c>
      <c r="D434" s="219" t="s">
        <v>134</v>
      </c>
      <c r="E434" s="220" t="s">
        <v>438</v>
      </c>
      <c r="F434" s="221" t="s">
        <v>439</v>
      </c>
      <c r="G434" s="222" t="s">
        <v>236</v>
      </c>
      <c r="H434" s="223">
        <v>42.636000000000003</v>
      </c>
      <c r="I434" s="224"/>
      <c r="J434" s="225">
        <f>ROUND(I434*H434,2)</f>
        <v>0</v>
      </c>
      <c r="K434" s="221" t="s">
        <v>138</v>
      </c>
      <c r="L434" s="45"/>
      <c r="M434" s="226" t="s">
        <v>1</v>
      </c>
      <c r="N434" s="227" t="s">
        <v>46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139</v>
      </c>
      <c r="AT434" s="230" t="s">
        <v>134</v>
      </c>
      <c r="AU434" s="230" t="s">
        <v>91</v>
      </c>
      <c r="AY434" s="18" t="s">
        <v>132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89</v>
      </c>
      <c r="BK434" s="231">
        <f>ROUND(I434*H434,2)</f>
        <v>0</v>
      </c>
      <c r="BL434" s="18" t="s">
        <v>139</v>
      </c>
      <c r="BM434" s="230" t="s">
        <v>440</v>
      </c>
    </row>
    <row r="435" s="14" customFormat="1">
      <c r="A435" s="14"/>
      <c r="B435" s="248"/>
      <c r="C435" s="249"/>
      <c r="D435" s="234" t="s">
        <v>141</v>
      </c>
      <c r="E435" s="250" t="s">
        <v>1</v>
      </c>
      <c r="F435" s="251" t="s">
        <v>148</v>
      </c>
      <c r="G435" s="249"/>
      <c r="H435" s="250" t="s">
        <v>1</v>
      </c>
      <c r="I435" s="252"/>
      <c r="J435" s="249"/>
      <c r="K435" s="249"/>
      <c r="L435" s="253"/>
      <c r="M435" s="254"/>
      <c r="N435" s="255"/>
      <c r="O435" s="255"/>
      <c r="P435" s="255"/>
      <c r="Q435" s="255"/>
      <c r="R435" s="255"/>
      <c r="S435" s="255"/>
      <c r="T435" s="25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7" t="s">
        <v>141</v>
      </c>
      <c r="AU435" s="257" t="s">
        <v>91</v>
      </c>
      <c r="AV435" s="14" t="s">
        <v>89</v>
      </c>
      <c r="AW435" s="14" t="s">
        <v>36</v>
      </c>
      <c r="AX435" s="14" t="s">
        <v>81</v>
      </c>
      <c r="AY435" s="257" t="s">
        <v>132</v>
      </c>
    </row>
    <row r="436" s="14" customFormat="1">
      <c r="A436" s="14"/>
      <c r="B436" s="248"/>
      <c r="C436" s="249"/>
      <c r="D436" s="234" t="s">
        <v>141</v>
      </c>
      <c r="E436" s="250" t="s">
        <v>1</v>
      </c>
      <c r="F436" s="251" t="s">
        <v>150</v>
      </c>
      <c r="G436" s="249"/>
      <c r="H436" s="250" t="s">
        <v>1</v>
      </c>
      <c r="I436" s="252"/>
      <c r="J436" s="249"/>
      <c r="K436" s="249"/>
      <c r="L436" s="253"/>
      <c r="M436" s="254"/>
      <c r="N436" s="255"/>
      <c r="O436" s="255"/>
      <c r="P436" s="255"/>
      <c r="Q436" s="255"/>
      <c r="R436" s="255"/>
      <c r="S436" s="255"/>
      <c r="T436" s="25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7" t="s">
        <v>141</v>
      </c>
      <c r="AU436" s="257" t="s">
        <v>91</v>
      </c>
      <c r="AV436" s="14" t="s">
        <v>89</v>
      </c>
      <c r="AW436" s="14" t="s">
        <v>36</v>
      </c>
      <c r="AX436" s="14" t="s">
        <v>81</v>
      </c>
      <c r="AY436" s="257" t="s">
        <v>132</v>
      </c>
    </row>
    <row r="437" s="13" customFormat="1">
      <c r="A437" s="13"/>
      <c r="B437" s="232"/>
      <c r="C437" s="233"/>
      <c r="D437" s="234" t="s">
        <v>141</v>
      </c>
      <c r="E437" s="235" t="s">
        <v>1</v>
      </c>
      <c r="F437" s="236" t="s">
        <v>441</v>
      </c>
      <c r="G437" s="233"/>
      <c r="H437" s="237">
        <v>32.223999999999997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141</v>
      </c>
      <c r="AU437" s="243" t="s">
        <v>91</v>
      </c>
      <c r="AV437" s="13" t="s">
        <v>91</v>
      </c>
      <c r="AW437" s="13" t="s">
        <v>36</v>
      </c>
      <c r="AX437" s="13" t="s">
        <v>81</v>
      </c>
      <c r="AY437" s="243" t="s">
        <v>132</v>
      </c>
    </row>
    <row r="438" s="13" customFormat="1">
      <c r="A438" s="13"/>
      <c r="B438" s="232"/>
      <c r="C438" s="233"/>
      <c r="D438" s="234" t="s">
        <v>141</v>
      </c>
      <c r="E438" s="235" t="s">
        <v>1</v>
      </c>
      <c r="F438" s="236" t="s">
        <v>442</v>
      </c>
      <c r="G438" s="233"/>
      <c r="H438" s="237">
        <v>2.1560000000000001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141</v>
      </c>
      <c r="AU438" s="243" t="s">
        <v>91</v>
      </c>
      <c r="AV438" s="13" t="s">
        <v>91</v>
      </c>
      <c r="AW438" s="13" t="s">
        <v>36</v>
      </c>
      <c r="AX438" s="13" t="s">
        <v>81</v>
      </c>
      <c r="AY438" s="243" t="s">
        <v>132</v>
      </c>
    </row>
    <row r="439" s="15" customFormat="1">
      <c r="A439" s="15"/>
      <c r="B439" s="258"/>
      <c r="C439" s="259"/>
      <c r="D439" s="234" t="s">
        <v>141</v>
      </c>
      <c r="E439" s="260" t="s">
        <v>1</v>
      </c>
      <c r="F439" s="261" t="s">
        <v>153</v>
      </c>
      <c r="G439" s="259"/>
      <c r="H439" s="262">
        <v>34.380000000000003</v>
      </c>
      <c r="I439" s="263"/>
      <c r="J439" s="259"/>
      <c r="K439" s="259"/>
      <c r="L439" s="264"/>
      <c r="M439" s="265"/>
      <c r="N439" s="266"/>
      <c r="O439" s="266"/>
      <c r="P439" s="266"/>
      <c r="Q439" s="266"/>
      <c r="R439" s="266"/>
      <c r="S439" s="266"/>
      <c r="T439" s="26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8" t="s">
        <v>141</v>
      </c>
      <c r="AU439" s="268" t="s">
        <v>91</v>
      </c>
      <c r="AV439" s="15" t="s">
        <v>154</v>
      </c>
      <c r="AW439" s="15" t="s">
        <v>36</v>
      </c>
      <c r="AX439" s="15" t="s">
        <v>81</v>
      </c>
      <c r="AY439" s="268" t="s">
        <v>132</v>
      </c>
    </row>
    <row r="440" s="14" customFormat="1">
      <c r="A440" s="14"/>
      <c r="B440" s="248"/>
      <c r="C440" s="249"/>
      <c r="D440" s="234" t="s">
        <v>141</v>
      </c>
      <c r="E440" s="250" t="s">
        <v>1</v>
      </c>
      <c r="F440" s="251" t="s">
        <v>155</v>
      </c>
      <c r="G440" s="249"/>
      <c r="H440" s="250" t="s">
        <v>1</v>
      </c>
      <c r="I440" s="252"/>
      <c r="J440" s="249"/>
      <c r="K440" s="249"/>
      <c r="L440" s="253"/>
      <c r="M440" s="254"/>
      <c r="N440" s="255"/>
      <c r="O440" s="255"/>
      <c r="P440" s="255"/>
      <c r="Q440" s="255"/>
      <c r="R440" s="255"/>
      <c r="S440" s="255"/>
      <c r="T440" s="25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7" t="s">
        <v>141</v>
      </c>
      <c r="AU440" s="257" t="s">
        <v>91</v>
      </c>
      <c r="AV440" s="14" t="s">
        <v>89</v>
      </c>
      <c r="AW440" s="14" t="s">
        <v>36</v>
      </c>
      <c r="AX440" s="14" t="s">
        <v>81</v>
      </c>
      <c r="AY440" s="257" t="s">
        <v>132</v>
      </c>
    </row>
    <row r="441" s="13" customFormat="1">
      <c r="A441" s="13"/>
      <c r="B441" s="232"/>
      <c r="C441" s="233"/>
      <c r="D441" s="234" t="s">
        <v>141</v>
      </c>
      <c r="E441" s="235" t="s">
        <v>1</v>
      </c>
      <c r="F441" s="236" t="s">
        <v>443</v>
      </c>
      <c r="G441" s="233"/>
      <c r="H441" s="237">
        <v>1.96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141</v>
      </c>
      <c r="AU441" s="243" t="s">
        <v>91</v>
      </c>
      <c r="AV441" s="13" t="s">
        <v>91</v>
      </c>
      <c r="AW441" s="13" t="s">
        <v>36</v>
      </c>
      <c r="AX441" s="13" t="s">
        <v>81</v>
      </c>
      <c r="AY441" s="243" t="s">
        <v>132</v>
      </c>
    </row>
    <row r="442" s="14" customFormat="1">
      <c r="A442" s="14"/>
      <c r="B442" s="248"/>
      <c r="C442" s="249"/>
      <c r="D442" s="234" t="s">
        <v>141</v>
      </c>
      <c r="E442" s="250" t="s">
        <v>1</v>
      </c>
      <c r="F442" s="251" t="s">
        <v>157</v>
      </c>
      <c r="G442" s="249"/>
      <c r="H442" s="250" t="s">
        <v>1</v>
      </c>
      <c r="I442" s="252"/>
      <c r="J442" s="249"/>
      <c r="K442" s="249"/>
      <c r="L442" s="253"/>
      <c r="M442" s="254"/>
      <c r="N442" s="255"/>
      <c r="O442" s="255"/>
      <c r="P442" s="255"/>
      <c r="Q442" s="255"/>
      <c r="R442" s="255"/>
      <c r="S442" s="255"/>
      <c r="T442" s="25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7" t="s">
        <v>141</v>
      </c>
      <c r="AU442" s="257" t="s">
        <v>91</v>
      </c>
      <c r="AV442" s="14" t="s">
        <v>89</v>
      </c>
      <c r="AW442" s="14" t="s">
        <v>36</v>
      </c>
      <c r="AX442" s="14" t="s">
        <v>81</v>
      </c>
      <c r="AY442" s="257" t="s">
        <v>132</v>
      </c>
    </row>
    <row r="443" s="13" customFormat="1">
      <c r="A443" s="13"/>
      <c r="B443" s="232"/>
      <c r="C443" s="233"/>
      <c r="D443" s="234" t="s">
        <v>141</v>
      </c>
      <c r="E443" s="235" t="s">
        <v>1</v>
      </c>
      <c r="F443" s="236" t="s">
        <v>444</v>
      </c>
      <c r="G443" s="233"/>
      <c r="H443" s="237">
        <v>2.0640000000000001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141</v>
      </c>
      <c r="AU443" s="243" t="s">
        <v>91</v>
      </c>
      <c r="AV443" s="13" t="s">
        <v>91</v>
      </c>
      <c r="AW443" s="13" t="s">
        <v>36</v>
      </c>
      <c r="AX443" s="13" t="s">
        <v>81</v>
      </c>
      <c r="AY443" s="243" t="s">
        <v>132</v>
      </c>
    </row>
    <row r="444" s="14" customFormat="1">
      <c r="A444" s="14"/>
      <c r="B444" s="248"/>
      <c r="C444" s="249"/>
      <c r="D444" s="234" t="s">
        <v>141</v>
      </c>
      <c r="E444" s="250" t="s">
        <v>1</v>
      </c>
      <c r="F444" s="251" t="s">
        <v>159</v>
      </c>
      <c r="G444" s="249"/>
      <c r="H444" s="250" t="s">
        <v>1</v>
      </c>
      <c r="I444" s="252"/>
      <c r="J444" s="249"/>
      <c r="K444" s="249"/>
      <c r="L444" s="253"/>
      <c r="M444" s="254"/>
      <c r="N444" s="255"/>
      <c r="O444" s="255"/>
      <c r="P444" s="255"/>
      <c r="Q444" s="255"/>
      <c r="R444" s="255"/>
      <c r="S444" s="255"/>
      <c r="T444" s="25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7" t="s">
        <v>141</v>
      </c>
      <c r="AU444" s="257" t="s">
        <v>91</v>
      </c>
      <c r="AV444" s="14" t="s">
        <v>89</v>
      </c>
      <c r="AW444" s="14" t="s">
        <v>36</v>
      </c>
      <c r="AX444" s="14" t="s">
        <v>81</v>
      </c>
      <c r="AY444" s="257" t="s">
        <v>132</v>
      </c>
    </row>
    <row r="445" s="13" customFormat="1">
      <c r="A445" s="13"/>
      <c r="B445" s="232"/>
      <c r="C445" s="233"/>
      <c r="D445" s="234" t="s">
        <v>141</v>
      </c>
      <c r="E445" s="235" t="s">
        <v>1</v>
      </c>
      <c r="F445" s="236" t="s">
        <v>445</v>
      </c>
      <c r="G445" s="233"/>
      <c r="H445" s="237">
        <v>4.2320000000000002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141</v>
      </c>
      <c r="AU445" s="243" t="s">
        <v>91</v>
      </c>
      <c r="AV445" s="13" t="s">
        <v>91</v>
      </c>
      <c r="AW445" s="13" t="s">
        <v>36</v>
      </c>
      <c r="AX445" s="13" t="s">
        <v>81</v>
      </c>
      <c r="AY445" s="243" t="s">
        <v>132</v>
      </c>
    </row>
    <row r="446" s="16" customFormat="1">
      <c r="A446" s="16"/>
      <c r="B446" s="269"/>
      <c r="C446" s="270"/>
      <c r="D446" s="234" t="s">
        <v>141</v>
      </c>
      <c r="E446" s="271" t="s">
        <v>1</v>
      </c>
      <c r="F446" s="272" t="s">
        <v>162</v>
      </c>
      <c r="G446" s="270"/>
      <c r="H446" s="273">
        <v>42.636000000000003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T446" s="279" t="s">
        <v>141</v>
      </c>
      <c r="AU446" s="279" t="s">
        <v>91</v>
      </c>
      <c r="AV446" s="16" t="s">
        <v>139</v>
      </c>
      <c r="AW446" s="16" t="s">
        <v>36</v>
      </c>
      <c r="AX446" s="16" t="s">
        <v>89</v>
      </c>
      <c r="AY446" s="279" t="s">
        <v>132</v>
      </c>
    </row>
    <row r="447" s="12" customFormat="1" ht="22.8" customHeight="1">
      <c r="A447" s="12"/>
      <c r="B447" s="203"/>
      <c r="C447" s="204"/>
      <c r="D447" s="205" t="s">
        <v>80</v>
      </c>
      <c r="E447" s="217" t="s">
        <v>173</v>
      </c>
      <c r="F447" s="217" t="s">
        <v>446</v>
      </c>
      <c r="G447" s="204"/>
      <c r="H447" s="204"/>
      <c r="I447" s="207"/>
      <c r="J447" s="218">
        <f>BK447</f>
        <v>0</v>
      </c>
      <c r="K447" s="204"/>
      <c r="L447" s="209"/>
      <c r="M447" s="210"/>
      <c r="N447" s="211"/>
      <c r="O447" s="211"/>
      <c r="P447" s="212">
        <f>SUM(P448:P522)</f>
        <v>0</v>
      </c>
      <c r="Q447" s="211"/>
      <c r="R447" s="212">
        <f>SUM(R448:R522)</f>
        <v>0.28550399999999998</v>
      </c>
      <c r="S447" s="211"/>
      <c r="T447" s="213">
        <f>SUM(T448:T522)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4" t="s">
        <v>89</v>
      </c>
      <c r="AT447" s="215" t="s">
        <v>80</v>
      </c>
      <c r="AU447" s="215" t="s">
        <v>89</v>
      </c>
      <c r="AY447" s="214" t="s">
        <v>132</v>
      </c>
      <c r="BK447" s="216">
        <f>SUM(BK448:BK522)</f>
        <v>0</v>
      </c>
    </row>
    <row r="448" s="2" customFormat="1" ht="33" customHeight="1">
      <c r="A448" s="39"/>
      <c r="B448" s="40"/>
      <c r="C448" s="219" t="s">
        <v>447</v>
      </c>
      <c r="D448" s="219" t="s">
        <v>134</v>
      </c>
      <c r="E448" s="220" t="s">
        <v>448</v>
      </c>
      <c r="F448" s="221" t="s">
        <v>449</v>
      </c>
      <c r="G448" s="222" t="s">
        <v>137</v>
      </c>
      <c r="H448" s="223">
        <v>268</v>
      </c>
      <c r="I448" s="224"/>
      <c r="J448" s="225">
        <f>ROUND(I448*H448,2)</f>
        <v>0</v>
      </c>
      <c r="K448" s="221" t="s">
        <v>138</v>
      </c>
      <c r="L448" s="45"/>
      <c r="M448" s="226" t="s">
        <v>1</v>
      </c>
      <c r="N448" s="227" t="s">
        <v>46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139</v>
      </c>
      <c r="AT448" s="230" t="s">
        <v>134</v>
      </c>
      <c r="AU448" s="230" t="s">
        <v>91</v>
      </c>
      <c r="AY448" s="18" t="s">
        <v>132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89</v>
      </c>
      <c r="BK448" s="231">
        <f>ROUND(I448*H448,2)</f>
        <v>0</v>
      </c>
      <c r="BL448" s="18" t="s">
        <v>139</v>
      </c>
      <c r="BM448" s="230" t="s">
        <v>450</v>
      </c>
    </row>
    <row r="449" s="14" customFormat="1">
      <c r="A449" s="14"/>
      <c r="B449" s="248"/>
      <c r="C449" s="249"/>
      <c r="D449" s="234" t="s">
        <v>141</v>
      </c>
      <c r="E449" s="250" t="s">
        <v>1</v>
      </c>
      <c r="F449" s="251" t="s">
        <v>148</v>
      </c>
      <c r="G449" s="249"/>
      <c r="H449" s="250" t="s">
        <v>1</v>
      </c>
      <c r="I449" s="252"/>
      <c r="J449" s="249"/>
      <c r="K449" s="249"/>
      <c r="L449" s="253"/>
      <c r="M449" s="254"/>
      <c r="N449" s="255"/>
      <c r="O449" s="255"/>
      <c r="P449" s="255"/>
      <c r="Q449" s="255"/>
      <c r="R449" s="255"/>
      <c r="S449" s="255"/>
      <c r="T449" s="25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7" t="s">
        <v>141</v>
      </c>
      <c r="AU449" s="257" t="s">
        <v>91</v>
      </c>
      <c r="AV449" s="14" t="s">
        <v>89</v>
      </c>
      <c r="AW449" s="14" t="s">
        <v>36</v>
      </c>
      <c r="AX449" s="14" t="s">
        <v>81</v>
      </c>
      <c r="AY449" s="257" t="s">
        <v>132</v>
      </c>
    </row>
    <row r="450" s="14" customFormat="1">
      <c r="A450" s="14"/>
      <c r="B450" s="248"/>
      <c r="C450" s="249"/>
      <c r="D450" s="234" t="s">
        <v>141</v>
      </c>
      <c r="E450" s="250" t="s">
        <v>1</v>
      </c>
      <c r="F450" s="251" t="s">
        <v>149</v>
      </c>
      <c r="G450" s="249"/>
      <c r="H450" s="250" t="s">
        <v>1</v>
      </c>
      <c r="I450" s="252"/>
      <c r="J450" s="249"/>
      <c r="K450" s="249"/>
      <c r="L450" s="253"/>
      <c r="M450" s="254"/>
      <c r="N450" s="255"/>
      <c r="O450" s="255"/>
      <c r="P450" s="255"/>
      <c r="Q450" s="255"/>
      <c r="R450" s="255"/>
      <c r="S450" s="255"/>
      <c r="T450" s="25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7" t="s">
        <v>141</v>
      </c>
      <c r="AU450" s="257" t="s">
        <v>91</v>
      </c>
      <c r="AV450" s="14" t="s">
        <v>89</v>
      </c>
      <c r="AW450" s="14" t="s">
        <v>36</v>
      </c>
      <c r="AX450" s="14" t="s">
        <v>81</v>
      </c>
      <c r="AY450" s="257" t="s">
        <v>132</v>
      </c>
    </row>
    <row r="451" s="14" customFormat="1">
      <c r="A451" s="14"/>
      <c r="B451" s="248"/>
      <c r="C451" s="249"/>
      <c r="D451" s="234" t="s">
        <v>141</v>
      </c>
      <c r="E451" s="250" t="s">
        <v>1</v>
      </c>
      <c r="F451" s="251" t="s">
        <v>150</v>
      </c>
      <c r="G451" s="249"/>
      <c r="H451" s="250" t="s">
        <v>1</v>
      </c>
      <c r="I451" s="252"/>
      <c r="J451" s="249"/>
      <c r="K451" s="249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141</v>
      </c>
      <c r="AU451" s="257" t="s">
        <v>91</v>
      </c>
      <c r="AV451" s="14" t="s">
        <v>89</v>
      </c>
      <c r="AW451" s="14" t="s">
        <v>36</v>
      </c>
      <c r="AX451" s="14" t="s">
        <v>81</v>
      </c>
      <c r="AY451" s="257" t="s">
        <v>132</v>
      </c>
    </row>
    <row r="452" s="13" customFormat="1">
      <c r="A452" s="13"/>
      <c r="B452" s="232"/>
      <c r="C452" s="233"/>
      <c r="D452" s="234" t="s">
        <v>141</v>
      </c>
      <c r="E452" s="235" t="s">
        <v>1</v>
      </c>
      <c r="F452" s="236" t="s">
        <v>151</v>
      </c>
      <c r="G452" s="233"/>
      <c r="H452" s="237">
        <v>169.59999999999999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141</v>
      </c>
      <c r="AU452" s="243" t="s">
        <v>91</v>
      </c>
      <c r="AV452" s="13" t="s">
        <v>91</v>
      </c>
      <c r="AW452" s="13" t="s">
        <v>36</v>
      </c>
      <c r="AX452" s="13" t="s">
        <v>81</v>
      </c>
      <c r="AY452" s="243" t="s">
        <v>132</v>
      </c>
    </row>
    <row r="453" s="13" customFormat="1">
      <c r="A453" s="13"/>
      <c r="B453" s="232"/>
      <c r="C453" s="233"/>
      <c r="D453" s="234" t="s">
        <v>141</v>
      </c>
      <c r="E453" s="235" t="s">
        <v>1</v>
      </c>
      <c r="F453" s="236" t="s">
        <v>152</v>
      </c>
      <c r="G453" s="233"/>
      <c r="H453" s="237">
        <v>15.4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141</v>
      </c>
      <c r="AU453" s="243" t="s">
        <v>91</v>
      </c>
      <c r="AV453" s="13" t="s">
        <v>91</v>
      </c>
      <c r="AW453" s="13" t="s">
        <v>36</v>
      </c>
      <c r="AX453" s="13" t="s">
        <v>81</v>
      </c>
      <c r="AY453" s="243" t="s">
        <v>132</v>
      </c>
    </row>
    <row r="454" s="15" customFormat="1">
      <c r="A454" s="15"/>
      <c r="B454" s="258"/>
      <c r="C454" s="259"/>
      <c r="D454" s="234" t="s">
        <v>141</v>
      </c>
      <c r="E454" s="260" t="s">
        <v>1</v>
      </c>
      <c r="F454" s="261" t="s">
        <v>153</v>
      </c>
      <c r="G454" s="259"/>
      <c r="H454" s="262">
        <v>185</v>
      </c>
      <c r="I454" s="263"/>
      <c r="J454" s="259"/>
      <c r="K454" s="259"/>
      <c r="L454" s="264"/>
      <c r="M454" s="265"/>
      <c r="N454" s="266"/>
      <c r="O454" s="266"/>
      <c r="P454" s="266"/>
      <c r="Q454" s="266"/>
      <c r="R454" s="266"/>
      <c r="S454" s="266"/>
      <c r="T454" s="267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8" t="s">
        <v>141</v>
      </c>
      <c r="AU454" s="268" t="s">
        <v>91</v>
      </c>
      <c r="AV454" s="15" t="s">
        <v>154</v>
      </c>
      <c r="AW454" s="15" t="s">
        <v>36</v>
      </c>
      <c r="AX454" s="15" t="s">
        <v>81</v>
      </c>
      <c r="AY454" s="268" t="s">
        <v>132</v>
      </c>
    </row>
    <row r="455" s="14" customFormat="1">
      <c r="A455" s="14"/>
      <c r="B455" s="248"/>
      <c r="C455" s="249"/>
      <c r="D455" s="234" t="s">
        <v>141</v>
      </c>
      <c r="E455" s="250" t="s">
        <v>1</v>
      </c>
      <c r="F455" s="251" t="s">
        <v>155</v>
      </c>
      <c r="G455" s="249"/>
      <c r="H455" s="250" t="s">
        <v>1</v>
      </c>
      <c r="I455" s="252"/>
      <c r="J455" s="249"/>
      <c r="K455" s="249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141</v>
      </c>
      <c r="AU455" s="257" t="s">
        <v>91</v>
      </c>
      <c r="AV455" s="14" t="s">
        <v>89</v>
      </c>
      <c r="AW455" s="14" t="s">
        <v>36</v>
      </c>
      <c r="AX455" s="14" t="s">
        <v>81</v>
      </c>
      <c r="AY455" s="257" t="s">
        <v>132</v>
      </c>
    </row>
    <row r="456" s="13" customFormat="1">
      <c r="A456" s="13"/>
      <c r="B456" s="232"/>
      <c r="C456" s="233"/>
      <c r="D456" s="234" t="s">
        <v>141</v>
      </c>
      <c r="E456" s="235" t="s">
        <v>1</v>
      </c>
      <c r="F456" s="236" t="s">
        <v>156</v>
      </c>
      <c r="G456" s="233"/>
      <c r="H456" s="237">
        <v>14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141</v>
      </c>
      <c r="AU456" s="243" t="s">
        <v>91</v>
      </c>
      <c r="AV456" s="13" t="s">
        <v>91</v>
      </c>
      <c r="AW456" s="13" t="s">
        <v>36</v>
      </c>
      <c r="AX456" s="13" t="s">
        <v>81</v>
      </c>
      <c r="AY456" s="243" t="s">
        <v>132</v>
      </c>
    </row>
    <row r="457" s="14" customFormat="1">
      <c r="A457" s="14"/>
      <c r="B457" s="248"/>
      <c r="C457" s="249"/>
      <c r="D457" s="234" t="s">
        <v>141</v>
      </c>
      <c r="E457" s="250" t="s">
        <v>1</v>
      </c>
      <c r="F457" s="251" t="s">
        <v>157</v>
      </c>
      <c r="G457" s="249"/>
      <c r="H457" s="250" t="s">
        <v>1</v>
      </c>
      <c r="I457" s="252"/>
      <c r="J457" s="249"/>
      <c r="K457" s="249"/>
      <c r="L457" s="253"/>
      <c r="M457" s="254"/>
      <c r="N457" s="255"/>
      <c r="O457" s="255"/>
      <c r="P457" s="255"/>
      <c r="Q457" s="255"/>
      <c r="R457" s="255"/>
      <c r="S457" s="255"/>
      <c r="T457" s="25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7" t="s">
        <v>141</v>
      </c>
      <c r="AU457" s="257" t="s">
        <v>91</v>
      </c>
      <c r="AV457" s="14" t="s">
        <v>89</v>
      </c>
      <c r="AW457" s="14" t="s">
        <v>36</v>
      </c>
      <c r="AX457" s="14" t="s">
        <v>81</v>
      </c>
      <c r="AY457" s="257" t="s">
        <v>132</v>
      </c>
    </row>
    <row r="458" s="13" customFormat="1">
      <c r="A458" s="13"/>
      <c r="B458" s="232"/>
      <c r="C458" s="233"/>
      <c r="D458" s="234" t="s">
        <v>141</v>
      </c>
      <c r="E458" s="235" t="s">
        <v>1</v>
      </c>
      <c r="F458" s="236" t="s">
        <v>158</v>
      </c>
      <c r="G458" s="233"/>
      <c r="H458" s="237">
        <v>12.9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141</v>
      </c>
      <c r="AU458" s="243" t="s">
        <v>91</v>
      </c>
      <c r="AV458" s="13" t="s">
        <v>91</v>
      </c>
      <c r="AW458" s="13" t="s">
        <v>36</v>
      </c>
      <c r="AX458" s="13" t="s">
        <v>81</v>
      </c>
      <c r="AY458" s="243" t="s">
        <v>132</v>
      </c>
    </row>
    <row r="459" s="14" customFormat="1">
      <c r="A459" s="14"/>
      <c r="B459" s="248"/>
      <c r="C459" s="249"/>
      <c r="D459" s="234" t="s">
        <v>141</v>
      </c>
      <c r="E459" s="250" t="s">
        <v>1</v>
      </c>
      <c r="F459" s="251" t="s">
        <v>159</v>
      </c>
      <c r="G459" s="249"/>
      <c r="H459" s="250" t="s">
        <v>1</v>
      </c>
      <c r="I459" s="252"/>
      <c r="J459" s="249"/>
      <c r="K459" s="249"/>
      <c r="L459" s="253"/>
      <c r="M459" s="254"/>
      <c r="N459" s="255"/>
      <c r="O459" s="255"/>
      <c r="P459" s="255"/>
      <c r="Q459" s="255"/>
      <c r="R459" s="255"/>
      <c r="S459" s="255"/>
      <c r="T459" s="25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7" t="s">
        <v>141</v>
      </c>
      <c r="AU459" s="257" t="s">
        <v>91</v>
      </c>
      <c r="AV459" s="14" t="s">
        <v>89</v>
      </c>
      <c r="AW459" s="14" t="s">
        <v>36</v>
      </c>
      <c r="AX459" s="14" t="s">
        <v>81</v>
      </c>
      <c r="AY459" s="257" t="s">
        <v>132</v>
      </c>
    </row>
    <row r="460" s="13" customFormat="1">
      <c r="A460" s="13"/>
      <c r="B460" s="232"/>
      <c r="C460" s="233"/>
      <c r="D460" s="234" t="s">
        <v>141</v>
      </c>
      <c r="E460" s="235" t="s">
        <v>1</v>
      </c>
      <c r="F460" s="236" t="s">
        <v>160</v>
      </c>
      <c r="G460" s="233"/>
      <c r="H460" s="237">
        <v>54.100000000000001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141</v>
      </c>
      <c r="AU460" s="243" t="s">
        <v>91</v>
      </c>
      <c r="AV460" s="13" t="s">
        <v>91</v>
      </c>
      <c r="AW460" s="13" t="s">
        <v>36</v>
      </c>
      <c r="AX460" s="13" t="s">
        <v>81</v>
      </c>
      <c r="AY460" s="243" t="s">
        <v>132</v>
      </c>
    </row>
    <row r="461" s="13" customFormat="1">
      <c r="A461" s="13"/>
      <c r="B461" s="232"/>
      <c r="C461" s="233"/>
      <c r="D461" s="234" t="s">
        <v>141</v>
      </c>
      <c r="E461" s="235" t="s">
        <v>1</v>
      </c>
      <c r="F461" s="236" t="s">
        <v>161</v>
      </c>
      <c r="G461" s="233"/>
      <c r="H461" s="237">
        <v>2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141</v>
      </c>
      <c r="AU461" s="243" t="s">
        <v>91</v>
      </c>
      <c r="AV461" s="13" t="s">
        <v>91</v>
      </c>
      <c r="AW461" s="13" t="s">
        <v>36</v>
      </c>
      <c r="AX461" s="13" t="s">
        <v>81</v>
      </c>
      <c r="AY461" s="243" t="s">
        <v>132</v>
      </c>
    </row>
    <row r="462" s="16" customFormat="1">
      <c r="A462" s="16"/>
      <c r="B462" s="269"/>
      <c r="C462" s="270"/>
      <c r="D462" s="234" t="s">
        <v>141</v>
      </c>
      <c r="E462" s="271" t="s">
        <v>1</v>
      </c>
      <c r="F462" s="272" t="s">
        <v>162</v>
      </c>
      <c r="G462" s="270"/>
      <c r="H462" s="273">
        <v>268</v>
      </c>
      <c r="I462" s="274"/>
      <c r="J462" s="270"/>
      <c r="K462" s="270"/>
      <c r="L462" s="275"/>
      <c r="M462" s="276"/>
      <c r="N462" s="277"/>
      <c r="O462" s="277"/>
      <c r="P462" s="277"/>
      <c r="Q462" s="277"/>
      <c r="R462" s="277"/>
      <c r="S462" s="277"/>
      <c r="T462" s="278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79" t="s">
        <v>141</v>
      </c>
      <c r="AU462" s="279" t="s">
        <v>91</v>
      </c>
      <c r="AV462" s="16" t="s">
        <v>139</v>
      </c>
      <c r="AW462" s="16" t="s">
        <v>36</v>
      </c>
      <c r="AX462" s="16" t="s">
        <v>89</v>
      </c>
      <c r="AY462" s="279" t="s">
        <v>132</v>
      </c>
    </row>
    <row r="463" s="2" customFormat="1" ht="33" customHeight="1">
      <c r="A463" s="39"/>
      <c r="B463" s="40"/>
      <c r="C463" s="219" t="s">
        <v>451</v>
      </c>
      <c r="D463" s="219" t="s">
        <v>134</v>
      </c>
      <c r="E463" s="220" t="s">
        <v>452</v>
      </c>
      <c r="F463" s="221" t="s">
        <v>453</v>
      </c>
      <c r="G463" s="222" t="s">
        <v>137</v>
      </c>
      <c r="H463" s="223">
        <v>266</v>
      </c>
      <c r="I463" s="224"/>
      <c r="J463" s="225">
        <f>ROUND(I463*H463,2)</f>
        <v>0</v>
      </c>
      <c r="K463" s="221" t="s">
        <v>138</v>
      </c>
      <c r="L463" s="45"/>
      <c r="M463" s="226" t="s">
        <v>1</v>
      </c>
      <c r="N463" s="227" t="s">
        <v>46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139</v>
      </c>
      <c r="AT463" s="230" t="s">
        <v>134</v>
      </c>
      <c r="AU463" s="230" t="s">
        <v>91</v>
      </c>
      <c r="AY463" s="18" t="s">
        <v>132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89</v>
      </c>
      <c r="BK463" s="231">
        <f>ROUND(I463*H463,2)</f>
        <v>0</v>
      </c>
      <c r="BL463" s="18" t="s">
        <v>139</v>
      </c>
      <c r="BM463" s="230" t="s">
        <v>454</v>
      </c>
    </row>
    <row r="464" s="14" customFormat="1">
      <c r="A464" s="14"/>
      <c r="B464" s="248"/>
      <c r="C464" s="249"/>
      <c r="D464" s="234" t="s">
        <v>141</v>
      </c>
      <c r="E464" s="250" t="s">
        <v>1</v>
      </c>
      <c r="F464" s="251" t="s">
        <v>167</v>
      </c>
      <c r="G464" s="249"/>
      <c r="H464" s="250" t="s">
        <v>1</v>
      </c>
      <c r="I464" s="252"/>
      <c r="J464" s="249"/>
      <c r="K464" s="249"/>
      <c r="L464" s="253"/>
      <c r="M464" s="254"/>
      <c r="N464" s="255"/>
      <c r="O464" s="255"/>
      <c r="P464" s="255"/>
      <c r="Q464" s="255"/>
      <c r="R464" s="255"/>
      <c r="S464" s="255"/>
      <c r="T464" s="25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7" t="s">
        <v>141</v>
      </c>
      <c r="AU464" s="257" t="s">
        <v>91</v>
      </c>
      <c r="AV464" s="14" t="s">
        <v>89</v>
      </c>
      <c r="AW464" s="14" t="s">
        <v>36</v>
      </c>
      <c r="AX464" s="14" t="s">
        <v>81</v>
      </c>
      <c r="AY464" s="257" t="s">
        <v>132</v>
      </c>
    </row>
    <row r="465" s="14" customFormat="1">
      <c r="A465" s="14"/>
      <c r="B465" s="248"/>
      <c r="C465" s="249"/>
      <c r="D465" s="234" t="s">
        <v>141</v>
      </c>
      <c r="E465" s="250" t="s">
        <v>1</v>
      </c>
      <c r="F465" s="251" t="s">
        <v>148</v>
      </c>
      <c r="G465" s="249"/>
      <c r="H465" s="250" t="s">
        <v>1</v>
      </c>
      <c r="I465" s="252"/>
      <c r="J465" s="249"/>
      <c r="K465" s="249"/>
      <c r="L465" s="253"/>
      <c r="M465" s="254"/>
      <c r="N465" s="255"/>
      <c r="O465" s="255"/>
      <c r="P465" s="255"/>
      <c r="Q465" s="255"/>
      <c r="R465" s="255"/>
      <c r="S465" s="255"/>
      <c r="T465" s="25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7" t="s">
        <v>141</v>
      </c>
      <c r="AU465" s="257" t="s">
        <v>91</v>
      </c>
      <c r="AV465" s="14" t="s">
        <v>89</v>
      </c>
      <c r="AW465" s="14" t="s">
        <v>36</v>
      </c>
      <c r="AX465" s="14" t="s">
        <v>81</v>
      </c>
      <c r="AY465" s="257" t="s">
        <v>132</v>
      </c>
    </row>
    <row r="466" s="14" customFormat="1">
      <c r="A466" s="14"/>
      <c r="B466" s="248"/>
      <c r="C466" s="249"/>
      <c r="D466" s="234" t="s">
        <v>141</v>
      </c>
      <c r="E466" s="250" t="s">
        <v>1</v>
      </c>
      <c r="F466" s="251" t="s">
        <v>149</v>
      </c>
      <c r="G466" s="249"/>
      <c r="H466" s="250" t="s">
        <v>1</v>
      </c>
      <c r="I466" s="252"/>
      <c r="J466" s="249"/>
      <c r="K466" s="249"/>
      <c r="L466" s="253"/>
      <c r="M466" s="254"/>
      <c r="N466" s="255"/>
      <c r="O466" s="255"/>
      <c r="P466" s="255"/>
      <c r="Q466" s="255"/>
      <c r="R466" s="255"/>
      <c r="S466" s="255"/>
      <c r="T466" s="25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7" t="s">
        <v>141</v>
      </c>
      <c r="AU466" s="257" t="s">
        <v>91</v>
      </c>
      <c r="AV466" s="14" t="s">
        <v>89</v>
      </c>
      <c r="AW466" s="14" t="s">
        <v>36</v>
      </c>
      <c r="AX466" s="14" t="s">
        <v>81</v>
      </c>
      <c r="AY466" s="257" t="s">
        <v>132</v>
      </c>
    </row>
    <row r="467" s="14" customFormat="1">
      <c r="A467" s="14"/>
      <c r="B467" s="248"/>
      <c r="C467" s="249"/>
      <c r="D467" s="234" t="s">
        <v>141</v>
      </c>
      <c r="E467" s="250" t="s">
        <v>1</v>
      </c>
      <c r="F467" s="251" t="s">
        <v>150</v>
      </c>
      <c r="G467" s="249"/>
      <c r="H467" s="250" t="s">
        <v>1</v>
      </c>
      <c r="I467" s="252"/>
      <c r="J467" s="249"/>
      <c r="K467" s="249"/>
      <c r="L467" s="253"/>
      <c r="M467" s="254"/>
      <c r="N467" s="255"/>
      <c r="O467" s="255"/>
      <c r="P467" s="255"/>
      <c r="Q467" s="255"/>
      <c r="R467" s="255"/>
      <c r="S467" s="255"/>
      <c r="T467" s="25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7" t="s">
        <v>141</v>
      </c>
      <c r="AU467" s="257" t="s">
        <v>91</v>
      </c>
      <c r="AV467" s="14" t="s">
        <v>89</v>
      </c>
      <c r="AW467" s="14" t="s">
        <v>36</v>
      </c>
      <c r="AX467" s="14" t="s">
        <v>81</v>
      </c>
      <c r="AY467" s="257" t="s">
        <v>132</v>
      </c>
    </row>
    <row r="468" s="13" customFormat="1">
      <c r="A468" s="13"/>
      <c r="B468" s="232"/>
      <c r="C468" s="233"/>
      <c r="D468" s="234" t="s">
        <v>141</v>
      </c>
      <c r="E468" s="235" t="s">
        <v>1</v>
      </c>
      <c r="F468" s="236" t="s">
        <v>151</v>
      </c>
      <c r="G468" s="233"/>
      <c r="H468" s="237">
        <v>169.59999999999999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141</v>
      </c>
      <c r="AU468" s="243" t="s">
        <v>91</v>
      </c>
      <c r="AV468" s="13" t="s">
        <v>91</v>
      </c>
      <c r="AW468" s="13" t="s">
        <v>36</v>
      </c>
      <c r="AX468" s="13" t="s">
        <v>81</v>
      </c>
      <c r="AY468" s="243" t="s">
        <v>132</v>
      </c>
    </row>
    <row r="469" s="13" customFormat="1">
      <c r="A469" s="13"/>
      <c r="B469" s="232"/>
      <c r="C469" s="233"/>
      <c r="D469" s="234" t="s">
        <v>141</v>
      </c>
      <c r="E469" s="235" t="s">
        <v>1</v>
      </c>
      <c r="F469" s="236" t="s">
        <v>152</v>
      </c>
      <c r="G469" s="233"/>
      <c r="H469" s="237">
        <v>15.4</v>
      </c>
      <c r="I469" s="238"/>
      <c r="J469" s="233"/>
      <c r="K469" s="233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141</v>
      </c>
      <c r="AU469" s="243" t="s">
        <v>91</v>
      </c>
      <c r="AV469" s="13" t="s">
        <v>91</v>
      </c>
      <c r="AW469" s="13" t="s">
        <v>36</v>
      </c>
      <c r="AX469" s="13" t="s">
        <v>81</v>
      </c>
      <c r="AY469" s="243" t="s">
        <v>132</v>
      </c>
    </row>
    <row r="470" s="15" customFormat="1">
      <c r="A470" s="15"/>
      <c r="B470" s="258"/>
      <c r="C470" s="259"/>
      <c r="D470" s="234" t="s">
        <v>141</v>
      </c>
      <c r="E470" s="260" t="s">
        <v>1</v>
      </c>
      <c r="F470" s="261" t="s">
        <v>153</v>
      </c>
      <c r="G470" s="259"/>
      <c r="H470" s="262">
        <v>185</v>
      </c>
      <c r="I470" s="263"/>
      <c r="J470" s="259"/>
      <c r="K470" s="259"/>
      <c r="L470" s="264"/>
      <c r="M470" s="265"/>
      <c r="N470" s="266"/>
      <c r="O470" s="266"/>
      <c r="P470" s="266"/>
      <c r="Q470" s="266"/>
      <c r="R470" s="266"/>
      <c r="S470" s="266"/>
      <c r="T470" s="267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8" t="s">
        <v>141</v>
      </c>
      <c r="AU470" s="268" t="s">
        <v>91</v>
      </c>
      <c r="AV470" s="15" t="s">
        <v>154</v>
      </c>
      <c r="AW470" s="15" t="s">
        <v>36</v>
      </c>
      <c r="AX470" s="15" t="s">
        <v>81</v>
      </c>
      <c r="AY470" s="268" t="s">
        <v>132</v>
      </c>
    </row>
    <row r="471" s="14" customFormat="1">
      <c r="A471" s="14"/>
      <c r="B471" s="248"/>
      <c r="C471" s="249"/>
      <c r="D471" s="234" t="s">
        <v>141</v>
      </c>
      <c r="E471" s="250" t="s">
        <v>1</v>
      </c>
      <c r="F471" s="251" t="s">
        <v>155</v>
      </c>
      <c r="G471" s="249"/>
      <c r="H471" s="250" t="s">
        <v>1</v>
      </c>
      <c r="I471" s="252"/>
      <c r="J471" s="249"/>
      <c r="K471" s="249"/>
      <c r="L471" s="253"/>
      <c r="M471" s="254"/>
      <c r="N471" s="255"/>
      <c r="O471" s="255"/>
      <c r="P471" s="255"/>
      <c r="Q471" s="255"/>
      <c r="R471" s="255"/>
      <c r="S471" s="255"/>
      <c r="T471" s="25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7" t="s">
        <v>141</v>
      </c>
      <c r="AU471" s="257" t="s">
        <v>91</v>
      </c>
      <c r="AV471" s="14" t="s">
        <v>89</v>
      </c>
      <c r="AW471" s="14" t="s">
        <v>36</v>
      </c>
      <c r="AX471" s="14" t="s">
        <v>81</v>
      </c>
      <c r="AY471" s="257" t="s">
        <v>132</v>
      </c>
    </row>
    <row r="472" s="13" customFormat="1">
      <c r="A472" s="13"/>
      <c r="B472" s="232"/>
      <c r="C472" s="233"/>
      <c r="D472" s="234" t="s">
        <v>141</v>
      </c>
      <c r="E472" s="235" t="s">
        <v>1</v>
      </c>
      <c r="F472" s="236" t="s">
        <v>156</v>
      </c>
      <c r="G472" s="233"/>
      <c r="H472" s="237">
        <v>14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141</v>
      </c>
      <c r="AU472" s="243" t="s">
        <v>91</v>
      </c>
      <c r="AV472" s="13" t="s">
        <v>91</v>
      </c>
      <c r="AW472" s="13" t="s">
        <v>36</v>
      </c>
      <c r="AX472" s="13" t="s">
        <v>81</v>
      </c>
      <c r="AY472" s="243" t="s">
        <v>132</v>
      </c>
    </row>
    <row r="473" s="14" customFormat="1">
      <c r="A473" s="14"/>
      <c r="B473" s="248"/>
      <c r="C473" s="249"/>
      <c r="D473" s="234" t="s">
        <v>141</v>
      </c>
      <c r="E473" s="250" t="s">
        <v>1</v>
      </c>
      <c r="F473" s="251" t="s">
        <v>157</v>
      </c>
      <c r="G473" s="249"/>
      <c r="H473" s="250" t="s">
        <v>1</v>
      </c>
      <c r="I473" s="252"/>
      <c r="J473" s="249"/>
      <c r="K473" s="249"/>
      <c r="L473" s="253"/>
      <c r="M473" s="254"/>
      <c r="N473" s="255"/>
      <c r="O473" s="255"/>
      <c r="P473" s="255"/>
      <c r="Q473" s="255"/>
      <c r="R473" s="255"/>
      <c r="S473" s="255"/>
      <c r="T473" s="25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7" t="s">
        <v>141</v>
      </c>
      <c r="AU473" s="257" t="s">
        <v>91</v>
      </c>
      <c r="AV473" s="14" t="s">
        <v>89</v>
      </c>
      <c r="AW473" s="14" t="s">
        <v>36</v>
      </c>
      <c r="AX473" s="14" t="s">
        <v>81</v>
      </c>
      <c r="AY473" s="257" t="s">
        <v>132</v>
      </c>
    </row>
    <row r="474" s="13" customFormat="1">
      <c r="A474" s="13"/>
      <c r="B474" s="232"/>
      <c r="C474" s="233"/>
      <c r="D474" s="234" t="s">
        <v>141</v>
      </c>
      <c r="E474" s="235" t="s">
        <v>1</v>
      </c>
      <c r="F474" s="236" t="s">
        <v>158</v>
      </c>
      <c r="G474" s="233"/>
      <c r="H474" s="237">
        <v>12.9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141</v>
      </c>
      <c r="AU474" s="243" t="s">
        <v>91</v>
      </c>
      <c r="AV474" s="13" t="s">
        <v>91</v>
      </c>
      <c r="AW474" s="13" t="s">
        <v>36</v>
      </c>
      <c r="AX474" s="13" t="s">
        <v>81</v>
      </c>
      <c r="AY474" s="243" t="s">
        <v>132</v>
      </c>
    </row>
    <row r="475" s="14" customFormat="1">
      <c r="A475" s="14"/>
      <c r="B475" s="248"/>
      <c r="C475" s="249"/>
      <c r="D475" s="234" t="s">
        <v>141</v>
      </c>
      <c r="E475" s="250" t="s">
        <v>1</v>
      </c>
      <c r="F475" s="251" t="s">
        <v>159</v>
      </c>
      <c r="G475" s="249"/>
      <c r="H475" s="250" t="s">
        <v>1</v>
      </c>
      <c r="I475" s="252"/>
      <c r="J475" s="249"/>
      <c r="K475" s="249"/>
      <c r="L475" s="253"/>
      <c r="M475" s="254"/>
      <c r="N475" s="255"/>
      <c r="O475" s="255"/>
      <c r="P475" s="255"/>
      <c r="Q475" s="255"/>
      <c r="R475" s="255"/>
      <c r="S475" s="255"/>
      <c r="T475" s="25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7" t="s">
        <v>141</v>
      </c>
      <c r="AU475" s="257" t="s">
        <v>91</v>
      </c>
      <c r="AV475" s="14" t="s">
        <v>89</v>
      </c>
      <c r="AW475" s="14" t="s">
        <v>36</v>
      </c>
      <c r="AX475" s="14" t="s">
        <v>81</v>
      </c>
      <c r="AY475" s="257" t="s">
        <v>132</v>
      </c>
    </row>
    <row r="476" s="13" customFormat="1">
      <c r="A476" s="13"/>
      <c r="B476" s="232"/>
      <c r="C476" s="233"/>
      <c r="D476" s="234" t="s">
        <v>141</v>
      </c>
      <c r="E476" s="235" t="s">
        <v>1</v>
      </c>
      <c r="F476" s="236" t="s">
        <v>160</v>
      </c>
      <c r="G476" s="233"/>
      <c r="H476" s="237">
        <v>54.100000000000001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141</v>
      </c>
      <c r="AU476" s="243" t="s">
        <v>91</v>
      </c>
      <c r="AV476" s="13" t="s">
        <v>91</v>
      </c>
      <c r="AW476" s="13" t="s">
        <v>36</v>
      </c>
      <c r="AX476" s="13" t="s">
        <v>81</v>
      </c>
      <c r="AY476" s="243" t="s">
        <v>132</v>
      </c>
    </row>
    <row r="477" s="16" customFormat="1">
      <c r="A477" s="16"/>
      <c r="B477" s="269"/>
      <c r="C477" s="270"/>
      <c r="D477" s="234" t="s">
        <v>141</v>
      </c>
      <c r="E477" s="271" t="s">
        <v>1</v>
      </c>
      <c r="F477" s="272" t="s">
        <v>162</v>
      </c>
      <c r="G477" s="270"/>
      <c r="H477" s="273">
        <v>266</v>
      </c>
      <c r="I477" s="274"/>
      <c r="J477" s="270"/>
      <c r="K477" s="270"/>
      <c r="L477" s="275"/>
      <c r="M477" s="276"/>
      <c r="N477" s="277"/>
      <c r="O477" s="277"/>
      <c r="P477" s="277"/>
      <c r="Q477" s="277"/>
      <c r="R477" s="277"/>
      <c r="S477" s="277"/>
      <c r="T477" s="278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279" t="s">
        <v>141</v>
      </c>
      <c r="AU477" s="279" t="s">
        <v>91</v>
      </c>
      <c r="AV477" s="16" t="s">
        <v>139</v>
      </c>
      <c r="AW477" s="16" t="s">
        <v>36</v>
      </c>
      <c r="AX477" s="16" t="s">
        <v>89</v>
      </c>
      <c r="AY477" s="279" t="s">
        <v>132</v>
      </c>
    </row>
    <row r="478" s="2" customFormat="1" ht="49.05" customHeight="1">
      <c r="A478" s="39"/>
      <c r="B478" s="40"/>
      <c r="C478" s="219" t="s">
        <v>455</v>
      </c>
      <c r="D478" s="219" t="s">
        <v>134</v>
      </c>
      <c r="E478" s="220" t="s">
        <v>456</v>
      </c>
      <c r="F478" s="221" t="s">
        <v>457</v>
      </c>
      <c r="G478" s="222" t="s">
        <v>137</v>
      </c>
      <c r="H478" s="223">
        <v>266</v>
      </c>
      <c r="I478" s="224"/>
      <c r="J478" s="225">
        <f>ROUND(I478*H478,2)</f>
        <v>0</v>
      </c>
      <c r="K478" s="221" t="s">
        <v>138</v>
      </c>
      <c r="L478" s="45"/>
      <c r="M478" s="226" t="s">
        <v>1</v>
      </c>
      <c r="N478" s="227" t="s">
        <v>46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139</v>
      </c>
      <c r="AT478" s="230" t="s">
        <v>134</v>
      </c>
      <c r="AU478" s="230" t="s">
        <v>91</v>
      </c>
      <c r="AY478" s="18" t="s">
        <v>132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89</v>
      </c>
      <c r="BK478" s="231">
        <f>ROUND(I478*H478,2)</f>
        <v>0</v>
      </c>
      <c r="BL478" s="18" t="s">
        <v>139</v>
      </c>
      <c r="BM478" s="230" t="s">
        <v>458</v>
      </c>
    </row>
    <row r="479" s="14" customFormat="1">
      <c r="A479" s="14"/>
      <c r="B479" s="248"/>
      <c r="C479" s="249"/>
      <c r="D479" s="234" t="s">
        <v>141</v>
      </c>
      <c r="E479" s="250" t="s">
        <v>1</v>
      </c>
      <c r="F479" s="251" t="s">
        <v>148</v>
      </c>
      <c r="G479" s="249"/>
      <c r="H479" s="250" t="s">
        <v>1</v>
      </c>
      <c r="I479" s="252"/>
      <c r="J479" s="249"/>
      <c r="K479" s="249"/>
      <c r="L479" s="253"/>
      <c r="M479" s="254"/>
      <c r="N479" s="255"/>
      <c r="O479" s="255"/>
      <c r="P479" s="255"/>
      <c r="Q479" s="255"/>
      <c r="R479" s="255"/>
      <c r="S479" s="255"/>
      <c r="T479" s="25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7" t="s">
        <v>141</v>
      </c>
      <c r="AU479" s="257" t="s">
        <v>91</v>
      </c>
      <c r="AV479" s="14" t="s">
        <v>89</v>
      </c>
      <c r="AW479" s="14" t="s">
        <v>36</v>
      </c>
      <c r="AX479" s="14" t="s">
        <v>81</v>
      </c>
      <c r="AY479" s="257" t="s">
        <v>132</v>
      </c>
    </row>
    <row r="480" s="14" customFormat="1">
      <c r="A480" s="14"/>
      <c r="B480" s="248"/>
      <c r="C480" s="249"/>
      <c r="D480" s="234" t="s">
        <v>141</v>
      </c>
      <c r="E480" s="250" t="s">
        <v>1</v>
      </c>
      <c r="F480" s="251" t="s">
        <v>149</v>
      </c>
      <c r="G480" s="249"/>
      <c r="H480" s="250" t="s">
        <v>1</v>
      </c>
      <c r="I480" s="252"/>
      <c r="J480" s="249"/>
      <c r="K480" s="249"/>
      <c r="L480" s="253"/>
      <c r="M480" s="254"/>
      <c r="N480" s="255"/>
      <c r="O480" s="255"/>
      <c r="P480" s="255"/>
      <c r="Q480" s="255"/>
      <c r="R480" s="255"/>
      <c r="S480" s="255"/>
      <c r="T480" s="25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7" t="s">
        <v>141</v>
      </c>
      <c r="AU480" s="257" t="s">
        <v>91</v>
      </c>
      <c r="AV480" s="14" t="s">
        <v>89</v>
      </c>
      <c r="AW480" s="14" t="s">
        <v>36</v>
      </c>
      <c r="AX480" s="14" t="s">
        <v>81</v>
      </c>
      <c r="AY480" s="257" t="s">
        <v>132</v>
      </c>
    </row>
    <row r="481" s="14" customFormat="1">
      <c r="A481" s="14"/>
      <c r="B481" s="248"/>
      <c r="C481" s="249"/>
      <c r="D481" s="234" t="s">
        <v>141</v>
      </c>
      <c r="E481" s="250" t="s">
        <v>1</v>
      </c>
      <c r="F481" s="251" t="s">
        <v>150</v>
      </c>
      <c r="G481" s="249"/>
      <c r="H481" s="250" t="s">
        <v>1</v>
      </c>
      <c r="I481" s="252"/>
      <c r="J481" s="249"/>
      <c r="K481" s="249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141</v>
      </c>
      <c r="AU481" s="257" t="s">
        <v>91</v>
      </c>
      <c r="AV481" s="14" t="s">
        <v>89</v>
      </c>
      <c r="AW481" s="14" t="s">
        <v>36</v>
      </c>
      <c r="AX481" s="14" t="s">
        <v>81</v>
      </c>
      <c r="AY481" s="257" t="s">
        <v>132</v>
      </c>
    </row>
    <row r="482" s="13" customFormat="1">
      <c r="A482" s="13"/>
      <c r="B482" s="232"/>
      <c r="C482" s="233"/>
      <c r="D482" s="234" t="s">
        <v>141</v>
      </c>
      <c r="E482" s="235" t="s">
        <v>1</v>
      </c>
      <c r="F482" s="236" t="s">
        <v>151</v>
      </c>
      <c r="G482" s="233"/>
      <c r="H482" s="237">
        <v>169.59999999999999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141</v>
      </c>
      <c r="AU482" s="243" t="s">
        <v>91</v>
      </c>
      <c r="AV482" s="13" t="s">
        <v>91</v>
      </c>
      <c r="AW482" s="13" t="s">
        <v>36</v>
      </c>
      <c r="AX482" s="13" t="s">
        <v>81</v>
      </c>
      <c r="AY482" s="243" t="s">
        <v>132</v>
      </c>
    </row>
    <row r="483" s="13" customFormat="1">
      <c r="A483" s="13"/>
      <c r="B483" s="232"/>
      <c r="C483" s="233"/>
      <c r="D483" s="234" t="s">
        <v>141</v>
      </c>
      <c r="E483" s="235" t="s">
        <v>1</v>
      </c>
      <c r="F483" s="236" t="s">
        <v>152</v>
      </c>
      <c r="G483" s="233"/>
      <c r="H483" s="237">
        <v>15.4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141</v>
      </c>
      <c r="AU483" s="243" t="s">
        <v>91</v>
      </c>
      <c r="AV483" s="13" t="s">
        <v>91</v>
      </c>
      <c r="AW483" s="13" t="s">
        <v>36</v>
      </c>
      <c r="AX483" s="13" t="s">
        <v>81</v>
      </c>
      <c r="AY483" s="243" t="s">
        <v>132</v>
      </c>
    </row>
    <row r="484" s="15" customFormat="1">
      <c r="A484" s="15"/>
      <c r="B484" s="258"/>
      <c r="C484" s="259"/>
      <c r="D484" s="234" t="s">
        <v>141</v>
      </c>
      <c r="E484" s="260" t="s">
        <v>1</v>
      </c>
      <c r="F484" s="261" t="s">
        <v>153</v>
      </c>
      <c r="G484" s="259"/>
      <c r="H484" s="262">
        <v>185</v>
      </c>
      <c r="I484" s="263"/>
      <c r="J484" s="259"/>
      <c r="K484" s="259"/>
      <c r="L484" s="264"/>
      <c r="M484" s="265"/>
      <c r="N484" s="266"/>
      <c r="O484" s="266"/>
      <c r="P484" s="266"/>
      <c r="Q484" s="266"/>
      <c r="R484" s="266"/>
      <c r="S484" s="266"/>
      <c r="T484" s="267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8" t="s">
        <v>141</v>
      </c>
      <c r="AU484" s="268" t="s">
        <v>91</v>
      </c>
      <c r="AV484" s="15" t="s">
        <v>154</v>
      </c>
      <c r="AW484" s="15" t="s">
        <v>36</v>
      </c>
      <c r="AX484" s="15" t="s">
        <v>81</v>
      </c>
      <c r="AY484" s="268" t="s">
        <v>132</v>
      </c>
    </row>
    <row r="485" s="14" customFormat="1">
      <c r="A485" s="14"/>
      <c r="B485" s="248"/>
      <c r="C485" s="249"/>
      <c r="D485" s="234" t="s">
        <v>141</v>
      </c>
      <c r="E485" s="250" t="s">
        <v>1</v>
      </c>
      <c r="F485" s="251" t="s">
        <v>155</v>
      </c>
      <c r="G485" s="249"/>
      <c r="H485" s="250" t="s">
        <v>1</v>
      </c>
      <c r="I485" s="252"/>
      <c r="J485" s="249"/>
      <c r="K485" s="249"/>
      <c r="L485" s="253"/>
      <c r="M485" s="254"/>
      <c r="N485" s="255"/>
      <c r="O485" s="255"/>
      <c r="P485" s="255"/>
      <c r="Q485" s="255"/>
      <c r="R485" s="255"/>
      <c r="S485" s="255"/>
      <c r="T485" s="25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7" t="s">
        <v>141</v>
      </c>
      <c r="AU485" s="257" t="s">
        <v>91</v>
      </c>
      <c r="AV485" s="14" t="s">
        <v>89</v>
      </c>
      <c r="AW485" s="14" t="s">
        <v>36</v>
      </c>
      <c r="AX485" s="14" t="s">
        <v>81</v>
      </c>
      <c r="AY485" s="257" t="s">
        <v>132</v>
      </c>
    </row>
    <row r="486" s="13" customFormat="1">
      <c r="A486" s="13"/>
      <c r="B486" s="232"/>
      <c r="C486" s="233"/>
      <c r="D486" s="234" t="s">
        <v>141</v>
      </c>
      <c r="E486" s="235" t="s">
        <v>1</v>
      </c>
      <c r="F486" s="236" t="s">
        <v>156</v>
      </c>
      <c r="G486" s="233"/>
      <c r="H486" s="237">
        <v>14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141</v>
      </c>
      <c r="AU486" s="243" t="s">
        <v>91</v>
      </c>
      <c r="AV486" s="13" t="s">
        <v>91</v>
      </c>
      <c r="AW486" s="13" t="s">
        <v>36</v>
      </c>
      <c r="AX486" s="13" t="s">
        <v>81</v>
      </c>
      <c r="AY486" s="243" t="s">
        <v>132</v>
      </c>
    </row>
    <row r="487" s="14" customFormat="1">
      <c r="A487" s="14"/>
      <c r="B487" s="248"/>
      <c r="C487" s="249"/>
      <c r="D487" s="234" t="s">
        <v>141</v>
      </c>
      <c r="E487" s="250" t="s">
        <v>1</v>
      </c>
      <c r="F487" s="251" t="s">
        <v>157</v>
      </c>
      <c r="G487" s="249"/>
      <c r="H487" s="250" t="s">
        <v>1</v>
      </c>
      <c r="I487" s="252"/>
      <c r="J487" s="249"/>
      <c r="K487" s="249"/>
      <c r="L487" s="253"/>
      <c r="M487" s="254"/>
      <c r="N487" s="255"/>
      <c r="O487" s="255"/>
      <c r="P487" s="255"/>
      <c r="Q487" s="255"/>
      <c r="R487" s="255"/>
      <c r="S487" s="255"/>
      <c r="T487" s="25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7" t="s">
        <v>141</v>
      </c>
      <c r="AU487" s="257" t="s">
        <v>91</v>
      </c>
      <c r="AV487" s="14" t="s">
        <v>89</v>
      </c>
      <c r="AW487" s="14" t="s">
        <v>36</v>
      </c>
      <c r="AX487" s="14" t="s">
        <v>81</v>
      </c>
      <c r="AY487" s="257" t="s">
        <v>132</v>
      </c>
    </row>
    <row r="488" s="13" customFormat="1">
      <c r="A488" s="13"/>
      <c r="B488" s="232"/>
      <c r="C488" s="233"/>
      <c r="D488" s="234" t="s">
        <v>141</v>
      </c>
      <c r="E488" s="235" t="s">
        <v>1</v>
      </c>
      <c r="F488" s="236" t="s">
        <v>158</v>
      </c>
      <c r="G488" s="233"/>
      <c r="H488" s="237">
        <v>12.9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141</v>
      </c>
      <c r="AU488" s="243" t="s">
        <v>91</v>
      </c>
      <c r="AV488" s="13" t="s">
        <v>91</v>
      </c>
      <c r="AW488" s="13" t="s">
        <v>36</v>
      </c>
      <c r="AX488" s="13" t="s">
        <v>81</v>
      </c>
      <c r="AY488" s="243" t="s">
        <v>132</v>
      </c>
    </row>
    <row r="489" s="14" customFormat="1">
      <c r="A489" s="14"/>
      <c r="B489" s="248"/>
      <c r="C489" s="249"/>
      <c r="D489" s="234" t="s">
        <v>141</v>
      </c>
      <c r="E489" s="250" t="s">
        <v>1</v>
      </c>
      <c r="F489" s="251" t="s">
        <v>159</v>
      </c>
      <c r="G489" s="249"/>
      <c r="H489" s="250" t="s">
        <v>1</v>
      </c>
      <c r="I489" s="252"/>
      <c r="J489" s="249"/>
      <c r="K489" s="249"/>
      <c r="L489" s="253"/>
      <c r="M489" s="254"/>
      <c r="N489" s="255"/>
      <c r="O489" s="255"/>
      <c r="P489" s="255"/>
      <c r="Q489" s="255"/>
      <c r="R489" s="255"/>
      <c r="S489" s="255"/>
      <c r="T489" s="25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7" t="s">
        <v>141</v>
      </c>
      <c r="AU489" s="257" t="s">
        <v>91</v>
      </c>
      <c r="AV489" s="14" t="s">
        <v>89</v>
      </c>
      <c r="AW489" s="14" t="s">
        <v>36</v>
      </c>
      <c r="AX489" s="14" t="s">
        <v>81</v>
      </c>
      <c r="AY489" s="257" t="s">
        <v>132</v>
      </c>
    </row>
    <row r="490" s="13" customFormat="1">
      <c r="A490" s="13"/>
      <c r="B490" s="232"/>
      <c r="C490" s="233"/>
      <c r="D490" s="234" t="s">
        <v>141</v>
      </c>
      <c r="E490" s="235" t="s">
        <v>1</v>
      </c>
      <c r="F490" s="236" t="s">
        <v>160</v>
      </c>
      <c r="G490" s="233"/>
      <c r="H490" s="237">
        <v>54.100000000000001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141</v>
      </c>
      <c r="AU490" s="243" t="s">
        <v>91</v>
      </c>
      <c r="AV490" s="13" t="s">
        <v>91</v>
      </c>
      <c r="AW490" s="13" t="s">
        <v>36</v>
      </c>
      <c r="AX490" s="13" t="s">
        <v>81</v>
      </c>
      <c r="AY490" s="243" t="s">
        <v>132</v>
      </c>
    </row>
    <row r="491" s="16" customFormat="1">
      <c r="A491" s="16"/>
      <c r="B491" s="269"/>
      <c r="C491" s="270"/>
      <c r="D491" s="234" t="s">
        <v>141</v>
      </c>
      <c r="E491" s="271" t="s">
        <v>1</v>
      </c>
      <c r="F491" s="272" t="s">
        <v>162</v>
      </c>
      <c r="G491" s="270"/>
      <c r="H491" s="273">
        <v>266</v>
      </c>
      <c r="I491" s="274"/>
      <c r="J491" s="270"/>
      <c r="K491" s="270"/>
      <c r="L491" s="275"/>
      <c r="M491" s="276"/>
      <c r="N491" s="277"/>
      <c r="O491" s="277"/>
      <c r="P491" s="277"/>
      <c r="Q491" s="277"/>
      <c r="R491" s="277"/>
      <c r="S491" s="277"/>
      <c r="T491" s="278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279" t="s">
        <v>141</v>
      </c>
      <c r="AU491" s="279" t="s">
        <v>91</v>
      </c>
      <c r="AV491" s="16" t="s">
        <v>139</v>
      </c>
      <c r="AW491" s="16" t="s">
        <v>36</v>
      </c>
      <c r="AX491" s="16" t="s">
        <v>89</v>
      </c>
      <c r="AY491" s="279" t="s">
        <v>132</v>
      </c>
    </row>
    <row r="492" s="2" customFormat="1" ht="37.8" customHeight="1">
      <c r="A492" s="39"/>
      <c r="B492" s="40"/>
      <c r="C492" s="219" t="s">
        <v>459</v>
      </c>
      <c r="D492" s="219" t="s">
        <v>134</v>
      </c>
      <c r="E492" s="220" t="s">
        <v>460</v>
      </c>
      <c r="F492" s="221" t="s">
        <v>461</v>
      </c>
      <c r="G492" s="222" t="s">
        <v>137</v>
      </c>
      <c r="H492" s="223">
        <v>266</v>
      </c>
      <c r="I492" s="224"/>
      <c r="J492" s="225">
        <f>ROUND(I492*H492,2)</f>
        <v>0</v>
      </c>
      <c r="K492" s="221" t="s">
        <v>138</v>
      </c>
      <c r="L492" s="45"/>
      <c r="M492" s="226" t="s">
        <v>1</v>
      </c>
      <c r="N492" s="227" t="s">
        <v>46</v>
      </c>
      <c r="O492" s="92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139</v>
      </c>
      <c r="AT492" s="230" t="s">
        <v>134</v>
      </c>
      <c r="AU492" s="230" t="s">
        <v>91</v>
      </c>
      <c r="AY492" s="18" t="s">
        <v>132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89</v>
      </c>
      <c r="BK492" s="231">
        <f>ROUND(I492*H492,2)</f>
        <v>0</v>
      </c>
      <c r="BL492" s="18" t="s">
        <v>139</v>
      </c>
      <c r="BM492" s="230" t="s">
        <v>462</v>
      </c>
    </row>
    <row r="493" s="14" customFormat="1">
      <c r="A493" s="14"/>
      <c r="B493" s="248"/>
      <c r="C493" s="249"/>
      <c r="D493" s="234" t="s">
        <v>141</v>
      </c>
      <c r="E493" s="250" t="s">
        <v>1</v>
      </c>
      <c r="F493" s="251" t="s">
        <v>148</v>
      </c>
      <c r="G493" s="249"/>
      <c r="H493" s="250" t="s">
        <v>1</v>
      </c>
      <c r="I493" s="252"/>
      <c r="J493" s="249"/>
      <c r="K493" s="249"/>
      <c r="L493" s="253"/>
      <c r="M493" s="254"/>
      <c r="N493" s="255"/>
      <c r="O493" s="255"/>
      <c r="P493" s="255"/>
      <c r="Q493" s="255"/>
      <c r="R493" s="255"/>
      <c r="S493" s="255"/>
      <c r="T493" s="25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7" t="s">
        <v>141</v>
      </c>
      <c r="AU493" s="257" t="s">
        <v>91</v>
      </c>
      <c r="AV493" s="14" t="s">
        <v>89</v>
      </c>
      <c r="AW493" s="14" t="s">
        <v>36</v>
      </c>
      <c r="AX493" s="14" t="s">
        <v>81</v>
      </c>
      <c r="AY493" s="257" t="s">
        <v>132</v>
      </c>
    </row>
    <row r="494" s="14" customFormat="1">
      <c r="A494" s="14"/>
      <c r="B494" s="248"/>
      <c r="C494" s="249"/>
      <c r="D494" s="234" t="s">
        <v>141</v>
      </c>
      <c r="E494" s="250" t="s">
        <v>1</v>
      </c>
      <c r="F494" s="251" t="s">
        <v>149</v>
      </c>
      <c r="G494" s="249"/>
      <c r="H494" s="250" t="s">
        <v>1</v>
      </c>
      <c r="I494" s="252"/>
      <c r="J494" s="249"/>
      <c r="K494" s="249"/>
      <c r="L494" s="253"/>
      <c r="M494" s="254"/>
      <c r="N494" s="255"/>
      <c r="O494" s="255"/>
      <c r="P494" s="255"/>
      <c r="Q494" s="255"/>
      <c r="R494" s="255"/>
      <c r="S494" s="255"/>
      <c r="T494" s="25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7" t="s">
        <v>141</v>
      </c>
      <c r="AU494" s="257" t="s">
        <v>91</v>
      </c>
      <c r="AV494" s="14" t="s">
        <v>89</v>
      </c>
      <c r="AW494" s="14" t="s">
        <v>36</v>
      </c>
      <c r="AX494" s="14" t="s">
        <v>81</v>
      </c>
      <c r="AY494" s="257" t="s">
        <v>132</v>
      </c>
    </row>
    <row r="495" s="14" customFormat="1">
      <c r="A495" s="14"/>
      <c r="B495" s="248"/>
      <c r="C495" s="249"/>
      <c r="D495" s="234" t="s">
        <v>141</v>
      </c>
      <c r="E495" s="250" t="s">
        <v>1</v>
      </c>
      <c r="F495" s="251" t="s">
        <v>150</v>
      </c>
      <c r="G495" s="249"/>
      <c r="H495" s="250" t="s">
        <v>1</v>
      </c>
      <c r="I495" s="252"/>
      <c r="J495" s="249"/>
      <c r="K495" s="249"/>
      <c r="L495" s="253"/>
      <c r="M495" s="254"/>
      <c r="N495" s="255"/>
      <c r="O495" s="255"/>
      <c r="P495" s="255"/>
      <c r="Q495" s="255"/>
      <c r="R495" s="255"/>
      <c r="S495" s="255"/>
      <c r="T495" s="25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7" t="s">
        <v>141</v>
      </c>
      <c r="AU495" s="257" t="s">
        <v>91</v>
      </c>
      <c r="AV495" s="14" t="s">
        <v>89</v>
      </c>
      <c r="AW495" s="14" t="s">
        <v>36</v>
      </c>
      <c r="AX495" s="14" t="s">
        <v>81</v>
      </c>
      <c r="AY495" s="257" t="s">
        <v>132</v>
      </c>
    </row>
    <row r="496" s="13" customFormat="1">
      <c r="A496" s="13"/>
      <c r="B496" s="232"/>
      <c r="C496" s="233"/>
      <c r="D496" s="234" t="s">
        <v>141</v>
      </c>
      <c r="E496" s="235" t="s">
        <v>1</v>
      </c>
      <c r="F496" s="236" t="s">
        <v>151</v>
      </c>
      <c r="G496" s="233"/>
      <c r="H496" s="237">
        <v>169.59999999999999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141</v>
      </c>
      <c r="AU496" s="243" t="s">
        <v>91</v>
      </c>
      <c r="AV496" s="13" t="s">
        <v>91</v>
      </c>
      <c r="AW496" s="13" t="s">
        <v>36</v>
      </c>
      <c r="AX496" s="13" t="s">
        <v>81</v>
      </c>
      <c r="AY496" s="243" t="s">
        <v>132</v>
      </c>
    </row>
    <row r="497" s="13" customFormat="1">
      <c r="A497" s="13"/>
      <c r="B497" s="232"/>
      <c r="C497" s="233"/>
      <c r="D497" s="234" t="s">
        <v>141</v>
      </c>
      <c r="E497" s="235" t="s">
        <v>1</v>
      </c>
      <c r="F497" s="236" t="s">
        <v>152</v>
      </c>
      <c r="G497" s="233"/>
      <c r="H497" s="237">
        <v>15.4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141</v>
      </c>
      <c r="AU497" s="243" t="s">
        <v>91</v>
      </c>
      <c r="AV497" s="13" t="s">
        <v>91</v>
      </c>
      <c r="AW497" s="13" t="s">
        <v>36</v>
      </c>
      <c r="AX497" s="13" t="s">
        <v>81</v>
      </c>
      <c r="AY497" s="243" t="s">
        <v>132</v>
      </c>
    </row>
    <row r="498" s="15" customFormat="1">
      <c r="A498" s="15"/>
      <c r="B498" s="258"/>
      <c r="C498" s="259"/>
      <c r="D498" s="234" t="s">
        <v>141</v>
      </c>
      <c r="E498" s="260" t="s">
        <v>1</v>
      </c>
      <c r="F498" s="261" t="s">
        <v>153</v>
      </c>
      <c r="G498" s="259"/>
      <c r="H498" s="262">
        <v>185</v>
      </c>
      <c r="I498" s="263"/>
      <c r="J498" s="259"/>
      <c r="K498" s="259"/>
      <c r="L498" s="264"/>
      <c r="M498" s="265"/>
      <c r="N498" s="266"/>
      <c r="O498" s="266"/>
      <c r="P498" s="266"/>
      <c r="Q498" s="266"/>
      <c r="R498" s="266"/>
      <c r="S498" s="266"/>
      <c r="T498" s="267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8" t="s">
        <v>141</v>
      </c>
      <c r="AU498" s="268" t="s">
        <v>91</v>
      </c>
      <c r="AV498" s="15" t="s">
        <v>154</v>
      </c>
      <c r="AW498" s="15" t="s">
        <v>36</v>
      </c>
      <c r="AX498" s="15" t="s">
        <v>81</v>
      </c>
      <c r="AY498" s="268" t="s">
        <v>132</v>
      </c>
    </row>
    <row r="499" s="14" customFormat="1">
      <c r="A499" s="14"/>
      <c r="B499" s="248"/>
      <c r="C499" s="249"/>
      <c r="D499" s="234" t="s">
        <v>141</v>
      </c>
      <c r="E499" s="250" t="s">
        <v>1</v>
      </c>
      <c r="F499" s="251" t="s">
        <v>155</v>
      </c>
      <c r="G499" s="249"/>
      <c r="H499" s="250" t="s">
        <v>1</v>
      </c>
      <c r="I499" s="252"/>
      <c r="J499" s="249"/>
      <c r="K499" s="249"/>
      <c r="L499" s="253"/>
      <c r="M499" s="254"/>
      <c r="N499" s="255"/>
      <c r="O499" s="255"/>
      <c r="P499" s="255"/>
      <c r="Q499" s="255"/>
      <c r="R499" s="255"/>
      <c r="S499" s="255"/>
      <c r="T499" s="25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7" t="s">
        <v>141</v>
      </c>
      <c r="AU499" s="257" t="s">
        <v>91</v>
      </c>
      <c r="AV499" s="14" t="s">
        <v>89</v>
      </c>
      <c r="AW499" s="14" t="s">
        <v>36</v>
      </c>
      <c r="AX499" s="14" t="s">
        <v>81</v>
      </c>
      <c r="AY499" s="257" t="s">
        <v>132</v>
      </c>
    </row>
    <row r="500" s="13" customFormat="1">
      <c r="A500" s="13"/>
      <c r="B500" s="232"/>
      <c r="C500" s="233"/>
      <c r="D500" s="234" t="s">
        <v>141</v>
      </c>
      <c r="E500" s="235" t="s">
        <v>1</v>
      </c>
      <c r="F500" s="236" t="s">
        <v>156</v>
      </c>
      <c r="G500" s="233"/>
      <c r="H500" s="237">
        <v>14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141</v>
      </c>
      <c r="AU500" s="243" t="s">
        <v>91</v>
      </c>
      <c r="AV500" s="13" t="s">
        <v>91</v>
      </c>
      <c r="AW500" s="13" t="s">
        <v>36</v>
      </c>
      <c r="AX500" s="13" t="s">
        <v>81</v>
      </c>
      <c r="AY500" s="243" t="s">
        <v>132</v>
      </c>
    </row>
    <row r="501" s="14" customFormat="1">
      <c r="A501" s="14"/>
      <c r="B501" s="248"/>
      <c r="C501" s="249"/>
      <c r="D501" s="234" t="s">
        <v>141</v>
      </c>
      <c r="E501" s="250" t="s">
        <v>1</v>
      </c>
      <c r="F501" s="251" t="s">
        <v>157</v>
      </c>
      <c r="G501" s="249"/>
      <c r="H501" s="250" t="s">
        <v>1</v>
      </c>
      <c r="I501" s="252"/>
      <c r="J501" s="249"/>
      <c r="K501" s="249"/>
      <c r="L501" s="253"/>
      <c r="M501" s="254"/>
      <c r="N501" s="255"/>
      <c r="O501" s="255"/>
      <c r="P501" s="255"/>
      <c r="Q501" s="255"/>
      <c r="R501" s="255"/>
      <c r="S501" s="255"/>
      <c r="T501" s="25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7" t="s">
        <v>141</v>
      </c>
      <c r="AU501" s="257" t="s">
        <v>91</v>
      </c>
      <c r="AV501" s="14" t="s">
        <v>89</v>
      </c>
      <c r="AW501" s="14" t="s">
        <v>36</v>
      </c>
      <c r="AX501" s="14" t="s">
        <v>81</v>
      </c>
      <c r="AY501" s="257" t="s">
        <v>132</v>
      </c>
    </row>
    <row r="502" s="13" customFormat="1">
      <c r="A502" s="13"/>
      <c r="B502" s="232"/>
      <c r="C502" s="233"/>
      <c r="D502" s="234" t="s">
        <v>141</v>
      </c>
      <c r="E502" s="235" t="s">
        <v>1</v>
      </c>
      <c r="F502" s="236" t="s">
        <v>158</v>
      </c>
      <c r="G502" s="233"/>
      <c r="H502" s="237">
        <v>12.9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141</v>
      </c>
      <c r="AU502" s="243" t="s">
        <v>91</v>
      </c>
      <c r="AV502" s="13" t="s">
        <v>91</v>
      </c>
      <c r="AW502" s="13" t="s">
        <v>36</v>
      </c>
      <c r="AX502" s="13" t="s">
        <v>81</v>
      </c>
      <c r="AY502" s="243" t="s">
        <v>132</v>
      </c>
    </row>
    <row r="503" s="14" customFormat="1">
      <c r="A503" s="14"/>
      <c r="B503" s="248"/>
      <c r="C503" s="249"/>
      <c r="D503" s="234" t="s">
        <v>141</v>
      </c>
      <c r="E503" s="250" t="s">
        <v>1</v>
      </c>
      <c r="F503" s="251" t="s">
        <v>159</v>
      </c>
      <c r="G503" s="249"/>
      <c r="H503" s="250" t="s">
        <v>1</v>
      </c>
      <c r="I503" s="252"/>
      <c r="J503" s="249"/>
      <c r="K503" s="249"/>
      <c r="L503" s="253"/>
      <c r="M503" s="254"/>
      <c r="N503" s="255"/>
      <c r="O503" s="255"/>
      <c r="P503" s="255"/>
      <c r="Q503" s="255"/>
      <c r="R503" s="255"/>
      <c r="S503" s="255"/>
      <c r="T503" s="25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7" t="s">
        <v>141</v>
      </c>
      <c r="AU503" s="257" t="s">
        <v>91</v>
      </c>
      <c r="AV503" s="14" t="s">
        <v>89</v>
      </c>
      <c r="AW503" s="14" t="s">
        <v>36</v>
      </c>
      <c r="AX503" s="14" t="s">
        <v>81</v>
      </c>
      <c r="AY503" s="257" t="s">
        <v>132</v>
      </c>
    </row>
    <row r="504" s="13" customFormat="1">
      <c r="A504" s="13"/>
      <c r="B504" s="232"/>
      <c r="C504" s="233"/>
      <c r="D504" s="234" t="s">
        <v>141</v>
      </c>
      <c r="E504" s="235" t="s">
        <v>1</v>
      </c>
      <c r="F504" s="236" t="s">
        <v>160</v>
      </c>
      <c r="G504" s="233"/>
      <c r="H504" s="237">
        <v>54.100000000000001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141</v>
      </c>
      <c r="AU504" s="243" t="s">
        <v>91</v>
      </c>
      <c r="AV504" s="13" t="s">
        <v>91</v>
      </c>
      <c r="AW504" s="13" t="s">
        <v>36</v>
      </c>
      <c r="AX504" s="13" t="s">
        <v>81</v>
      </c>
      <c r="AY504" s="243" t="s">
        <v>132</v>
      </c>
    </row>
    <row r="505" s="16" customFormat="1">
      <c r="A505" s="16"/>
      <c r="B505" s="269"/>
      <c r="C505" s="270"/>
      <c r="D505" s="234" t="s">
        <v>141</v>
      </c>
      <c r="E505" s="271" t="s">
        <v>1</v>
      </c>
      <c r="F505" s="272" t="s">
        <v>162</v>
      </c>
      <c r="G505" s="270"/>
      <c r="H505" s="273">
        <v>266</v>
      </c>
      <c r="I505" s="274"/>
      <c r="J505" s="270"/>
      <c r="K505" s="270"/>
      <c r="L505" s="275"/>
      <c r="M505" s="276"/>
      <c r="N505" s="277"/>
      <c r="O505" s="277"/>
      <c r="P505" s="277"/>
      <c r="Q505" s="277"/>
      <c r="R505" s="277"/>
      <c r="S505" s="277"/>
      <c r="T505" s="278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T505" s="279" t="s">
        <v>141</v>
      </c>
      <c r="AU505" s="279" t="s">
        <v>91</v>
      </c>
      <c r="AV505" s="16" t="s">
        <v>139</v>
      </c>
      <c r="AW505" s="16" t="s">
        <v>36</v>
      </c>
      <c r="AX505" s="16" t="s">
        <v>89</v>
      </c>
      <c r="AY505" s="279" t="s">
        <v>132</v>
      </c>
    </row>
    <row r="506" s="2" customFormat="1" ht="24.15" customHeight="1">
      <c r="A506" s="39"/>
      <c r="B506" s="40"/>
      <c r="C506" s="219" t="s">
        <v>463</v>
      </c>
      <c r="D506" s="219" t="s">
        <v>134</v>
      </c>
      <c r="E506" s="220" t="s">
        <v>464</v>
      </c>
      <c r="F506" s="221" t="s">
        <v>465</v>
      </c>
      <c r="G506" s="222" t="s">
        <v>137</v>
      </c>
      <c r="H506" s="223">
        <v>266</v>
      </c>
      <c r="I506" s="224"/>
      <c r="J506" s="225">
        <f>ROUND(I506*H506,2)</f>
        <v>0</v>
      </c>
      <c r="K506" s="221" t="s">
        <v>138</v>
      </c>
      <c r="L506" s="45"/>
      <c r="M506" s="226" t="s">
        <v>1</v>
      </c>
      <c r="N506" s="227" t="s">
        <v>46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139</v>
      </c>
      <c r="AT506" s="230" t="s">
        <v>134</v>
      </c>
      <c r="AU506" s="230" t="s">
        <v>91</v>
      </c>
      <c r="AY506" s="18" t="s">
        <v>132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89</v>
      </c>
      <c r="BK506" s="231">
        <f>ROUND(I506*H506,2)</f>
        <v>0</v>
      </c>
      <c r="BL506" s="18" t="s">
        <v>139</v>
      </c>
      <c r="BM506" s="230" t="s">
        <v>466</v>
      </c>
    </row>
    <row r="507" s="14" customFormat="1">
      <c r="A507" s="14"/>
      <c r="B507" s="248"/>
      <c r="C507" s="249"/>
      <c r="D507" s="234" t="s">
        <v>141</v>
      </c>
      <c r="E507" s="250" t="s">
        <v>1</v>
      </c>
      <c r="F507" s="251" t="s">
        <v>148</v>
      </c>
      <c r="G507" s="249"/>
      <c r="H507" s="250" t="s">
        <v>1</v>
      </c>
      <c r="I507" s="252"/>
      <c r="J507" s="249"/>
      <c r="K507" s="249"/>
      <c r="L507" s="253"/>
      <c r="M507" s="254"/>
      <c r="N507" s="255"/>
      <c r="O507" s="255"/>
      <c r="P507" s="255"/>
      <c r="Q507" s="255"/>
      <c r="R507" s="255"/>
      <c r="S507" s="255"/>
      <c r="T507" s="25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7" t="s">
        <v>141</v>
      </c>
      <c r="AU507" s="257" t="s">
        <v>91</v>
      </c>
      <c r="AV507" s="14" t="s">
        <v>89</v>
      </c>
      <c r="AW507" s="14" t="s">
        <v>36</v>
      </c>
      <c r="AX507" s="14" t="s">
        <v>81</v>
      </c>
      <c r="AY507" s="257" t="s">
        <v>132</v>
      </c>
    </row>
    <row r="508" s="14" customFormat="1">
      <c r="A508" s="14"/>
      <c r="B508" s="248"/>
      <c r="C508" s="249"/>
      <c r="D508" s="234" t="s">
        <v>141</v>
      </c>
      <c r="E508" s="250" t="s">
        <v>1</v>
      </c>
      <c r="F508" s="251" t="s">
        <v>149</v>
      </c>
      <c r="G508" s="249"/>
      <c r="H508" s="250" t="s">
        <v>1</v>
      </c>
      <c r="I508" s="252"/>
      <c r="J508" s="249"/>
      <c r="K508" s="249"/>
      <c r="L508" s="253"/>
      <c r="M508" s="254"/>
      <c r="N508" s="255"/>
      <c r="O508" s="255"/>
      <c r="P508" s="255"/>
      <c r="Q508" s="255"/>
      <c r="R508" s="255"/>
      <c r="S508" s="255"/>
      <c r="T508" s="25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7" t="s">
        <v>141</v>
      </c>
      <c r="AU508" s="257" t="s">
        <v>91</v>
      </c>
      <c r="AV508" s="14" t="s">
        <v>89</v>
      </c>
      <c r="AW508" s="14" t="s">
        <v>36</v>
      </c>
      <c r="AX508" s="14" t="s">
        <v>81</v>
      </c>
      <c r="AY508" s="257" t="s">
        <v>132</v>
      </c>
    </row>
    <row r="509" s="14" customFormat="1">
      <c r="A509" s="14"/>
      <c r="B509" s="248"/>
      <c r="C509" s="249"/>
      <c r="D509" s="234" t="s">
        <v>141</v>
      </c>
      <c r="E509" s="250" t="s">
        <v>1</v>
      </c>
      <c r="F509" s="251" t="s">
        <v>150</v>
      </c>
      <c r="G509" s="249"/>
      <c r="H509" s="250" t="s">
        <v>1</v>
      </c>
      <c r="I509" s="252"/>
      <c r="J509" s="249"/>
      <c r="K509" s="249"/>
      <c r="L509" s="253"/>
      <c r="M509" s="254"/>
      <c r="N509" s="255"/>
      <c r="O509" s="255"/>
      <c r="P509" s="255"/>
      <c r="Q509" s="255"/>
      <c r="R509" s="255"/>
      <c r="S509" s="255"/>
      <c r="T509" s="25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7" t="s">
        <v>141</v>
      </c>
      <c r="AU509" s="257" t="s">
        <v>91</v>
      </c>
      <c r="AV509" s="14" t="s">
        <v>89</v>
      </c>
      <c r="AW509" s="14" t="s">
        <v>36</v>
      </c>
      <c r="AX509" s="14" t="s">
        <v>81</v>
      </c>
      <c r="AY509" s="257" t="s">
        <v>132</v>
      </c>
    </row>
    <row r="510" s="13" customFormat="1">
      <c r="A510" s="13"/>
      <c r="B510" s="232"/>
      <c r="C510" s="233"/>
      <c r="D510" s="234" t="s">
        <v>141</v>
      </c>
      <c r="E510" s="235" t="s">
        <v>1</v>
      </c>
      <c r="F510" s="236" t="s">
        <v>151</v>
      </c>
      <c r="G510" s="233"/>
      <c r="H510" s="237">
        <v>169.59999999999999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141</v>
      </c>
      <c r="AU510" s="243" t="s">
        <v>91</v>
      </c>
      <c r="AV510" s="13" t="s">
        <v>91</v>
      </c>
      <c r="AW510" s="13" t="s">
        <v>36</v>
      </c>
      <c r="AX510" s="13" t="s">
        <v>81</v>
      </c>
      <c r="AY510" s="243" t="s">
        <v>132</v>
      </c>
    </row>
    <row r="511" s="13" customFormat="1">
      <c r="A511" s="13"/>
      <c r="B511" s="232"/>
      <c r="C511" s="233"/>
      <c r="D511" s="234" t="s">
        <v>141</v>
      </c>
      <c r="E511" s="235" t="s">
        <v>1</v>
      </c>
      <c r="F511" s="236" t="s">
        <v>152</v>
      </c>
      <c r="G511" s="233"/>
      <c r="H511" s="237">
        <v>15.4</v>
      </c>
      <c r="I511" s="238"/>
      <c r="J511" s="233"/>
      <c r="K511" s="233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141</v>
      </c>
      <c r="AU511" s="243" t="s">
        <v>91</v>
      </c>
      <c r="AV511" s="13" t="s">
        <v>91</v>
      </c>
      <c r="AW511" s="13" t="s">
        <v>36</v>
      </c>
      <c r="AX511" s="13" t="s">
        <v>81</v>
      </c>
      <c r="AY511" s="243" t="s">
        <v>132</v>
      </c>
    </row>
    <row r="512" s="15" customFormat="1">
      <c r="A512" s="15"/>
      <c r="B512" s="258"/>
      <c r="C512" s="259"/>
      <c r="D512" s="234" t="s">
        <v>141</v>
      </c>
      <c r="E512" s="260" t="s">
        <v>1</v>
      </c>
      <c r="F512" s="261" t="s">
        <v>153</v>
      </c>
      <c r="G512" s="259"/>
      <c r="H512" s="262">
        <v>185</v>
      </c>
      <c r="I512" s="263"/>
      <c r="J512" s="259"/>
      <c r="K512" s="259"/>
      <c r="L512" s="264"/>
      <c r="M512" s="265"/>
      <c r="N512" s="266"/>
      <c r="O512" s="266"/>
      <c r="P512" s="266"/>
      <c r="Q512" s="266"/>
      <c r="R512" s="266"/>
      <c r="S512" s="266"/>
      <c r="T512" s="26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8" t="s">
        <v>141</v>
      </c>
      <c r="AU512" s="268" t="s">
        <v>91</v>
      </c>
      <c r="AV512" s="15" t="s">
        <v>154</v>
      </c>
      <c r="AW512" s="15" t="s">
        <v>36</v>
      </c>
      <c r="AX512" s="15" t="s">
        <v>81</v>
      </c>
      <c r="AY512" s="268" t="s">
        <v>132</v>
      </c>
    </row>
    <row r="513" s="14" customFormat="1">
      <c r="A513" s="14"/>
      <c r="B513" s="248"/>
      <c r="C513" s="249"/>
      <c r="D513" s="234" t="s">
        <v>141</v>
      </c>
      <c r="E513" s="250" t="s">
        <v>1</v>
      </c>
      <c r="F513" s="251" t="s">
        <v>155</v>
      </c>
      <c r="G513" s="249"/>
      <c r="H513" s="250" t="s">
        <v>1</v>
      </c>
      <c r="I513" s="252"/>
      <c r="J513" s="249"/>
      <c r="K513" s="249"/>
      <c r="L513" s="253"/>
      <c r="M513" s="254"/>
      <c r="N513" s="255"/>
      <c r="O513" s="255"/>
      <c r="P513" s="255"/>
      <c r="Q513" s="255"/>
      <c r="R513" s="255"/>
      <c r="S513" s="255"/>
      <c r="T513" s="25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7" t="s">
        <v>141</v>
      </c>
      <c r="AU513" s="257" t="s">
        <v>91</v>
      </c>
      <c r="AV513" s="14" t="s">
        <v>89</v>
      </c>
      <c r="AW513" s="14" t="s">
        <v>36</v>
      </c>
      <c r="AX513" s="14" t="s">
        <v>81</v>
      </c>
      <c r="AY513" s="257" t="s">
        <v>132</v>
      </c>
    </row>
    <row r="514" s="13" customFormat="1">
      <c r="A514" s="13"/>
      <c r="B514" s="232"/>
      <c r="C514" s="233"/>
      <c r="D514" s="234" t="s">
        <v>141</v>
      </c>
      <c r="E514" s="235" t="s">
        <v>1</v>
      </c>
      <c r="F514" s="236" t="s">
        <v>156</v>
      </c>
      <c r="G514" s="233"/>
      <c r="H514" s="237">
        <v>14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141</v>
      </c>
      <c r="AU514" s="243" t="s">
        <v>91</v>
      </c>
      <c r="AV514" s="13" t="s">
        <v>91</v>
      </c>
      <c r="AW514" s="13" t="s">
        <v>36</v>
      </c>
      <c r="AX514" s="13" t="s">
        <v>81</v>
      </c>
      <c r="AY514" s="243" t="s">
        <v>132</v>
      </c>
    </row>
    <row r="515" s="14" customFormat="1">
      <c r="A515" s="14"/>
      <c r="B515" s="248"/>
      <c r="C515" s="249"/>
      <c r="D515" s="234" t="s">
        <v>141</v>
      </c>
      <c r="E515" s="250" t="s">
        <v>1</v>
      </c>
      <c r="F515" s="251" t="s">
        <v>157</v>
      </c>
      <c r="G515" s="249"/>
      <c r="H515" s="250" t="s">
        <v>1</v>
      </c>
      <c r="I515" s="252"/>
      <c r="J515" s="249"/>
      <c r="K515" s="249"/>
      <c r="L515" s="253"/>
      <c r="M515" s="254"/>
      <c r="N515" s="255"/>
      <c r="O515" s="255"/>
      <c r="P515" s="255"/>
      <c r="Q515" s="255"/>
      <c r="R515" s="255"/>
      <c r="S515" s="255"/>
      <c r="T515" s="25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7" t="s">
        <v>141</v>
      </c>
      <c r="AU515" s="257" t="s">
        <v>91</v>
      </c>
      <c r="AV515" s="14" t="s">
        <v>89</v>
      </c>
      <c r="AW515" s="14" t="s">
        <v>36</v>
      </c>
      <c r="AX515" s="14" t="s">
        <v>81</v>
      </c>
      <c r="AY515" s="257" t="s">
        <v>132</v>
      </c>
    </row>
    <row r="516" s="13" customFormat="1">
      <c r="A516" s="13"/>
      <c r="B516" s="232"/>
      <c r="C516" s="233"/>
      <c r="D516" s="234" t="s">
        <v>141</v>
      </c>
      <c r="E516" s="235" t="s">
        <v>1</v>
      </c>
      <c r="F516" s="236" t="s">
        <v>158</v>
      </c>
      <c r="G516" s="233"/>
      <c r="H516" s="237">
        <v>12.9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141</v>
      </c>
      <c r="AU516" s="243" t="s">
        <v>91</v>
      </c>
      <c r="AV516" s="13" t="s">
        <v>91</v>
      </c>
      <c r="AW516" s="13" t="s">
        <v>36</v>
      </c>
      <c r="AX516" s="13" t="s">
        <v>81</v>
      </c>
      <c r="AY516" s="243" t="s">
        <v>132</v>
      </c>
    </row>
    <row r="517" s="14" customFormat="1">
      <c r="A517" s="14"/>
      <c r="B517" s="248"/>
      <c r="C517" s="249"/>
      <c r="D517" s="234" t="s">
        <v>141</v>
      </c>
      <c r="E517" s="250" t="s">
        <v>1</v>
      </c>
      <c r="F517" s="251" t="s">
        <v>159</v>
      </c>
      <c r="G517" s="249"/>
      <c r="H517" s="250" t="s">
        <v>1</v>
      </c>
      <c r="I517" s="252"/>
      <c r="J517" s="249"/>
      <c r="K517" s="249"/>
      <c r="L517" s="253"/>
      <c r="M517" s="254"/>
      <c r="N517" s="255"/>
      <c r="O517" s="255"/>
      <c r="P517" s="255"/>
      <c r="Q517" s="255"/>
      <c r="R517" s="255"/>
      <c r="S517" s="255"/>
      <c r="T517" s="25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7" t="s">
        <v>141</v>
      </c>
      <c r="AU517" s="257" t="s">
        <v>91</v>
      </c>
      <c r="AV517" s="14" t="s">
        <v>89</v>
      </c>
      <c r="AW517" s="14" t="s">
        <v>36</v>
      </c>
      <c r="AX517" s="14" t="s">
        <v>81</v>
      </c>
      <c r="AY517" s="257" t="s">
        <v>132</v>
      </c>
    </row>
    <row r="518" s="13" customFormat="1">
      <c r="A518" s="13"/>
      <c r="B518" s="232"/>
      <c r="C518" s="233"/>
      <c r="D518" s="234" t="s">
        <v>141</v>
      </c>
      <c r="E518" s="235" t="s">
        <v>1</v>
      </c>
      <c r="F518" s="236" t="s">
        <v>160</v>
      </c>
      <c r="G518" s="233"/>
      <c r="H518" s="237">
        <v>54.100000000000001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141</v>
      </c>
      <c r="AU518" s="243" t="s">
        <v>91</v>
      </c>
      <c r="AV518" s="13" t="s">
        <v>91</v>
      </c>
      <c r="AW518" s="13" t="s">
        <v>36</v>
      </c>
      <c r="AX518" s="13" t="s">
        <v>81</v>
      </c>
      <c r="AY518" s="243" t="s">
        <v>132</v>
      </c>
    </row>
    <row r="519" s="16" customFormat="1">
      <c r="A519" s="16"/>
      <c r="B519" s="269"/>
      <c r="C519" s="270"/>
      <c r="D519" s="234" t="s">
        <v>141</v>
      </c>
      <c r="E519" s="271" t="s">
        <v>1</v>
      </c>
      <c r="F519" s="272" t="s">
        <v>162</v>
      </c>
      <c r="G519" s="270"/>
      <c r="H519" s="273">
        <v>266</v>
      </c>
      <c r="I519" s="274"/>
      <c r="J519" s="270"/>
      <c r="K519" s="270"/>
      <c r="L519" s="275"/>
      <c r="M519" s="276"/>
      <c r="N519" s="277"/>
      <c r="O519" s="277"/>
      <c r="P519" s="277"/>
      <c r="Q519" s="277"/>
      <c r="R519" s="277"/>
      <c r="S519" s="277"/>
      <c r="T519" s="278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T519" s="279" t="s">
        <v>141</v>
      </c>
      <c r="AU519" s="279" t="s">
        <v>91</v>
      </c>
      <c r="AV519" s="16" t="s">
        <v>139</v>
      </c>
      <c r="AW519" s="16" t="s">
        <v>36</v>
      </c>
      <c r="AX519" s="16" t="s">
        <v>89</v>
      </c>
      <c r="AY519" s="279" t="s">
        <v>132</v>
      </c>
    </row>
    <row r="520" s="2" customFormat="1" ht="78" customHeight="1">
      <c r="A520" s="39"/>
      <c r="B520" s="40"/>
      <c r="C520" s="219" t="s">
        <v>467</v>
      </c>
      <c r="D520" s="219" t="s">
        <v>134</v>
      </c>
      <c r="E520" s="220" t="s">
        <v>468</v>
      </c>
      <c r="F520" s="221" t="s">
        <v>469</v>
      </c>
      <c r="G520" s="222" t="s">
        <v>137</v>
      </c>
      <c r="H520" s="223">
        <v>3.2000000000000002</v>
      </c>
      <c r="I520" s="224"/>
      <c r="J520" s="225">
        <f>ROUND(I520*H520,2)</f>
        <v>0</v>
      </c>
      <c r="K520" s="221" t="s">
        <v>138</v>
      </c>
      <c r="L520" s="45"/>
      <c r="M520" s="226" t="s">
        <v>1</v>
      </c>
      <c r="N520" s="227" t="s">
        <v>46</v>
      </c>
      <c r="O520" s="92"/>
      <c r="P520" s="228">
        <f>O520*H520</f>
        <v>0</v>
      </c>
      <c r="Q520" s="228">
        <v>0.089219999999999994</v>
      </c>
      <c r="R520" s="228">
        <f>Q520*H520</f>
        <v>0.28550399999999998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139</v>
      </c>
      <c r="AT520" s="230" t="s">
        <v>134</v>
      </c>
      <c r="AU520" s="230" t="s">
        <v>91</v>
      </c>
      <c r="AY520" s="18" t="s">
        <v>132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89</v>
      </c>
      <c r="BK520" s="231">
        <f>ROUND(I520*H520,2)</f>
        <v>0</v>
      </c>
      <c r="BL520" s="18" t="s">
        <v>139</v>
      </c>
      <c r="BM520" s="230" t="s">
        <v>470</v>
      </c>
    </row>
    <row r="521" s="14" customFormat="1">
      <c r="A521" s="14"/>
      <c r="B521" s="248"/>
      <c r="C521" s="249"/>
      <c r="D521" s="234" t="s">
        <v>141</v>
      </c>
      <c r="E521" s="250" t="s">
        <v>1</v>
      </c>
      <c r="F521" s="251" t="s">
        <v>471</v>
      </c>
      <c r="G521" s="249"/>
      <c r="H521" s="250" t="s">
        <v>1</v>
      </c>
      <c r="I521" s="252"/>
      <c r="J521" s="249"/>
      <c r="K521" s="249"/>
      <c r="L521" s="253"/>
      <c r="M521" s="254"/>
      <c r="N521" s="255"/>
      <c r="O521" s="255"/>
      <c r="P521" s="255"/>
      <c r="Q521" s="255"/>
      <c r="R521" s="255"/>
      <c r="S521" s="255"/>
      <c r="T521" s="25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7" t="s">
        <v>141</v>
      </c>
      <c r="AU521" s="257" t="s">
        <v>91</v>
      </c>
      <c r="AV521" s="14" t="s">
        <v>89</v>
      </c>
      <c r="AW521" s="14" t="s">
        <v>36</v>
      </c>
      <c r="AX521" s="14" t="s">
        <v>81</v>
      </c>
      <c r="AY521" s="257" t="s">
        <v>132</v>
      </c>
    </row>
    <row r="522" s="13" customFormat="1">
      <c r="A522" s="13"/>
      <c r="B522" s="232"/>
      <c r="C522" s="233"/>
      <c r="D522" s="234" t="s">
        <v>141</v>
      </c>
      <c r="E522" s="235" t="s">
        <v>1</v>
      </c>
      <c r="F522" s="236" t="s">
        <v>142</v>
      </c>
      <c r="G522" s="233"/>
      <c r="H522" s="237">
        <v>3.2000000000000002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141</v>
      </c>
      <c r="AU522" s="243" t="s">
        <v>91</v>
      </c>
      <c r="AV522" s="13" t="s">
        <v>91</v>
      </c>
      <c r="AW522" s="13" t="s">
        <v>36</v>
      </c>
      <c r="AX522" s="13" t="s">
        <v>89</v>
      </c>
      <c r="AY522" s="243" t="s">
        <v>132</v>
      </c>
    </row>
    <row r="523" s="12" customFormat="1" ht="22.8" customHeight="1">
      <c r="A523" s="12"/>
      <c r="B523" s="203"/>
      <c r="C523" s="204"/>
      <c r="D523" s="205" t="s">
        <v>80</v>
      </c>
      <c r="E523" s="217" t="s">
        <v>191</v>
      </c>
      <c r="F523" s="217" t="s">
        <v>472</v>
      </c>
      <c r="G523" s="204"/>
      <c r="H523" s="204"/>
      <c r="I523" s="207"/>
      <c r="J523" s="218">
        <f>BK523</f>
        <v>0</v>
      </c>
      <c r="K523" s="204"/>
      <c r="L523" s="209"/>
      <c r="M523" s="210"/>
      <c r="N523" s="211"/>
      <c r="O523" s="211"/>
      <c r="P523" s="212">
        <f>SUM(P524:P646)</f>
        <v>0</v>
      </c>
      <c r="Q523" s="211"/>
      <c r="R523" s="212">
        <f>SUM(R524:R646)</f>
        <v>86.932996999999986</v>
      </c>
      <c r="S523" s="211"/>
      <c r="T523" s="213">
        <f>SUM(T524:T646)</f>
        <v>239.15680000000006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14" t="s">
        <v>89</v>
      </c>
      <c r="AT523" s="215" t="s">
        <v>80</v>
      </c>
      <c r="AU523" s="215" t="s">
        <v>89</v>
      </c>
      <c r="AY523" s="214" t="s">
        <v>132</v>
      </c>
      <c r="BK523" s="216">
        <f>SUM(BK524:BK646)</f>
        <v>0</v>
      </c>
    </row>
    <row r="524" s="2" customFormat="1" ht="24.15" customHeight="1">
      <c r="A524" s="39"/>
      <c r="B524" s="40"/>
      <c r="C524" s="219" t="s">
        <v>473</v>
      </c>
      <c r="D524" s="219" t="s">
        <v>134</v>
      </c>
      <c r="E524" s="220" t="s">
        <v>474</v>
      </c>
      <c r="F524" s="221" t="s">
        <v>475</v>
      </c>
      <c r="G524" s="222" t="s">
        <v>188</v>
      </c>
      <c r="H524" s="223">
        <v>59.799999999999997</v>
      </c>
      <c r="I524" s="224"/>
      <c r="J524" s="225">
        <f>ROUND(I524*H524,2)</f>
        <v>0</v>
      </c>
      <c r="K524" s="221" t="s">
        <v>138</v>
      </c>
      <c r="L524" s="45"/>
      <c r="M524" s="226" t="s">
        <v>1</v>
      </c>
      <c r="N524" s="227" t="s">
        <v>46</v>
      </c>
      <c r="O524" s="92"/>
      <c r="P524" s="228">
        <f>O524*H524</f>
        <v>0</v>
      </c>
      <c r="Q524" s="228">
        <v>0</v>
      </c>
      <c r="R524" s="228">
        <f>Q524*H524</f>
        <v>0</v>
      </c>
      <c r="S524" s="228">
        <v>0.17999999999999999</v>
      </c>
      <c r="T524" s="229">
        <f>S524*H524</f>
        <v>10.763999999999999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139</v>
      </c>
      <c r="AT524" s="230" t="s">
        <v>134</v>
      </c>
      <c r="AU524" s="230" t="s">
        <v>91</v>
      </c>
      <c r="AY524" s="18" t="s">
        <v>132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89</v>
      </c>
      <c r="BK524" s="231">
        <f>ROUND(I524*H524,2)</f>
        <v>0</v>
      </c>
      <c r="BL524" s="18" t="s">
        <v>139</v>
      </c>
      <c r="BM524" s="230" t="s">
        <v>476</v>
      </c>
    </row>
    <row r="525" s="2" customFormat="1">
      <c r="A525" s="39"/>
      <c r="B525" s="40"/>
      <c r="C525" s="41"/>
      <c r="D525" s="234" t="s">
        <v>146</v>
      </c>
      <c r="E525" s="41"/>
      <c r="F525" s="244" t="s">
        <v>477</v>
      </c>
      <c r="G525" s="41"/>
      <c r="H525" s="41"/>
      <c r="I525" s="245"/>
      <c r="J525" s="41"/>
      <c r="K525" s="41"/>
      <c r="L525" s="45"/>
      <c r="M525" s="246"/>
      <c r="N525" s="247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146</v>
      </c>
      <c r="AU525" s="18" t="s">
        <v>91</v>
      </c>
    </row>
    <row r="526" s="2" customFormat="1" ht="24.15" customHeight="1">
      <c r="A526" s="39"/>
      <c r="B526" s="40"/>
      <c r="C526" s="219" t="s">
        <v>478</v>
      </c>
      <c r="D526" s="219" t="s">
        <v>134</v>
      </c>
      <c r="E526" s="220" t="s">
        <v>479</v>
      </c>
      <c r="F526" s="221" t="s">
        <v>480</v>
      </c>
      <c r="G526" s="222" t="s">
        <v>188</v>
      </c>
      <c r="H526" s="223">
        <v>3.7999999999999998</v>
      </c>
      <c r="I526" s="224"/>
      <c r="J526" s="225">
        <f>ROUND(I526*H526,2)</f>
        <v>0</v>
      </c>
      <c r="K526" s="221" t="s">
        <v>138</v>
      </c>
      <c r="L526" s="45"/>
      <c r="M526" s="226" t="s">
        <v>1</v>
      </c>
      <c r="N526" s="227" t="s">
        <v>46</v>
      </c>
      <c r="O526" s="92"/>
      <c r="P526" s="228">
        <f>O526*H526</f>
        <v>0</v>
      </c>
      <c r="Q526" s="228">
        <v>0</v>
      </c>
      <c r="R526" s="228">
        <f>Q526*H526</f>
        <v>0</v>
      </c>
      <c r="S526" s="228">
        <v>0.32000000000000001</v>
      </c>
      <c r="T526" s="229">
        <f>S526*H526</f>
        <v>1.216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139</v>
      </c>
      <c r="AT526" s="230" t="s">
        <v>134</v>
      </c>
      <c r="AU526" s="230" t="s">
        <v>91</v>
      </c>
      <c r="AY526" s="18" t="s">
        <v>132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89</v>
      </c>
      <c r="BK526" s="231">
        <f>ROUND(I526*H526,2)</f>
        <v>0</v>
      </c>
      <c r="BL526" s="18" t="s">
        <v>139</v>
      </c>
      <c r="BM526" s="230" t="s">
        <v>481</v>
      </c>
    </row>
    <row r="527" s="2" customFormat="1">
      <c r="A527" s="39"/>
      <c r="B527" s="40"/>
      <c r="C527" s="41"/>
      <c r="D527" s="234" t="s">
        <v>146</v>
      </c>
      <c r="E527" s="41"/>
      <c r="F527" s="244" t="s">
        <v>482</v>
      </c>
      <c r="G527" s="41"/>
      <c r="H527" s="41"/>
      <c r="I527" s="245"/>
      <c r="J527" s="41"/>
      <c r="K527" s="41"/>
      <c r="L527" s="45"/>
      <c r="M527" s="246"/>
      <c r="N527" s="247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146</v>
      </c>
      <c r="AU527" s="18" t="s">
        <v>91</v>
      </c>
    </row>
    <row r="528" s="2" customFormat="1" ht="24.15" customHeight="1">
      <c r="A528" s="39"/>
      <c r="B528" s="40"/>
      <c r="C528" s="219" t="s">
        <v>483</v>
      </c>
      <c r="D528" s="219" t="s">
        <v>134</v>
      </c>
      <c r="E528" s="220" t="s">
        <v>484</v>
      </c>
      <c r="F528" s="221" t="s">
        <v>485</v>
      </c>
      <c r="G528" s="222" t="s">
        <v>188</v>
      </c>
      <c r="H528" s="223">
        <v>18.600000000000001</v>
      </c>
      <c r="I528" s="224"/>
      <c r="J528" s="225">
        <f>ROUND(I528*H528,2)</f>
        <v>0</v>
      </c>
      <c r="K528" s="221" t="s">
        <v>138</v>
      </c>
      <c r="L528" s="45"/>
      <c r="M528" s="226" t="s">
        <v>1</v>
      </c>
      <c r="N528" s="227" t="s">
        <v>46</v>
      </c>
      <c r="O528" s="92"/>
      <c r="P528" s="228">
        <f>O528*H528</f>
        <v>0</v>
      </c>
      <c r="Q528" s="228">
        <v>0</v>
      </c>
      <c r="R528" s="228">
        <f>Q528*H528</f>
        <v>0</v>
      </c>
      <c r="S528" s="228">
        <v>1.3</v>
      </c>
      <c r="T528" s="229">
        <f>S528*H528</f>
        <v>24.180000000000003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139</v>
      </c>
      <c r="AT528" s="230" t="s">
        <v>134</v>
      </c>
      <c r="AU528" s="230" t="s">
        <v>91</v>
      </c>
      <c r="AY528" s="18" t="s">
        <v>132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89</v>
      </c>
      <c r="BK528" s="231">
        <f>ROUND(I528*H528,2)</f>
        <v>0</v>
      </c>
      <c r="BL528" s="18" t="s">
        <v>139</v>
      </c>
      <c r="BM528" s="230" t="s">
        <v>486</v>
      </c>
    </row>
    <row r="529" s="2" customFormat="1">
      <c r="A529" s="39"/>
      <c r="B529" s="40"/>
      <c r="C529" s="41"/>
      <c r="D529" s="234" t="s">
        <v>146</v>
      </c>
      <c r="E529" s="41"/>
      <c r="F529" s="244" t="s">
        <v>487</v>
      </c>
      <c r="G529" s="41"/>
      <c r="H529" s="41"/>
      <c r="I529" s="245"/>
      <c r="J529" s="41"/>
      <c r="K529" s="41"/>
      <c r="L529" s="45"/>
      <c r="M529" s="246"/>
      <c r="N529" s="247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146</v>
      </c>
      <c r="AU529" s="18" t="s">
        <v>91</v>
      </c>
    </row>
    <row r="530" s="14" customFormat="1">
      <c r="A530" s="14"/>
      <c r="B530" s="248"/>
      <c r="C530" s="249"/>
      <c r="D530" s="234" t="s">
        <v>141</v>
      </c>
      <c r="E530" s="250" t="s">
        <v>1</v>
      </c>
      <c r="F530" s="251" t="s">
        <v>488</v>
      </c>
      <c r="G530" s="249"/>
      <c r="H530" s="250" t="s">
        <v>1</v>
      </c>
      <c r="I530" s="252"/>
      <c r="J530" s="249"/>
      <c r="K530" s="249"/>
      <c r="L530" s="253"/>
      <c r="M530" s="254"/>
      <c r="N530" s="255"/>
      <c r="O530" s="255"/>
      <c r="P530" s="255"/>
      <c r="Q530" s="255"/>
      <c r="R530" s="255"/>
      <c r="S530" s="255"/>
      <c r="T530" s="25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7" t="s">
        <v>141</v>
      </c>
      <c r="AU530" s="257" t="s">
        <v>91</v>
      </c>
      <c r="AV530" s="14" t="s">
        <v>89</v>
      </c>
      <c r="AW530" s="14" t="s">
        <v>36</v>
      </c>
      <c r="AX530" s="14" t="s">
        <v>81</v>
      </c>
      <c r="AY530" s="257" t="s">
        <v>132</v>
      </c>
    </row>
    <row r="531" s="13" customFormat="1">
      <c r="A531" s="13"/>
      <c r="B531" s="232"/>
      <c r="C531" s="233"/>
      <c r="D531" s="234" t="s">
        <v>141</v>
      </c>
      <c r="E531" s="235" t="s">
        <v>1</v>
      </c>
      <c r="F531" s="236" t="s">
        <v>489</v>
      </c>
      <c r="G531" s="233"/>
      <c r="H531" s="237">
        <v>10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141</v>
      </c>
      <c r="AU531" s="243" t="s">
        <v>91</v>
      </c>
      <c r="AV531" s="13" t="s">
        <v>91</v>
      </c>
      <c r="AW531" s="13" t="s">
        <v>36</v>
      </c>
      <c r="AX531" s="13" t="s">
        <v>81</v>
      </c>
      <c r="AY531" s="243" t="s">
        <v>132</v>
      </c>
    </row>
    <row r="532" s="13" customFormat="1">
      <c r="A532" s="13"/>
      <c r="B532" s="232"/>
      <c r="C532" s="233"/>
      <c r="D532" s="234" t="s">
        <v>141</v>
      </c>
      <c r="E532" s="235" t="s">
        <v>1</v>
      </c>
      <c r="F532" s="236" t="s">
        <v>490</v>
      </c>
      <c r="G532" s="233"/>
      <c r="H532" s="237">
        <v>8.5999999999999996</v>
      </c>
      <c r="I532" s="238"/>
      <c r="J532" s="233"/>
      <c r="K532" s="233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141</v>
      </c>
      <c r="AU532" s="243" t="s">
        <v>91</v>
      </c>
      <c r="AV532" s="13" t="s">
        <v>91</v>
      </c>
      <c r="AW532" s="13" t="s">
        <v>36</v>
      </c>
      <c r="AX532" s="13" t="s">
        <v>81</v>
      </c>
      <c r="AY532" s="243" t="s">
        <v>132</v>
      </c>
    </row>
    <row r="533" s="16" customFormat="1">
      <c r="A533" s="16"/>
      <c r="B533" s="269"/>
      <c r="C533" s="270"/>
      <c r="D533" s="234" t="s">
        <v>141</v>
      </c>
      <c r="E533" s="271" t="s">
        <v>1</v>
      </c>
      <c r="F533" s="272" t="s">
        <v>162</v>
      </c>
      <c r="G533" s="270"/>
      <c r="H533" s="273">
        <v>18.600000000000001</v>
      </c>
      <c r="I533" s="274"/>
      <c r="J533" s="270"/>
      <c r="K533" s="270"/>
      <c r="L533" s="275"/>
      <c r="M533" s="276"/>
      <c r="N533" s="277"/>
      <c r="O533" s="277"/>
      <c r="P533" s="277"/>
      <c r="Q533" s="277"/>
      <c r="R533" s="277"/>
      <c r="S533" s="277"/>
      <c r="T533" s="278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79" t="s">
        <v>141</v>
      </c>
      <c r="AU533" s="279" t="s">
        <v>91</v>
      </c>
      <c r="AV533" s="16" t="s">
        <v>139</v>
      </c>
      <c r="AW533" s="16" t="s">
        <v>36</v>
      </c>
      <c r="AX533" s="16" t="s">
        <v>89</v>
      </c>
      <c r="AY533" s="279" t="s">
        <v>132</v>
      </c>
    </row>
    <row r="534" s="2" customFormat="1" ht="24.15" customHeight="1">
      <c r="A534" s="39"/>
      <c r="B534" s="40"/>
      <c r="C534" s="219" t="s">
        <v>491</v>
      </c>
      <c r="D534" s="219" t="s">
        <v>134</v>
      </c>
      <c r="E534" s="220" t="s">
        <v>492</v>
      </c>
      <c r="F534" s="221" t="s">
        <v>493</v>
      </c>
      <c r="G534" s="222" t="s">
        <v>188</v>
      </c>
      <c r="H534" s="223">
        <v>117</v>
      </c>
      <c r="I534" s="224"/>
      <c r="J534" s="225">
        <f>ROUND(I534*H534,2)</f>
        <v>0</v>
      </c>
      <c r="K534" s="221" t="s">
        <v>138</v>
      </c>
      <c r="L534" s="45"/>
      <c r="M534" s="226" t="s">
        <v>1</v>
      </c>
      <c r="N534" s="227" t="s">
        <v>46</v>
      </c>
      <c r="O534" s="92"/>
      <c r="P534" s="228">
        <f>O534*H534</f>
        <v>0</v>
      </c>
      <c r="Q534" s="228">
        <v>0</v>
      </c>
      <c r="R534" s="228">
        <f>Q534*H534</f>
        <v>0</v>
      </c>
      <c r="S534" s="228">
        <v>1.7</v>
      </c>
      <c r="T534" s="229">
        <f>S534*H534</f>
        <v>198.90000000000001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139</v>
      </c>
      <c r="AT534" s="230" t="s">
        <v>134</v>
      </c>
      <c r="AU534" s="230" t="s">
        <v>91</v>
      </c>
      <c r="AY534" s="18" t="s">
        <v>132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89</v>
      </c>
      <c r="BK534" s="231">
        <f>ROUND(I534*H534,2)</f>
        <v>0</v>
      </c>
      <c r="BL534" s="18" t="s">
        <v>139</v>
      </c>
      <c r="BM534" s="230" t="s">
        <v>494</v>
      </c>
    </row>
    <row r="535" s="2" customFormat="1">
      <c r="A535" s="39"/>
      <c r="B535" s="40"/>
      <c r="C535" s="41"/>
      <c r="D535" s="234" t="s">
        <v>146</v>
      </c>
      <c r="E535" s="41"/>
      <c r="F535" s="244" t="s">
        <v>495</v>
      </c>
      <c r="G535" s="41"/>
      <c r="H535" s="41"/>
      <c r="I535" s="245"/>
      <c r="J535" s="41"/>
      <c r="K535" s="41"/>
      <c r="L535" s="45"/>
      <c r="M535" s="246"/>
      <c r="N535" s="247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146</v>
      </c>
      <c r="AU535" s="18" t="s">
        <v>91</v>
      </c>
    </row>
    <row r="536" s="14" customFormat="1">
      <c r="A536" s="14"/>
      <c r="B536" s="248"/>
      <c r="C536" s="249"/>
      <c r="D536" s="234" t="s">
        <v>141</v>
      </c>
      <c r="E536" s="250" t="s">
        <v>1</v>
      </c>
      <c r="F536" s="251" t="s">
        <v>496</v>
      </c>
      <c r="G536" s="249"/>
      <c r="H536" s="250" t="s">
        <v>1</v>
      </c>
      <c r="I536" s="252"/>
      <c r="J536" s="249"/>
      <c r="K536" s="249"/>
      <c r="L536" s="253"/>
      <c r="M536" s="254"/>
      <c r="N536" s="255"/>
      <c r="O536" s="255"/>
      <c r="P536" s="255"/>
      <c r="Q536" s="255"/>
      <c r="R536" s="255"/>
      <c r="S536" s="255"/>
      <c r="T536" s="25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7" t="s">
        <v>141</v>
      </c>
      <c r="AU536" s="257" t="s">
        <v>91</v>
      </c>
      <c r="AV536" s="14" t="s">
        <v>89</v>
      </c>
      <c r="AW536" s="14" t="s">
        <v>36</v>
      </c>
      <c r="AX536" s="14" t="s">
        <v>81</v>
      </c>
      <c r="AY536" s="257" t="s">
        <v>132</v>
      </c>
    </row>
    <row r="537" s="13" customFormat="1">
      <c r="A537" s="13"/>
      <c r="B537" s="232"/>
      <c r="C537" s="233"/>
      <c r="D537" s="234" t="s">
        <v>141</v>
      </c>
      <c r="E537" s="235" t="s">
        <v>1</v>
      </c>
      <c r="F537" s="236" t="s">
        <v>497</v>
      </c>
      <c r="G537" s="233"/>
      <c r="H537" s="237">
        <v>117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141</v>
      </c>
      <c r="AU537" s="243" t="s">
        <v>91</v>
      </c>
      <c r="AV537" s="13" t="s">
        <v>91</v>
      </c>
      <c r="AW537" s="13" t="s">
        <v>36</v>
      </c>
      <c r="AX537" s="13" t="s">
        <v>89</v>
      </c>
      <c r="AY537" s="243" t="s">
        <v>132</v>
      </c>
    </row>
    <row r="538" s="2" customFormat="1" ht="37.8" customHeight="1">
      <c r="A538" s="39"/>
      <c r="B538" s="40"/>
      <c r="C538" s="219" t="s">
        <v>498</v>
      </c>
      <c r="D538" s="219" t="s">
        <v>134</v>
      </c>
      <c r="E538" s="220" t="s">
        <v>499</v>
      </c>
      <c r="F538" s="221" t="s">
        <v>500</v>
      </c>
      <c r="G538" s="222" t="s">
        <v>188</v>
      </c>
      <c r="H538" s="223">
        <v>5.2999999999999998</v>
      </c>
      <c r="I538" s="224"/>
      <c r="J538" s="225">
        <f>ROUND(I538*H538,2)</f>
        <v>0</v>
      </c>
      <c r="K538" s="221" t="s">
        <v>138</v>
      </c>
      <c r="L538" s="45"/>
      <c r="M538" s="226" t="s">
        <v>1</v>
      </c>
      <c r="N538" s="227" t="s">
        <v>46</v>
      </c>
      <c r="O538" s="92"/>
      <c r="P538" s="228">
        <f>O538*H538</f>
        <v>0</v>
      </c>
      <c r="Q538" s="228">
        <v>3.0000000000000001E-05</v>
      </c>
      <c r="R538" s="228">
        <f>Q538*H538</f>
        <v>0.00015899999999999999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139</v>
      </c>
      <c r="AT538" s="230" t="s">
        <v>134</v>
      </c>
      <c r="AU538" s="230" t="s">
        <v>91</v>
      </c>
      <c r="AY538" s="18" t="s">
        <v>132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89</v>
      </c>
      <c r="BK538" s="231">
        <f>ROUND(I538*H538,2)</f>
        <v>0</v>
      </c>
      <c r="BL538" s="18" t="s">
        <v>139</v>
      </c>
      <c r="BM538" s="230" t="s">
        <v>501</v>
      </c>
    </row>
    <row r="539" s="2" customFormat="1" ht="24.15" customHeight="1">
      <c r="A539" s="39"/>
      <c r="B539" s="40"/>
      <c r="C539" s="280" t="s">
        <v>502</v>
      </c>
      <c r="D539" s="280" t="s">
        <v>329</v>
      </c>
      <c r="E539" s="281" t="s">
        <v>503</v>
      </c>
      <c r="F539" s="282" t="s">
        <v>504</v>
      </c>
      <c r="G539" s="283" t="s">
        <v>188</v>
      </c>
      <c r="H539" s="284">
        <v>5.3799999999999999</v>
      </c>
      <c r="I539" s="285"/>
      <c r="J539" s="286">
        <f>ROUND(I539*H539,2)</f>
        <v>0</v>
      </c>
      <c r="K539" s="282" t="s">
        <v>138</v>
      </c>
      <c r="L539" s="287"/>
      <c r="M539" s="288" t="s">
        <v>1</v>
      </c>
      <c r="N539" s="289" t="s">
        <v>46</v>
      </c>
      <c r="O539" s="92"/>
      <c r="P539" s="228">
        <f>O539*H539</f>
        <v>0</v>
      </c>
      <c r="Q539" s="228">
        <v>0.024</v>
      </c>
      <c r="R539" s="228">
        <f>Q539*H539</f>
        <v>0.12912000000000001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191</v>
      </c>
      <c r="AT539" s="230" t="s">
        <v>329</v>
      </c>
      <c r="AU539" s="230" t="s">
        <v>91</v>
      </c>
      <c r="AY539" s="18" t="s">
        <v>132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89</v>
      </c>
      <c r="BK539" s="231">
        <f>ROUND(I539*H539,2)</f>
        <v>0</v>
      </c>
      <c r="BL539" s="18" t="s">
        <v>139</v>
      </c>
      <c r="BM539" s="230" t="s">
        <v>505</v>
      </c>
    </row>
    <row r="540" s="2" customFormat="1">
      <c r="A540" s="39"/>
      <c r="B540" s="40"/>
      <c r="C540" s="41"/>
      <c r="D540" s="234" t="s">
        <v>146</v>
      </c>
      <c r="E540" s="41"/>
      <c r="F540" s="244" t="s">
        <v>506</v>
      </c>
      <c r="G540" s="41"/>
      <c r="H540" s="41"/>
      <c r="I540" s="245"/>
      <c r="J540" s="41"/>
      <c r="K540" s="41"/>
      <c r="L540" s="45"/>
      <c r="M540" s="246"/>
      <c r="N540" s="247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146</v>
      </c>
      <c r="AU540" s="18" t="s">
        <v>91</v>
      </c>
    </row>
    <row r="541" s="13" customFormat="1">
      <c r="A541" s="13"/>
      <c r="B541" s="232"/>
      <c r="C541" s="233"/>
      <c r="D541" s="234" t="s">
        <v>141</v>
      </c>
      <c r="E541" s="233"/>
      <c r="F541" s="236" t="s">
        <v>507</v>
      </c>
      <c r="G541" s="233"/>
      <c r="H541" s="237">
        <v>5.3799999999999999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141</v>
      </c>
      <c r="AU541" s="243" t="s">
        <v>91</v>
      </c>
      <c r="AV541" s="13" t="s">
        <v>91</v>
      </c>
      <c r="AW541" s="13" t="s">
        <v>4</v>
      </c>
      <c r="AX541" s="13" t="s">
        <v>89</v>
      </c>
      <c r="AY541" s="243" t="s">
        <v>132</v>
      </c>
    </row>
    <row r="542" s="2" customFormat="1" ht="62.7" customHeight="1">
      <c r="A542" s="39"/>
      <c r="B542" s="40"/>
      <c r="C542" s="219" t="s">
        <v>508</v>
      </c>
      <c r="D542" s="219" t="s">
        <v>134</v>
      </c>
      <c r="E542" s="220" t="s">
        <v>509</v>
      </c>
      <c r="F542" s="221" t="s">
        <v>510</v>
      </c>
      <c r="G542" s="222" t="s">
        <v>404</v>
      </c>
      <c r="H542" s="223">
        <v>2</v>
      </c>
      <c r="I542" s="224"/>
      <c r="J542" s="225">
        <f>ROUND(I542*H542,2)</f>
        <v>0</v>
      </c>
      <c r="K542" s="221" t="s">
        <v>138</v>
      </c>
      <c r="L542" s="45"/>
      <c r="M542" s="226" t="s">
        <v>1</v>
      </c>
      <c r="N542" s="227" t="s">
        <v>46</v>
      </c>
      <c r="O542" s="92"/>
      <c r="P542" s="228">
        <f>O542*H542</f>
        <v>0</v>
      </c>
      <c r="Q542" s="228">
        <v>0.00084999999999999995</v>
      </c>
      <c r="R542" s="228">
        <f>Q542*H542</f>
        <v>0.0016999999999999999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139</v>
      </c>
      <c r="AT542" s="230" t="s">
        <v>134</v>
      </c>
      <c r="AU542" s="230" t="s">
        <v>91</v>
      </c>
      <c r="AY542" s="18" t="s">
        <v>132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89</v>
      </c>
      <c r="BK542" s="231">
        <f>ROUND(I542*H542,2)</f>
        <v>0</v>
      </c>
      <c r="BL542" s="18" t="s">
        <v>139</v>
      </c>
      <c r="BM542" s="230" t="s">
        <v>511</v>
      </c>
    </row>
    <row r="543" s="2" customFormat="1" ht="37.8" customHeight="1">
      <c r="A543" s="39"/>
      <c r="B543" s="40"/>
      <c r="C543" s="219" t="s">
        <v>512</v>
      </c>
      <c r="D543" s="219" t="s">
        <v>134</v>
      </c>
      <c r="E543" s="220" t="s">
        <v>513</v>
      </c>
      <c r="F543" s="221" t="s">
        <v>514</v>
      </c>
      <c r="G543" s="222" t="s">
        <v>188</v>
      </c>
      <c r="H543" s="223">
        <v>59.799999999999997</v>
      </c>
      <c r="I543" s="224"/>
      <c r="J543" s="225">
        <f>ROUND(I543*H543,2)</f>
        <v>0</v>
      </c>
      <c r="K543" s="221" t="s">
        <v>138</v>
      </c>
      <c r="L543" s="45"/>
      <c r="M543" s="226" t="s">
        <v>1</v>
      </c>
      <c r="N543" s="227" t="s">
        <v>46</v>
      </c>
      <c r="O543" s="92"/>
      <c r="P543" s="228">
        <f>O543*H543</f>
        <v>0</v>
      </c>
      <c r="Q543" s="228">
        <v>4.0000000000000003E-05</v>
      </c>
      <c r="R543" s="228">
        <f>Q543*H543</f>
        <v>0.002392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139</v>
      </c>
      <c r="AT543" s="230" t="s">
        <v>134</v>
      </c>
      <c r="AU543" s="230" t="s">
        <v>91</v>
      </c>
      <c r="AY543" s="18" t="s">
        <v>132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89</v>
      </c>
      <c r="BK543" s="231">
        <f>ROUND(I543*H543,2)</f>
        <v>0</v>
      </c>
      <c r="BL543" s="18" t="s">
        <v>139</v>
      </c>
      <c r="BM543" s="230" t="s">
        <v>515</v>
      </c>
    </row>
    <row r="544" s="2" customFormat="1" ht="24.15" customHeight="1">
      <c r="A544" s="39"/>
      <c r="B544" s="40"/>
      <c r="C544" s="280" t="s">
        <v>516</v>
      </c>
      <c r="D544" s="280" t="s">
        <v>329</v>
      </c>
      <c r="E544" s="281" t="s">
        <v>517</v>
      </c>
      <c r="F544" s="282" t="s">
        <v>518</v>
      </c>
      <c r="G544" s="283" t="s">
        <v>188</v>
      </c>
      <c r="H544" s="284">
        <v>60.697000000000003</v>
      </c>
      <c r="I544" s="285"/>
      <c r="J544" s="286">
        <f>ROUND(I544*H544,2)</f>
        <v>0</v>
      </c>
      <c r="K544" s="282" t="s">
        <v>138</v>
      </c>
      <c r="L544" s="287"/>
      <c r="M544" s="288" t="s">
        <v>1</v>
      </c>
      <c r="N544" s="289" t="s">
        <v>46</v>
      </c>
      <c r="O544" s="92"/>
      <c r="P544" s="228">
        <f>O544*H544</f>
        <v>0</v>
      </c>
      <c r="Q544" s="228">
        <v>0.036999999999999998</v>
      </c>
      <c r="R544" s="228">
        <f>Q544*H544</f>
        <v>2.2457889999999998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191</v>
      </c>
      <c r="AT544" s="230" t="s">
        <v>329</v>
      </c>
      <c r="AU544" s="230" t="s">
        <v>91</v>
      </c>
      <c r="AY544" s="18" t="s">
        <v>132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89</v>
      </c>
      <c r="BK544" s="231">
        <f>ROUND(I544*H544,2)</f>
        <v>0</v>
      </c>
      <c r="BL544" s="18" t="s">
        <v>139</v>
      </c>
      <c r="BM544" s="230" t="s">
        <v>519</v>
      </c>
    </row>
    <row r="545" s="2" customFormat="1">
      <c r="A545" s="39"/>
      <c r="B545" s="40"/>
      <c r="C545" s="41"/>
      <c r="D545" s="234" t="s">
        <v>146</v>
      </c>
      <c r="E545" s="41"/>
      <c r="F545" s="244" t="s">
        <v>506</v>
      </c>
      <c r="G545" s="41"/>
      <c r="H545" s="41"/>
      <c r="I545" s="245"/>
      <c r="J545" s="41"/>
      <c r="K545" s="41"/>
      <c r="L545" s="45"/>
      <c r="M545" s="246"/>
      <c r="N545" s="247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146</v>
      </c>
      <c r="AU545" s="18" t="s">
        <v>91</v>
      </c>
    </row>
    <row r="546" s="13" customFormat="1">
      <c r="A546" s="13"/>
      <c r="B546" s="232"/>
      <c r="C546" s="233"/>
      <c r="D546" s="234" t="s">
        <v>141</v>
      </c>
      <c r="E546" s="233"/>
      <c r="F546" s="236" t="s">
        <v>520</v>
      </c>
      <c r="G546" s="233"/>
      <c r="H546" s="237">
        <v>60.697000000000003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141</v>
      </c>
      <c r="AU546" s="243" t="s">
        <v>91</v>
      </c>
      <c r="AV546" s="13" t="s">
        <v>91</v>
      </c>
      <c r="AW546" s="13" t="s">
        <v>4</v>
      </c>
      <c r="AX546" s="13" t="s">
        <v>89</v>
      </c>
      <c r="AY546" s="243" t="s">
        <v>132</v>
      </c>
    </row>
    <row r="547" s="2" customFormat="1" ht="62.7" customHeight="1">
      <c r="A547" s="39"/>
      <c r="B547" s="40"/>
      <c r="C547" s="219" t="s">
        <v>521</v>
      </c>
      <c r="D547" s="219" t="s">
        <v>134</v>
      </c>
      <c r="E547" s="220" t="s">
        <v>522</v>
      </c>
      <c r="F547" s="221" t="s">
        <v>523</v>
      </c>
      <c r="G547" s="222" t="s">
        <v>404</v>
      </c>
      <c r="H547" s="223">
        <v>15</v>
      </c>
      <c r="I547" s="224"/>
      <c r="J547" s="225">
        <f>ROUND(I547*H547,2)</f>
        <v>0</v>
      </c>
      <c r="K547" s="221" t="s">
        <v>138</v>
      </c>
      <c r="L547" s="45"/>
      <c r="M547" s="226" t="s">
        <v>1</v>
      </c>
      <c r="N547" s="227" t="s">
        <v>46</v>
      </c>
      <c r="O547" s="92"/>
      <c r="P547" s="228">
        <f>O547*H547</f>
        <v>0</v>
      </c>
      <c r="Q547" s="228">
        <v>0.001</v>
      </c>
      <c r="R547" s="228">
        <f>Q547*H547</f>
        <v>0.014999999999999999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139</v>
      </c>
      <c r="AT547" s="230" t="s">
        <v>134</v>
      </c>
      <c r="AU547" s="230" t="s">
        <v>91</v>
      </c>
      <c r="AY547" s="18" t="s">
        <v>132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89</v>
      </c>
      <c r="BK547" s="231">
        <f>ROUND(I547*H547,2)</f>
        <v>0</v>
      </c>
      <c r="BL547" s="18" t="s">
        <v>139</v>
      </c>
      <c r="BM547" s="230" t="s">
        <v>524</v>
      </c>
    </row>
    <row r="548" s="13" customFormat="1">
      <c r="A548" s="13"/>
      <c r="B548" s="232"/>
      <c r="C548" s="233"/>
      <c r="D548" s="234" t="s">
        <v>141</v>
      </c>
      <c r="E548" s="235" t="s">
        <v>1</v>
      </c>
      <c r="F548" s="236" t="s">
        <v>8</v>
      </c>
      <c r="G548" s="233"/>
      <c r="H548" s="237">
        <v>15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141</v>
      </c>
      <c r="AU548" s="243" t="s">
        <v>91</v>
      </c>
      <c r="AV548" s="13" t="s">
        <v>91</v>
      </c>
      <c r="AW548" s="13" t="s">
        <v>36</v>
      </c>
      <c r="AX548" s="13" t="s">
        <v>89</v>
      </c>
      <c r="AY548" s="243" t="s">
        <v>132</v>
      </c>
    </row>
    <row r="549" s="2" customFormat="1" ht="37.8" customHeight="1">
      <c r="A549" s="39"/>
      <c r="B549" s="40"/>
      <c r="C549" s="219" t="s">
        <v>525</v>
      </c>
      <c r="D549" s="219" t="s">
        <v>134</v>
      </c>
      <c r="E549" s="220" t="s">
        <v>526</v>
      </c>
      <c r="F549" s="221" t="s">
        <v>527</v>
      </c>
      <c r="G549" s="222" t="s">
        <v>188</v>
      </c>
      <c r="H549" s="223">
        <v>21</v>
      </c>
      <c r="I549" s="224"/>
      <c r="J549" s="225">
        <f>ROUND(I549*H549,2)</f>
        <v>0</v>
      </c>
      <c r="K549" s="221" t="s">
        <v>138</v>
      </c>
      <c r="L549" s="45"/>
      <c r="M549" s="226" t="s">
        <v>1</v>
      </c>
      <c r="N549" s="227" t="s">
        <v>46</v>
      </c>
      <c r="O549" s="92"/>
      <c r="P549" s="228">
        <f>O549*H549</f>
        <v>0</v>
      </c>
      <c r="Q549" s="228">
        <v>0.00011</v>
      </c>
      <c r="R549" s="228">
        <f>Q549*H549</f>
        <v>0.00231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139</v>
      </c>
      <c r="AT549" s="230" t="s">
        <v>134</v>
      </c>
      <c r="AU549" s="230" t="s">
        <v>91</v>
      </c>
      <c r="AY549" s="18" t="s">
        <v>132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89</v>
      </c>
      <c r="BK549" s="231">
        <f>ROUND(I549*H549,2)</f>
        <v>0</v>
      </c>
      <c r="BL549" s="18" t="s">
        <v>139</v>
      </c>
      <c r="BM549" s="230" t="s">
        <v>528</v>
      </c>
    </row>
    <row r="550" s="13" customFormat="1">
      <c r="A550" s="13"/>
      <c r="B550" s="232"/>
      <c r="C550" s="233"/>
      <c r="D550" s="234" t="s">
        <v>141</v>
      </c>
      <c r="E550" s="235" t="s">
        <v>1</v>
      </c>
      <c r="F550" s="236" t="s">
        <v>529</v>
      </c>
      <c r="G550" s="233"/>
      <c r="H550" s="237">
        <v>11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141</v>
      </c>
      <c r="AU550" s="243" t="s">
        <v>91</v>
      </c>
      <c r="AV550" s="13" t="s">
        <v>91</v>
      </c>
      <c r="AW550" s="13" t="s">
        <v>36</v>
      </c>
      <c r="AX550" s="13" t="s">
        <v>81</v>
      </c>
      <c r="AY550" s="243" t="s">
        <v>132</v>
      </c>
    </row>
    <row r="551" s="13" customFormat="1">
      <c r="A551" s="13"/>
      <c r="B551" s="232"/>
      <c r="C551" s="233"/>
      <c r="D551" s="234" t="s">
        <v>141</v>
      </c>
      <c r="E551" s="235" t="s">
        <v>1</v>
      </c>
      <c r="F551" s="236" t="s">
        <v>489</v>
      </c>
      <c r="G551" s="233"/>
      <c r="H551" s="237">
        <v>10</v>
      </c>
      <c r="I551" s="238"/>
      <c r="J551" s="233"/>
      <c r="K551" s="233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141</v>
      </c>
      <c r="AU551" s="243" t="s">
        <v>91</v>
      </c>
      <c r="AV551" s="13" t="s">
        <v>91</v>
      </c>
      <c r="AW551" s="13" t="s">
        <v>36</v>
      </c>
      <c r="AX551" s="13" t="s">
        <v>81</v>
      </c>
      <c r="AY551" s="243" t="s">
        <v>132</v>
      </c>
    </row>
    <row r="552" s="16" customFormat="1">
      <c r="A552" s="16"/>
      <c r="B552" s="269"/>
      <c r="C552" s="270"/>
      <c r="D552" s="234" t="s">
        <v>141</v>
      </c>
      <c r="E552" s="271" t="s">
        <v>1</v>
      </c>
      <c r="F552" s="272" t="s">
        <v>162</v>
      </c>
      <c r="G552" s="270"/>
      <c r="H552" s="273">
        <v>21</v>
      </c>
      <c r="I552" s="274"/>
      <c r="J552" s="270"/>
      <c r="K552" s="270"/>
      <c r="L552" s="275"/>
      <c r="M552" s="276"/>
      <c r="N552" s="277"/>
      <c r="O552" s="277"/>
      <c r="P552" s="277"/>
      <c r="Q552" s="277"/>
      <c r="R552" s="277"/>
      <c r="S552" s="277"/>
      <c r="T552" s="278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T552" s="279" t="s">
        <v>141</v>
      </c>
      <c r="AU552" s="279" t="s">
        <v>91</v>
      </c>
      <c r="AV552" s="16" t="s">
        <v>139</v>
      </c>
      <c r="AW552" s="16" t="s">
        <v>36</v>
      </c>
      <c r="AX552" s="16" t="s">
        <v>89</v>
      </c>
      <c r="AY552" s="279" t="s">
        <v>132</v>
      </c>
    </row>
    <row r="553" s="2" customFormat="1" ht="24.15" customHeight="1">
      <c r="A553" s="39"/>
      <c r="B553" s="40"/>
      <c r="C553" s="280" t="s">
        <v>530</v>
      </c>
      <c r="D553" s="280" t="s">
        <v>329</v>
      </c>
      <c r="E553" s="281" t="s">
        <v>531</v>
      </c>
      <c r="F553" s="282" t="s">
        <v>532</v>
      </c>
      <c r="G553" s="283" t="s">
        <v>188</v>
      </c>
      <c r="H553" s="284">
        <v>21.315000000000001</v>
      </c>
      <c r="I553" s="285"/>
      <c r="J553" s="286">
        <f>ROUND(I553*H553,2)</f>
        <v>0</v>
      </c>
      <c r="K553" s="282" t="s">
        <v>138</v>
      </c>
      <c r="L553" s="287"/>
      <c r="M553" s="288" t="s">
        <v>1</v>
      </c>
      <c r="N553" s="289" t="s">
        <v>46</v>
      </c>
      <c r="O553" s="92"/>
      <c r="P553" s="228">
        <f>O553*H553</f>
        <v>0</v>
      </c>
      <c r="Q553" s="228">
        <v>0.13600000000000001</v>
      </c>
      <c r="R553" s="228">
        <f>Q553*H553</f>
        <v>2.8988400000000003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191</v>
      </c>
      <c r="AT553" s="230" t="s">
        <v>329</v>
      </c>
      <c r="AU553" s="230" t="s">
        <v>91</v>
      </c>
      <c r="AY553" s="18" t="s">
        <v>132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89</v>
      </c>
      <c r="BK553" s="231">
        <f>ROUND(I553*H553,2)</f>
        <v>0</v>
      </c>
      <c r="BL553" s="18" t="s">
        <v>139</v>
      </c>
      <c r="BM553" s="230" t="s">
        <v>533</v>
      </c>
    </row>
    <row r="554" s="2" customFormat="1">
      <c r="A554" s="39"/>
      <c r="B554" s="40"/>
      <c r="C554" s="41"/>
      <c r="D554" s="234" t="s">
        <v>146</v>
      </c>
      <c r="E554" s="41"/>
      <c r="F554" s="244" t="s">
        <v>506</v>
      </c>
      <c r="G554" s="41"/>
      <c r="H554" s="41"/>
      <c r="I554" s="245"/>
      <c r="J554" s="41"/>
      <c r="K554" s="41"/>
      <c r="L554" s="45"/>
      <c r="M554" s="246"/>
      <c r="N554" s="247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146</v>
      </c>
      <c r="AU554" s="18" t="s">
        <v>91</v>
      </c>
    </row>
    <row r="555" s="13" customFormat="1">
      <c r="A555" s="13"/>
      <c r="B555" s="232"/>
      <c r="C555" s="233"/>
      <c r="D555" s="234" t="s">
        <v>141</v>
      </c>
      <c r="E555" s="233"/>
      <c r="F555" s="236" t="s">
        <v>534</v>
      </c>
      <c r="G555" s="233"/>
      <c r="H555" s="237">
        <v>21.315000000000001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141</v>
      </c>
      <c r="AU555" s="243" t="s">
        <v>91</v>
      </c>
      <c r="AV555" s="13" t="s">
        <v>91</v>
      </c>
      <c r="AW555" s="13" t="s">
        <v>4</v>
      </c>
      <c r="AX555" s="13" t="s">
        <v>89</v>
      </c>
      <c r="AY555" s="243" t="s">
        <v>132</v>
      </c>
    </row>
    <row r="556" s="2" customFormat="1" ht="37.8" customHeight="1">
      <c r="A556" s="39"/>
      <c r="B556" s="40"/>
      <c r="C556" s="219" t="s">
        <v>535</v>
      </c>
      <c r="D556" s="219" t="s">
        <v>134</v>
      </c>
      <c r="E556" s="220" t="s">
        <v>536</v>
      </c>
      <c r="F556" s="221" t="s">
        <v>537</v>
      </c>
      <c r="G556" s="222" t="s">
        <v>188</v>
      </c>
      <c r="H556" s="223">
        <v>8.5999999999999996</v>
      </c>
      <c r="I556" s="224"/>
      <c r="J556" s="225">
        <f>ROUND(I556*H556,2)</f>
        <v>0</v>
      </c>
      <c r="K556" s="221" t="s">
        <v>138</v>
      </c>
      <c r="L556" s="45"/>
      <c r="M556" s="226" t="s">
        <v>1</v>
      </c>
      <c r="N556" s="227" t="s">
        <v>46</v>
      </c>
      <c r="O556" s="92"/>
      <c r="P556" s="228">
        <f>O556*H556</f>
        <v>0</v>
      </c>
      <c r="Q556" s="228">
        <v>0.00013999999999999999</v>
      </c>
      <c r="R556" s="228">
        <f>Q556*H556</f>
        <v>0.0012039999999999998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139</v>
      </c>
      <c r="AT556" s="230" t="s">
        <v>134</v>
      </c>
      <c r="AU556" s="230" t="s">
        <v>91</v>
      </c>
      <c r="AY556" s="18" t="s">
        <v>132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89</v>
      </c>
      <c r="BK556" s="231">
        <f>ROUND(I556*H556,2)</f>
        <v>0</v>
      </c>
      <c r="BL556" s="18" t="s">
        <v>139</v>
      </c>
      <c r="BM556" s="230" t="s">
        <v>538</v>
      </c>
    </row>
    <row r="557" s="2" customFormat="1" ht="24.15" customHeight="1">
      <c r="A557" s="39"/>
      <c r="B557" s="40"/>
      <c r="C557" s="280" t="s">
        <v>539</v>
      </c>
      <c r="D557" s="280" t="s">
        <v>329</v>
      </c>
      <c r="E557" s="281" t="s">
        <v>540</v>
      </c>
      <c r="F557" s="282" t="s">
        <v>541</v>
      </c>
      <c r="G557" s="283" t="s">
        <v>188</v>
      </c>
      <c r="H557" s="284">
        <v>8.7289999999999992</v>
      </c>
      <c r="I557" s="285"/>
      <c r="J557" s="286">
        <f>ROUND(I557*H557,2)</f>
        <v>0</v>
      </c>
      <c r="K557" s="282" t="s">
        <v>138</v>
      </c>
      <c r="L557" s="287"/>
      <c r="M557" s="288" t="s">
        <v>1</v>
      </c>
      <c r="N557" s="289" t="s">
        <v>46</v>
      </c>
      <c r="O557" s="92"/>
      <c r="P557" s="228">
        <f>O557*H557</f>
        <v>0</v>
      </c>
      <c r="Q557" s="228">
        <v>0.23000000000000001</v>
      </c>
      <c r="R557" s="228">
        <f>Q557*H557</f>
        <v>2.0076700000000001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191</v>
      </c>
      <c r="AT557" s="230" t="s">
        <v>329</v>
      </c>
      <c r="AU557" s="230" t="s">
        <v>91</v>
      </c>
      <c r="AY557" s="18" t="s">
        <v>132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89</v>
      </c>
      <c r="BK557" s="231">
        <f>ROUND(I557*H557,2)</f>
        <v>0</v>
      </c>
      <c r="BL557" s="18" t="s">
        <v>139</v>
      </c>
      <c r="BM557" s="230" t="s">
        <v>542</v>
      </c>
    </row>
    <row r="558" s="2" customFormat="1">
      <c r="A558" s="39"/>
      <c r="B558" s="40"/>
      <c r="C558" s="41"/>
      <c r="D558" s="234" t="s">
        <v>146</v>
      </c>
      <c r="E558" s="41"/>
      <c r="F558" s="244" t="s">
        <v>506</v>
      </c>
      <c r="G558" s="41"/>
      <c r="H558" s="41"/>
      <c r="I558" s="245"/>
      <c r="J558" s="41"/>
      <c r="K558" s="41"/>
      <c r="L558" s="45"/>
      <c r="M558" s="246"/>
      <c r="N558" s="247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146</v>
      </c>
      <c r="AU558" s="18" t="s">
        <v>91</v>
      </c>
    </row>
    <row r="559" s="13" customFormat="1">
      <c r="A559" s="13"/>
      <c r="B559" s="232"/>
      <c r="C559" s="233"/>
      <c r="D559" s="234" t="s">
        <v>141</v>
      </c>
      <c r="E559" s="233"/>
      <c r="F559" s="236" t="s">
        <v>543</v>
      </c>
      <c r="G559" s="233"/>
      <c r="H559" s="237">
        <v>8.7289999999999992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141</v>
      </c>
      <c r="AU559" s="243" t="s">
        <v>91</v>
      </c>
      <c r="AV559" s="13" t="s">
        <v>91</v>
      </c>
      <c r="AW559" s="13" t="s">
        <v>4</v>
      </c>
      <c r="AX559" s="13" t="s">
        <v>89</v>
      </c>
      <c r="AY559" s="243" t="s">
        <v>132</v>
      </c>
    </row>
    <row r="560" s="2" customFormat="1" ht="37.8" customHeight="1">
      <c r="A560" s="39"/>
      <c r="B560" s="40"/>
      <c r="C560" s="219" t="s">
        <v>544</v>
      </c>
      <c r="D560" s="219" t="s">
        <v>134</v>
      </c>
      <c r="E560" s="220" t="s">
        <v>545</v>
      </c>
      <c r="F560" s="221" t="s">
        <v>546</v>
      </c>
      <c r="G560" s="222" t="s">
        <v>188</v>
      </c>
      <c r="H560" s="223">
        <v>106</v>
      </c>
      <c r="I560" s="224"/>
      <c r="J560" s="225">
        <f>ROUND(I560*H560,2)</f>
        <v>0</v>
      </c>
      <c r="K560" s="221" t="s">
        <v>138</v>
      </c>
      <c r="L560" s="45"/>
      <c r="M560" s="226" t="s">
        <v>1</v>
      </c>
      <c r="N560" s="227" t="s">
        <v>46</v>
      </c>
      <c r="O560" s="92"/>
      <c r="P560" s="228">
        <f>O560*H560</f>
        <v>0</v>
      </c>
      <c r="Q560" s="228">
        <v>0.00014999999999999999</v>
      </c>
      <c r="R560" s="228">
        <f>Q560*H560</f>
        <v>0.015899999999999997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139</v>
      </c>
      <c r="AT560" s="230" t="s">
        <v>134</v>
      </c>
      <c r="AU560" s="230" t="s">
        <v>91</v>
      </c>
      <c r="AY560" s="18" t="s">
        <v>132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89</v>
      </c>
      <c r="BK560" s="231">
        <f>ROUND(I560*H560,2)</f>
        <v>0</v>
      </c>
      <c r="BL560" s="18" t="s">
        <v>139</v>
      </c>
      <c r="BM560" s="230" t="s">
        <v>547</v>
      </c>
    </row>
    <row r="561" s="2" customFormat="1" ht="24.15" customHeight="1">
      <c r="A561" s="39"/>
      <c r="B561" s="40"/>
      <c r="C561" s="280" t="s">
        <v>548</v>
      </c>
      <c r="D561" s="280" t="s">
        <v>329</v>
      </c>
      <c r="E561" s="281" t="s">
        <v>549</v>
      </c>
      <c r="F561" s="282" t="s">
        <v>550</v>
      </c>
      <c r="G561" s="283" t="s">
        <v>188</v>
      </c>
      <c r="H561" s="284">
        <v>107.59</v>
      </c>
      <c r="I561" s="285"/>
      <c r="J561" s="286">
        <f>ROUND(I561*H561,2)</f>
        <v>0</v>
      </c>
      <c r="K561" s="282" t="s">
        <v>138</v>
      </c>
      <c r="L561" s="287"/>
      <c r="M561" s="288" t="s">
        <v>1</v>
      </c>
      <c r="N561" s="289" t="s">
        <v>46</v>
      </c>
      <c r="O561" s="92"/>
      <c r="P561" s="228">
        <f>O561*H561</f>
        <v>0</v>
      </c>
      <c r="Q561" s="228">
        <v>0.32600000000000001</v>
      </c>
      <c r="R561" s="228">
        <f>Q561*H561</f>
        <v>35.074339999999999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191</v>
      </c>
      <c r="AT561" s="230" t="s">
        <v>329</v>
      </c>
      <c r="AU561" s="230" t="s">
        <v>91</v>
      </c>
      <c r="AY561" s="18" t="s">
        <v>132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89</v>
      </c>
      <c r="BK561" s="231">
        <f>ROUND(I561*H561,2)</f>
        <v>0</v>
      </c>
      <c r="BL561" s="18" t="s">
        <v>139</v>
      </c>
      <c r="BM561" s="230" t="s">
        <v>551</v>
      </c>
    </row>
    <row r="562" s="2" customFormat="1">
      <c r="A562" s="39"/>
      <c r="B562" s="40"/>
      <c r="C562" s="41"/>
      <c r="D562" s="234" t="s">
        <v>146</v>
      </c>
      <c r="E562" s="41"/>
      <c r="F562" s="244" t="s">
        <v>506</v>
      </c>
      <c r="G562" s="41"/>
      <c r="H562" s="41"/>
      <c r="I562" s="245"/>
      <c r="J562" s="41"/>
      <c r="K562" s="41"/>
      <c r="L562" s="45"/>
      <c r="M562" s="246"/>
      <c r="N562" s="247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146</v>
      </c>
      <c r="AU562" s="18" t="s">
        <v>91</v>
      </c>
    </row>
    <row r="563" s="13" customFormat="1">
      <c r="A563" s="13"/>
      <c r="B563" s="232"/>
      <c r="C563" s="233"/>
      <c r="D563" s="234" t="s">
        <v>141</v>
      </c>
      <c r="E563" s="233"/>
      <c r="F563" s="236" t="s">
        <v>552</v>
      </c>
      <c r="G563" s="233"/>
      <c r="H563" s="237">
        <v>107.59</v>
      </c>
      <c r="I563" s="238"/>
      <c r="J563" s="233"/>
      <c r="K563" s="233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141</v>
      </c>
      <c r="AU563" s="243" t="s">
        <v>91</v>
      </c>
      <c r="AV563" s="13" t="s">
        <v>91</v>
      </c>
      <c r="AW563" s="13" t="s">
        <v>4</v>
      </c>
      <c r="AX563" s="13" t="s">
        <v>89</v>
      </c>
      <c r="AY563" s="243" t="s">
        <v>132</v>
      </c>
    </row>
    <row r="564" s="2" customFormat="1" ht="37.8" customHeight="1">
      <c r="A564" s="39"/>
      <c r="B564" s="40"/>
      <c r="C564" s="219" t="s">
        <v>553</v>
      </c>
      <c r="D564" s="219" t="s">
        <v>134</v>
      </c>
      <c r="E564" s="220" t="s">
        <v>554</v>
      </c>
      <c r="F564" s="221" t="s">
        <v>555</v>
      </c>
      <c r="G564" s="222" t="s">
        <v>404</v>
      </c>
      <c r="H564" s="223">
        <v>2</v>
      </c>
      <c r="I564" s="224"/>
      <c r="J564" s="225">
        <f>ROUND(I564*H564,2)</f>
        <v>0</v>
      </c>
      <c r="K564" s="221" t="s">
        <v>138</v>
      </c>
      <c r="L564" s="45"/>
      <c r="M564" s="226" t="s">
        <v>1</v>
      </c>
      <c r="N564" s="227" t="s">
        <v>46</v>
      </c>
      <c r="O564" s="92"/>
      <c r="P564" s="228">
        <f>O564*H564</f>
        <v>0</v>
      </c>
      <c r="Q564" s="228">
        <v>6.9999999999999994E-05</v>
      </c>
      <c r="R564" s="228">
        <f>Q564*H564</f>
        <v>0.00013999999999999999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139</v>
      </c>
      <c r="AT564" s="230" t="s">
        <v>134</v>
      </c>
      <c r="AU564" s="230" t="s">
        <v>91</v>
      </c>
      <c r="AY564" s="18" t="s">
        <v>132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89</v>
      </c>
      <c r="BK564" s="231">
        <f>ROUND(I564*H564,2)</f>
        <v>0</v>
      </c>
      <c r="BL564" s="18" t="s">
        <v>139</v>
      </c>
      <c r="BM564" s="230" t="s">
        <v>556</v>
      </c>
    </row>
    <row r="565" s="13" customFormat="1">
      <c r="A565" s="13"/>
      <c r="B565" s="232"/>
      <c r="C565" s="233"/>
      <c r="D565" s="234" t="s">
        <v>141</v>
      </c>
      <c r="E565" s="235" t="s">
        <v>1</v>
      </c>
      <c r="F565" s="236" t="s">
        <v>557</v>
      </c>
      <c r="G565" s="233"/>
      <c r="H565" s="237">
        <v>2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141</v>
      </c>
      <c r="AU565" s="243" t="s">
        <v>91</v>
      </c>
      <c r="AV565" s="13" t="s">
        <v>91</v>
      </c>
      <c r="AW565" s="13" t="s">
        <v>36</v>
      </c>
      <c r="AX565" s="13" t="s">
        <v>89</v>
      </c>
      <c r="AY565" s="243" t="s">
        <v>132</v>
      </c>
    </row>
    <row r="566" s="2" customFormat="1" ht="24.15" customHeight="1">
      <c r="A566" s="39"/>
      <c r="B566" s="40"/>
      <c r="C566" s="280" t="s">
        <v>558</v>
      </c>
      <c r="D566" s="280" t="s">
        <v>329</v>
      </c>
      <c r="E566" s="281" t="s">
        <v>559</v>
      </c>
      <c r="F566" s="282" t="s">
        <v>560</v>
      </c>
      <c r="G566" s="283" t="s">
        <v>404</v>
      </c>
      <c r="H566" s="284">
        <v>2</v>
      </c>
      <c r="I566" s="285"/>
      <c r="J566" s="286">
        <f>ROUND(I566*H566,2)</f>
        <v>0</v>
      </c>
      <c r="K566" s="282" t="s">
        <v>138</v>
      </c>
      <c r="L566" s="287"/>
      <c r="M566" s="288" t="s">
        <v>1</v>
      </c>
      <c r="N566" s="289" t="s">
        <v>46</v>
      </c>
      <c r="O566" s="92"/>
      <c r="P566" s="228">
        <f>O566*H566</f>
        <v>0</v>
      </c>
      <c r="Q566" s="228">
        <v>0.0030000000000000001</v>
      </c>
      <c r="R566" s="228">
        <f>Q566*H566</f>
        <v>0.0060000000000000001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191</v>
      </c>
      <c r="AT566" s="230" t="s">
        <v>329</v>
      </c>
      <c r="AU566" s="230" t="s">
        <v>91</v>
      </c>
      <c r="AY566" s="18" t="s">
        <v>132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89</v>
      </c>
      <c r="BK566" s="231">
        <f>ROUND(I566*H566,2)</f>
        <v>0</v>
      </c>
      <c r="BL566" s="18" t="s">
        <v>139</v>
      </c>
      <c r="BM566" s="230" t="s">
        <v>561</v>
      </c>
    </row>
    <row r="567" s="2" customFormat="1" ht="37.8" customHeight="1">
      <c r="A567" s="39"/>
      <c r="B567" s="40"/>
      <c r="C567" s="219" t="s">
        <v>562</v>
      </c>
      <c r="D567" s="219" t="s">
        <v>134</v>
      </c>
      <c r="E567" s="220" t="s">
        <v>563</v>
      </c>
      <c r="F567" s="221" t="s">
        <v>564</v>
      </c>
      <c r="G567" s="222" t="s">
        <v>404</v>
      </c>
      <c r="H567" s="223">
        <v>21</v>
      </c>
      <c r="I567" s="224"/>
      <c r="J567" s="225">
        <f>ROUND(I567*H567,2)</f>
        <v>0</v>
      </c>
      <c r="K567" s="221" t="s">
        <v>138</v>
      </c>
      <c r="L567" s="45"/>
      <c r="M567" s="226" t="s">
        <v>1</v>
      </c>
      <c r="N567" s="227" t="s">
        <v>46</v>
      </c>
      <c r="O567" s="92"/>
      <c r="P567" s="228">
        <f>O567*H567</f>
        <v>0</v>
      </c>
      <c r="Q567" s="228">
        <v>6.9999999999999994E-05</v>
      </c>
      <c r="R567" s="228">
        <f>Q567*H567</f>
        <v>0.00147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139</v>
      </c>
      <c r="AT567" s="230" t="s">
        <v>134</v>
      </c>
      <c r="AU567" s="230" t="s">
        <v>91</v>
      </c>
      <c r="AY567" s="18" t="s">
        <v>132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89</v>
      </c>
      <c r="BK567" s="231">
        <f>ROUND(I567*H567,2)</f>
        <v>0</v>
      </c>
      <c r="BL567" s="18" t="s">
        <v>139</v>
      </c>
      <c r="BM567" s="230" t="s">
        <v>565</v>
      </c>
    </row>
    <row r="568" s="13" customFormat="1">
      <c r="A568" s="13"/>
      <c r="B568" s="232"/>
      <c r="C568" s="233"/>
      <c r="D568" s="234" t="s">
        <v>141</v>
      </c>
      <c r="E568" s="235" t="s">
        <v>1</v>
      </c>
      <c r="F568" s="236" t="s">
        <v>566</v>
      </c>
      <c r="G568" s="233"/>
      <c r="H568" s="237">
        <v>21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141</v>
      </c>
      <c r="AU568" s="243" t="s">
        <v>91</v>
      </c>
      <c r="AV568" s="13" t="s">
        <v>91</v>
      </c>
      <c r="AW568" s="13" t="s">
        <v>36</v>
      </c>
      <c r="AX568" s="13" t="s">
        <v>89</v>
      </c>
      <c r="AY568" s="243" t="s">
        <v>132</v>
      </c>
    </row>
    <row r="569" s="2" customFormat="1" ht="24.15" customHeight="1">
      <c r="A569" s="39"/>
      <c r="B569" s="40"/>
      <c r="C569" s="280" t="s">
        <v>567</v>
      </c>
      <c r="D569" s="280" t="s">
        <v>329</v>
      </c>
      <c r="E569" s="281" t="s">
        <v>568</v>
      </c>
      <c r="F569" s="282" t="s">
        <v>569</v>
      </c>
      <c r="G569" s="283" t="s">
        <v>404</v>
      </c>
      <c r="H569" s="284">
        <v>15</v>
      </c>
      <c r="I569" s="285"/>
      <c r="J569" s="286">
        <f>ROUND(I569*H569,2)</f>
        <v>0</v>
      </c>
      <c r="K569" s="282" t="s">
        <v>138</v>
      </c>
      <c r="L569" s="287"/>
      <c r="M569" s="288" t="s">
        <v>1</v>
      </c>
      <c r="N569" s="289" t="s">
        <v>46</v>
      </c>
      <c r="O569" s="92"/>
      <c r="P569" s="228">
        <f>O569*H569</f>
        <v>0</v>
      </c>
      <c r="Q569" s="228">
        <v>0.0040000000000000001</v>
      </c>
      <c r="R569" s="228">
        <f>Q569*H569</f>
        <v>0.059999999999999998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191</v>
      </c>
      <c r="AT569" s="230" t="s">
        <v>329</v>
      </c>
      <c r="AU569" s="230" t="s">
        <v>91</v>
      </c>
      <c r="AY569" s="18" t="s">
        <v>132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89</v>
      </c>
      <c r="BK569" s="231">
        <f>ROUND(I569*H569,2)</f>
        <v>0</v>
      </c>
      <c r="BL569" s="18" t="s">
        <v>139</v>
      </c>
      <c r="BM569" s="230" t="s">
        <v>570</v>
      </c>
    </row>
    <row r="570" s="13" customFormat="1">
      <c r="A570" s="13"/>
      <c r="B570" s="232"/>
      <c r="C570" s="233"/>
      <c r="D570" s="234" t="s">
        <v>141</v>
      </c>
      <c r="E570" s="235" t="s">
        <v>1</v>
      </c>
      <c r="F570" s="236" t="s">
        <v>8</v>
      </c>
      <c r="G570" s="233"/>
      <c r="H570" s="237">
        <v>15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141</v>
      </c>
      <c r="AU570" s="243" t="s">
        <v>91</v>
      </c>
      <c r="AV570" s="13" t="s">
        <v>91</v>
      </c>
      <c r="AW570" s="13" t="s">
        <v>36</v>
      </c>
      <c r="AX570" s="13" t="s">
        <v>89</v>
      </c>
      <c r="AY570" s="243" t="s">
        <v>132</v>
      </c>
    </row>
    <row r="571" s="2" customFormat="1" ht="24.15" customHeight="1">
      <c r="A571" s="39"/>
      <c r="B571" s="40"/>
      <c r="C571" s="280" t="s">
        <v>571</v>
      </c>
      <c r="D571" s="280" t="s">
        <v>329</v>
      </c>
      <c r="E571" s="281" t="s">
        <v>572</v>
      </c>
      <c r="F571" s="282" t="s">
        <v>573</v>
      </c>
      <c r="G571" s="283" t="s">
        <v>404</v>
      </c>
      <c r="H571" s="284">
        <v>6</v>
      </c>
      <c r="I571" s="285"/>
      <c r="J571" s="286">
        <f>ROUND(I571*H571,2)</f>
        <v>0</v>
      </c>
      <c r="K571" s="282" t="s">
        <v>138</v>
      </c>
      <c r="L571" s="287"/>
      <c r="M571" s="288" t="s">
        <v>1</v>
      </c>
      <c r="N571" s="289" t="s">
        <v>46</v>
      </c>
      <c r="O571" s="92"/>
      <c r="P571" s="228">
        <f>O571*H571</f>
        <v>0</v>
      </c>
      <c r="Q571" s="228">
        <v>0.014999999999999999</v>
      </c>
      <c r="R571" s="228">
        <f>Q571*H571</f>
        <v>0.089999999999999997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191</v>
      </c>
      <c r="AT571" s="230" t="s">
        <v>329</v>
      </c>
      <c r="AU571" s="230" t="s">
        <v>91</v>
      </c>
      <c r="AY571" s="18" t="s">
        <v>132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89</v>
      </c>
      <c r="BK571" s="231">
        <f>ROUND(I571*H571,2)</f>
        <v>0</v>
      </c>
      <c r="BL571" s="18" t="s">
        <v>139</v>
      </c>
      <c r="BM571" s="230" t="s">
        <v>574</v>
      </c>
    </row>
    <row r="572" s="13" customFormat="1">
      <c r="A572" s="13"/>
      <c r="B572" s="232"/>
      <c r="C572" s="233"/>
      <c r="D572" s="234" t="s">
        <v>141</v>
      </c>
      <c r="E572" s="235" t="s">
        <v>1</v>
      </c>
      <c r="F572" s="236" t="s">
        <v>180</v>
      </c>
      <c r="G572" s="233"/>
      <c r="H572" s="237">
        <v>6</v>
      </c>
      <c r="I572" s="238"/>
      <c r="J572" s="233"/>
      <c r="K572" s="233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141</v>
      </c>
      <c r="AU572" s="243" t="s">
        <v>91</v>
      </c>
      <c r="AV572" s="13" t="s">
        <v>91</v>
      </c>
      <c r="AW572" s="13" t="s">
        <v>36</v>
      </c>
      <c r="AX572" s="13" t="s">
        <v>89</v>
      </c>
      <c r="AY572" s="243" t="s">
        <v>132</v>
      </c>
    </row>
    <row r="573" s="2" customFormat="1" ht="37.8" customHeight="1">
      <c r="A573" s="39"/>
      <c r="B573" s="40"/>
      <c r="C573" s="219" t="s">
        <v>575</v>
      </c>
      <c r="D573" s="219" t="s">
        <v>134</v>
      </c>
      <c r="E573" s="220" t="s">
        <v>576</v>
      </c>
      <c r="F573" s="221" t="s">
        <v>577</v>
      </c>
      <c r="G573" s="222" t="s">
        <v>404</v>
      </c>
      <c r="H573" s="223">
        <v>17</v>
      </c>
      <c r="I573" s="224"/>
      <c r="J573" s="225">
        <f>ROUND(I573*H573,2)</f>
        <v>0</v>
      </c>
      <c r="K573" s="221" t="s">
        <v>138</v>
      </c>
      <c r="L573" s="45"/>
      <c r="M573" s="226" t="s">
        <v>1</v>
      </c>
      <c r="N573" s="227" t="s">
        <v>46</v>
      </c>
      <c r="O573" s="92"/>
      <c r="P573" s="228">
        <f>O573*H573</f>
        <v>0</v>
      </c>
      <c r="Q573" s="228">
        <v>0.00019000000000000001</v>
      </c>
      <c r="R573" s="228">
        <f>Q573*H573</f>
        <v>0.0032300000000000002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139</v>
      </c>
      <c r="AT573" s="230" t="s">
        <v>134</v>
      </c>
      <c r="AU573" s="230" t="s">
        <v>91</v>
      </c>
      <c r="AY573" s="18" t="s">
        <v>132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89</v>
      </c>
      <c r="BK573" s="231">
        <f>ROUND(I573*H573,2)</f>
        <v>0</v>
      </c>
      <c r="BL573" s="18" t="s">
        <v>139</v>
      </c>
      <c r="BM573" s="230" t="s">
        <v>578</v>
      </c>
    </row>
    <row r="574" s="2" customFormat="1" ht="33" customHeight="1">
      <c r="A574" s="39"/>
      <c r="B574" s="40"/>
      <c r="C574" s="280" t="s">
        <v>579</v>
      </c>
      <c r="D574" s="280" t="s">
        <v>329</v>
      </c>
      <c r="E574" s="281" t="s">
        <v>580</v>
      </c>
      <c r="F574" s="282" t="s">
        <v>581</v>
      </c>
      <c r="G574" s="283" t="s">
        <v>404</v>
      </c>
      <c r="H574" s="284">
        <v>2</v>
      </c>
      <c r="I574" s="285"/>
      <c r="J574" s="286">
        <f>ROUND(I574*H574,2)</f>
        <v>0</v>
      </c>
      <c r="K574" s="282" t="s">
        <v>138</v>
      </c>
      <c r="L574" s="287"/>
      <c r="M574" s="288" t="s">
        <v>1</v>
      </c>
      <c r="N574" s="289" t="s">
        <v>46</v>
      </c>
      <c r="O574" s="92"/>
      <c r="P574" s="228">
        <f>O574*H574</f>
        <v>0</v>
      </c>
      <c r="Q574" s="228">
        <v>0.35999999999999999</v>
      </c>
      <c r="R574" s="228">
        <f>Q574*H574</f>
        <v>0.71999999999999997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191</v>
      </c>
      <c r="AT574" s="230" t="s">
        <v>329</v>
      </c>
      <c r="AU574" s="230" t="s">
        <v>91</v>
      </c>
      <c r="AY574" s="18" t="s">
        <v>132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89</v>
      </c>
      <c r="BK574" s="231">
        <f>ROUND(I574*H574,2)</f>
        <v>0</v>
      </c>
      <c r="BL574" s="18" t="s">
        <v>139</v>
      </c>
      <c r="BM574" s="230" t="s">
        <v>582</v>
      </c>
    </row>
    <row r="575" s="2" customFormat="1" ht="33" customHeight="1">
      <c r="A575" s="39"/>
      <c r="B575" s="40"/>
      <c r="C575" s="280" t="s">
        <v>583</v>
      </c>
      <c r="D575" s="280" t="s">
        <v>329</v>
      </c>
      <c r="E575" s="281" t="s">
        <v>584</v>
      </c>
      <c r="F575" s="282" t="s">
        <v>585</v>
      </c>
      <c r="G575" s="283" t="s">
        <v>404</v>
      </c>
      <c r="H575" s="284">
        <v>15</v>
      </c>
      <c r="I575" s="285"/>
      <c r="J575" s="286">
        <f>ROUND(I575*H575,2)</f>
        <v>0</v>
      </c>
      <c r="K575" s="282" t="s">
        <v>1</v>
      </c>
      <c r="L575" s="287"/>
      <c r="M575" s="288" t="s">
        <v>1</v>
      </c>
      <c r="N575" s="289" t="s">
        <v>46</v>
      </c>
      <c r="O575" s="92"/>
      <c r="P575" s="228">
        <f>O575*H575</f>
        <v>0</v>
      </c>
      <c r="Q575" s="228">
        <v>0.35999999999999999</v>
      </c>
      <c r="R575" s="228">
        <f>Q575*H575</f>
        <v>5.3999999999999995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191</v>
      </c>
      <c r="AT575" s="230" t="s">
        <v>329</v>
      </c>
      <c r="AU575" s="230" t="s">
        <v>91</v>
      </c>
      <c r="AY575" s="18" t="s">
        <v>132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89</v>
      </c>
      <c r="BK575" s="231">
        <f>ROUND(I575*H575,2)</f>
        <v>0</v>
      </c>
      <c r="BL575" s="18" t="s">
        <v>139</v>
      </c>
      <c r="BM575" s="230" t="s">
        <v>586</v>
      </c>
    </row>
    <row r="576" s="2" customFormat="1" ht="33" customHeight="1">
      <c r="A576" s="39"/>
      <c r="B576" s="40"/>
      <c r="C576" s="219" t="s">
        <v>587</v>
      </c>
      <c r="D576" s="219" t="s">
        <v>134</v>
      </c>
      <c r="E576" s="220" t="s">
        <v>588</v>
      </c>
      <c r="F576" s="221" t="s">
        <v>589</v>
      </c>
      <c r="G576" s="222" t="s">
        <v>236</v>
      </c>
      <c r="H576" s="223">
        <v>5.8280000000000003</v>
      </c>
      <c r="I576" s="224"/>
      <c r="J576" s="225">
        <f>ROUND(I576*H576,2)</f>
        <v>0</v>
      </c>
      <c r="K576" s="221" t="s">
        <v>138</v>
      </c>
      <c r="L576" s="45"/>
      <c r="M576" s="226" t="s">
        <v>1</v>
      </c>
      <c r="N576" s="227" t="s">
        <v>46</v>
      </c>
      <c r="O576" s="92"/>
      <c r="P576" s="228">
        <f>O576*H576</f>
        <v>0</v>
      </c>
      <c r="Q576" s="228">
        <v>0</v>
      </c>
      <c r="R576" s="228">
        <f>Q576*H576</f>
        <v>0</v>
      </c>
      <c r="S576" s="228">
        <v>0.59999999999999998</v>
      </c>
      <c r="T576" s="229">
        <f>S576*H576</f>
        <v>3.4967999999999999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139</v>
      </c>
      <c r="AT576" s="230" t="s">
        <v>134</v>
      </c>
      <c r="AU576" s="230" t="s">
        <v>91</v>
      </c>
      <c r="AY576" s="18" t="s">
        <v>132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89</v>
      </c>
      <c r="BK576" s="231">
        <f>ROUND(I576*H576,2)</f>
        <v>0</v>
      </c>
      <c r="BL576" s="18" t="s">
        <v>139</v>
      </c>
      <c r="BM576" s="230" t="s">
        <v>590</v>
      </c>
    </row>
    <row r="577" s="2" customFormat="1">
      <c r="A577" s="39"/>
      <c r="B577" s="40"/>
      <c r="C577" s="41"/>
      <c r="D577" s="234" t="s">
        <v>146</v>
      </c>
      <c r="E577" s="41"/>
      <c r="F577" s="244" t="s">
        <v>591</v>
      </c>
      <c r="G577" s="41"/>
      <c r="H577" s="41"/>
      <c r="I577" s="245"/>
      <c r="J577" s="41"/>
      <c r="K577" s="41"/>
      <c r="L577" s="45"/>
      <c r="M577" s="246"/>
      <c r="N577" s="247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146</v>
      </c>
      <c r="AU577" s="18" t="s">
        <v>91</v>
      </c>
    </row>
    <row r="578" s="13" customFormat="1">
      <c r="A578" s="13"/>
      <c r="B578" s="232"/>
      <c r="C578" s="233"/>
      <c r="D578" s="234" t="s">
        <v>141</v>
      </c>
      <c r="E578" s="235" t="s">
        <v>1</v>
      </c>
      <c r="F578" s="236" t="s">
        <v>592</v>
      </c>
      <c r="G578" s="233"/>
      <c r="H578" s="237">
        <v>4.6500000000000004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141</v>
      </c>
      <c r="AU578" s="243" t="s">
        <v>91</v>
      </c>
      <c r="AV578" s="13" t="s">
        <v>91</v>
      </c>
      <c r="AW578" s="13" t="s">
        <v>36</v>
      </c>
      <c r="AX578" s="13" t="s">
        <v>81</v>
      </c>
      <c r="AY578" s="243" t="s">
        <v>132</v>
      </c>
    </row>
    <row r="579" s="13" customFormat="1">
      <c r="A579" s="13"/>
      <c r="B579" s="232"/>
      <c r="C579" s="233"/>
      <c r="D579" s="234" t="s">
        <v>141</v>
      </c>
      <c r="E579" s="235" t="s">
        <v>1</v>
      </c>
      <c r="F579" s="236" t="s">
        <v>593</v>
      </c>
      <c r="G579" s="233"/>
      <c r="H579" s="237">
        <v>1.1779999999999999</v>
      </c>
      <c r="I579" s="238"/>
      <c r="J579" s="233"/>
      <c r="K579" s="233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141</v>
      </c>
      <c r="AU579" s="243" t="s">
        <v>91</v>
      </c>
      <c r="AV579" s="13" t="s">
        <v>91</v>
      </c>
      <c r="AW579" s="13" t="s">
        <v>36</v>
      </c>
      <c r="AX579" s="13" t="s">
        <v>81</v>
      </c>
      <c r="AY579" s="243" t="s">
        <v>132</v>
      </c>
    </row>
    <row r="580" s="16" customFormat="1">
      <c r="A580" s="16"/>
      <c r="B580" s="269"/>
      <c r="C580" s="270"/>
      <c r="D580" s="234" t="s">
        <v>141</v>
      </c>
      <c r="E580" s="271" t="s">
        <v>1</v>
      </c>
      <c r="F580" s="272" t="s">
        <v>162</v>
      </c>
      <c r="G580" s="270"/>
      <c r="H580" s="273">
        <v>5.8280000000000003</v>
      </c>
      <c r="I580" s="274"/>
      <c r="J580" s="270"/>
      <c r="K580" s="270"/>
      <c r="L580" s="275"/>
      <c r="M580" s="276"/>
      <c r="N580" s="277"/>
      <c r="O580" s="277"/>
      <c r="P580" s="277"/>
      <c r="Q580" s="277"/>
      <c r="R580" s="277"/>
      <c r="S580" s="277"/>
      <c r="T580" s="278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T580" s="279" t="s">
        <v>141</v>
      </c>
      <c r="AU580" s="279" t="s">
        <v>91</v>
      </c>
      <c r="AV580" s="16" t="s">
        <v>139</v>
      </c>
      <c r="AW580" s="16" t="s">
        <v>36</v>
      </c>
      <c r="AX580" s="16" t="s">
        <v>89</v>
      </c>
      <c r="AY580" s="279" t="s">
        <v>132</v>
      </c>
    </row>
    <row r="581" s="2" customFormat="1" ht="24.15" customHeight="1">
      <c r="A581" s="39"/>
      <c r="B581" s="40"/>
      <c r="C581" s="219" t="s">
        <v>594</v>
      </c>
      <c r="D581" s="219" t="s">
        <v>134</v>
      </c>
      <c r="E581" s="220" t="s">
        <v>595</v>
      </c>
      <c r="F581" s="221" t="s">
        <v>596</v>
      </c>
      <c r="G581" s="222" t="s">
        <v>597</v>
      </c>
      <c r="H581" s="223">
        <v>2</v>
      </c>
      <c r="I581" s="224"/>
      <c r="J581" s="225">
        <f>ROUND(I581*H581,2)</f>
        <v>0</v>
      </c>
      <c r="K581" s="221" t="s">
        <v>138</v>
      </c>
      <c r="L581" s="45"/>
      <c r="M581" s="226" t="s">
        <v>1</v>
      </c>
      <c r="N581" s="227" t="s">
        <v>46</v>
      </c>
      <c r="O581" s="92"/>
      <c r="P581" s="228">
        <f>O581*H581</f>
        <v>0</v>
      </c>
      <c r="Q581" s="228">
        <v>0.00025000000000000001</v>
      </c>
      <c r="R581" s="228">
        <f>Q581*H581</f>
        <v>0.00050000000000000001</v>
      </c>
      <c r="S581" s="228">
        <v>0</v>
      </c>
      <c r="T581" s="229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0" t="s">
        <v>139</v>
      </c>
      <c r="AT581" s="230" t="s">
        <v>134</v>
      </c>
      <c r="AU581" s="230" t="s">
        <v>91</v>
      </c>
      <c r="AY581" s="18" t="s">
        <v>132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8" t="s">
        <v>89</v>
      </c>
      <c r="BK581" s="231">
        <f>ROUND(I581*H581,2)</f>
        <v>0</v>
      </c>
      <c r="BL581" s="18" t="s">
        <v>139</v>
      </c>
      <c r="BM581" s="230" t="s">
        <v>598</v>
      </c>
    </row>
    <row r="582" s="13" customFormat="1">
      <c r="A582" s="13"/>
      <c r="B582" s="232"/>
      <c r="C582" s="233"/>
      <c r="D582" s="234" t="s">
        <v>141</v>
      </c>
      <c r="E582" s="235" t="s">
        <v>1</v>
      </c>
      <c r="F582" s="236" t="s">
        <v>89</v>
      </c>
      <c r="G582" s="233"/>
      <c r="H582" s="237">
        <v>1</v>
      </c>
      <c r="I582" s="238"/>
      <c r="J582" s="233"/>
      <c r="K582" s="233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141</v>
      </c>
      <c r="AU582" s="243" t="s">
        <v>91</v>
      </c>
      <c r="AV582" s="13" t="s">
        <v>91</v>
      </c>
      <c r="AW582" s="13" t="s">
        <v>36</v>
      </c>
      <c r="AX582" s="13" t="s">
        <v>81</v>
      </c>
      <c r="AY582" s="243" t="s">
        <v>132</v>
      </c>
    </row>
    <row r="583" s="13" customFormat="1">
      <c r="A583" s="13"/>
      <c r="B583" s="232"/>
      <c r="C583" s="233"/>
      <c r="D583" s="234" t="s">
        <v>141</v>
      </c>
      <c r="E583" s="235" t="s">
        <v>1</v>
      </c>
      <c r="F583" s="236" t="s">
        <v>89</v>
      </c>
      <c r="G583" s="233"/>
      <c r="H583" s="237">
        <v>1</v>
      </c>
      <c r="I583" s="238"/>
      <c r="J583" s="233"/>
      <c r="K583" s="233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141</v>
      </c>
      <c r="AU583" s="243" t="s">
        <v>91</v>
      </c>
      <c r="AV583" s="13" t="s">
        <v>91</v>
      </c>
      <c r="AW583" s="13" t="s">
        <v>36</v>
      </c>
      <c r="AX583" s="13" t="s">
        <v>81</v>
      </c>
      <c r="AY583" s="243" t="s">
        <v>132</v>
      </c>
    </row>
    <row r="584" s="16" customFormat="1">
      <c r="A584" s="16"/>
      <c r="B584" s="269"/>
      <c r="C584" s="270"/>
      <c r="D584" s="234" t="s">
        <v>141</v>
      </c>
      <c r="E584" s="271" t="s">
        <v>1</v>
      </c>
      <c r="F584" s="272" t="s">
        <v>162</v>
      </c>
      <c r="G584" s="270"/>
      <c r="H584" s="273">
        <v>2</v>
      </c>
      <c r="I584" s="274"/>
      <c r="J584" s="270"/>
      <c r="K584" s="270"/>
      <c r="L584" s="275"/>
      <c r="M584" s="276"/>
      <c r="N584" s="277"/>
      <c r="O584" s="277"/>
      <c r="P584" s="277"/>
      <c r="Q584" s="277"/>
      <c r="R584" s="277"/>
      <c r="S584" s="277"/>
      <c r="T584" s="278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T584" s="279" t="s">
        <v>141</v>
      </c>
      <c r="AU584" s="279" t="s">
        <v>91</v>
      </c>
      <c r="AV584" s="16" t="s">
        <v>139</v>
      </c>
      <c r="AW584" s="16" t="s">
        <v>36</v>
      </c>
      <c r="AX584" s="16" t="s">
        <v>89</v>
      </c>
      <c r="AY584" s="279" t="s">
        <v>132</v>
      </c>
    </row>
    <row r="585" s="2" customFormat="1" ht="24.15" customHeight="1">
      <c r="A585" s="39"/>
      <c r="B585" s="40"/>
      <c r="C585" s="219" t="s">
        <v>599</v>
      </c>
      <c r="D585" s="219" t="s">
        <v>134</v>
      </c>
      <c r="E585" s="220" t="s">
        <v>600</v>
      </c>
      <c r="F585" s="221" t="s">
        <v>601</v>
      </c>
      <c r="G585" s="222" t="s">
        <v>597</v>
      </c>
      <c r="H585" s="223">
        <v>1</v>
      </c>
      <c r="I585" s="224"/>
      <c r="J585" s="225">
        <f>ROUND(I585*H585,2)</f>
        <v>0</v>
      </c>
      <c r="K585" s="221" t="s">
        <v>138</v>
      </c>
      <c r="L585" s="45"/>
      <c r="M585" s="226" t="s">
        <v>1</v>
      </c>
      <c r="N585" s="227" t="s">
        <v>46</v>
      </c>
      <c r="O585" s="92"/>
      <c r="P585" s="228">
        <f>O585*H585</f>
        <v>0</v>
      </c>
      <c r="Q585" s="228">
        <v>0.00050000000000000001</v>
      </c>
      <c r="R585" s="228">
        <f>Q585*H585</f>
        <v>0.00050000000000000001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139</v>
      </c>
      <c r="AT585" s="230" t="s">
        <v>134</v>
      </c>
      <c r="AU585" s="230" t="s">
        <v>91</v>
      </c>
      <c r="AY585" s="18" t="s">
        <v>132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89</v>
      </c>
      <c r="BK585" s="231">
        <f>ROUND(I585*H585,2)</f>
        <v>0</v>
      </c>
      <c r="BL585" s="18" t="s">
        <v>139</v>
      </c>
      <c r="BM585" s="230" t="s">
        <v>602</v>
      </c>
    </row>
    <row r="586" s="2" customFormat="1" ht="24.15" customHeight="1">
      <c r="A586" s="39"/>
      <c r="B586" s="40"/>
      <c r="C586" s="219" t="s">
        <v>603</v>
      </c>
      <c r="D586" s="219" t="s">
        <v>134</v>
      </c>
      <c r="E586" s="220" t="s">
        <v>604</v>
      </c>
      <c r="F586" s="221" t="s">
        <v>605</v>
      </c>
      <c r="G586" s="222" t="s">
        <v>597</v>
      </c>
      <c r="H586" s="223">
        <v>2</v>
      </c>
      <c r="I586" s="224"/>
      <c r="J586" s="225">
        <f>ROUND(I586*H586,2)</f>
        <v>0</v>
      </c>
      <c r="K586" s="221" t="s">
        <v>138</v>
      </c>
      <c r="L586" s="45"/>
      <c r="M586" s="226" t="s">
        <v>1</v>
      </c>
      <c r="N586" s="227" t="s">
        <v>46</v>
      </c>
      <c r="O586" s="92"/>
      <c r="P586" s="228">
        <f>O586*H586</f>
        <v>0</v>
      </c>
      <c r="Q586" s="228">
        <v>0.00042999999999999999</v>
      </c>
      <c r="R586" s="228">
        <f>Q586*H586</f>
        <v>0.00085999999999999998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139</v>
      </c>
      <c r="AT586" s="230" t="s">
        <v>134</v>
      </c>
      <c r="AU586" s="230" t="s">
        <v>91</v>
      </c>
      <c r="AY586" s="18" t="s">
        <v>132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89</v>
      </c>
      <c r="BK586" s="231">
        <f>ROUND(I586*H586,2)</f>
        <v>0</v>
      </c>
      <c r="BL586" s="18" t="s">
        <v>139</v>
      </c>
      <c r="BM586" s="230" t="s">
        <v>606</v>
      </c>
    </row>
    <row r="587" s="2" customFormat="1" ht="24.15" customHeight="1">
      <c r="A587" s="39"/>
      <c r="B587" s="40"/>
      <c r="C587" s="219" t="s">
        <v>607</v>
      </c>
      <c r="D587" s="219" t="s">
        <v>134</v>
      </c>
      <c r="E587" s="220" t="s">
        <v>608</v>
      </c>
      <c r="F587" s="221" t="s">
        <v>609</v>
      </c>
      <c r="G587" s="222" t="s">
        <v>610</v>
      </c>
      <c r="H587" s="223">
        <v>4</v>
      </c>
      <c r="I587" s="224"/>
      <c r="J587" s="225">
        <f>ROUND(I587*H587,2)</f>
        <v>0</v>
      </c>
      <c r="K587" s="221" t="s">
        <v>1</v>
      </c>
      <c r="L587" s="45"/>
      <c r="M587" s="226" t="s">
        <v>1</v>
      </c>
      <c r="N587" s="227" t="s">
        <v>46</v>
      </c>
      <c r="O587" s="92"/>
      <c r="P587" s="228">
        <f>O587*H587</f>
        <v>0</v>
      </c>
      <c r="Q587" s="228">
        <v>0.00122</v>
      </c>
      <c r="R587" s="228">
        <f>Q587*H587</f>
        <v>0.0048799999999999998</v>
      </c>
      <c r="S587" s="228">
        <v>0</v>
      </c>
      <c r="T587" s="229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0" t="s">
        <v>139</v>
      </c>
      <c r="AT587" s="230" t="s">
        <v>134</v>
      </c>
      <c r="AU587" s="230" t="s">
        <v>91</v>
      </c>
      <c r="AY587" s="18" t="s">
        <v>132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18" t="s">
        <v>89</v>
      </c>
      <c r="BK587" s="231">
        <f>ROUND(I587*H587,2)</f>
        <v>0</v>
      </c>
      <c r="BL587" s="18" t="s">
        <v>139</v>
      </c>
      <c r="BM587" s="230" t="s">
        <v>611</v>
      </c>
    </row>
    <row r="588" s="13" customFormat="1">
      <c r="A588" s="13"/>
      <c r="B588" s="232"/>
      <c r="C588" s="233"/>
      <c r="D588" s="234" t="s">
        <v>141</v>
      </c>
      <c r="E588" s="235" t="s">
        <v>1</v>
      </c>
      <c r="F588" s="236" t="s">
        <v>612</v>
      </c>
      <c r="G588" s="233"/>
      <c r="H588" s="237">
        <v>4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141</v>
      </c>
      <c r="AU588" s="243" t="s">
        <v>91</v>
      </c>
      <c r="AV588" s="13" t="s">
        <v>91</v>
      </c>
      <c r="AW588" s="13" t="s">
        <v>36</v>
      </c>
      <c r="AX588" s="13" t="s">
        <v>89</v>
      </c>
      <c r="AY588" s="243" t="s">
        <v>132</v>
      </c>
    </row>
    <row r="589" s="2" customFormat="1" ht="24.15" customHeight="1">
      <c r="A589" s="39"/>
      <c r="B589" s="40"/>
      <c r="C589" s="219" t="s">
        <v>613</v>
      </c>
      <c r="D589" s="219" t="s">
        <v>134</v>
      </c>
      <c r="E589" s="220" t="s">
        <v>614</v>
      </c>
      <c r="F589" s="221" t="s">
        <v>615</v>
      </c>
      <c r="G589" s="222" t="s">
        <v>404</v>
      </c>
      <c r="H589" s="223">
        <v>4</v>
      </c>
      <c r="I589" s="224"/>
      <c r="J589" s="225">
        <f>ROUND(I589*H589,2)</f>
        <v>0</v>
      </c>
      <c r="K589" s="221" t="s">
        <v>138</v>
      </c>
      <c r="L589" s="45"/>
      <c r="M589" s="226" t="s">
        <v>1</v>
      </c>
      <c r="N589" s="227" t="s">
        <v>46</v>
      </c>
      <c r="O589" s="92"/>
      <c r="P589" s="228">
        <f>O589*H589</f>
        <v>0</v>
      </c>
      <c r="Q589" s="228">
        <v>0.010189999999999999</v>
      </c>
      <c r="R589" s="228">
        <f>Q589*H589</f>
        <v>0.040759999999999998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139</v>
      </c>
      <c r="AT589" s="230" t="s">
        <v>134</v>
      </c>
      <c r="AU589" s="230" t="s">
        <v>91</v>
      </c>
      <c r="AY589" s="18" t="s">
        <v>132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89</v>
      </c>
      <c r="BK589" s="231">
        <f>ROUND(I589*H589,2)</f>
        <v>0</v>
      </c>
      <c r="BL589" s="18" t="s">
        <v>139</v>
      </c>
      <c r="BM589" s="230" t="s">
        <v>616</v>
      </c>
    </row>
    <row r="590" s="13" customFormat="1">
      <c r="A590" s="13"/>
      <c r="B590" s="232"/>
      <c r="C590" s="233"/>
      <c r="D590" s="234" t="s">
        <v>141</v>
      </c>
      <c r="E590" s="235" t="s">
        <v>1</v>
      </c>
      <c r="F590" s="236" t="s">
        <v>612</v>
      </c>
      <c r="G590" s="233"/>
      <c r="H590" s="237">
        <v>4</v>
      </c>
      <c r="I590" s="238"/>
      <c r="J590" s="233"/>
      <c r="K590" s="233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141</v>
      </c>
      <c r="AU590" s="243" t="s">
        <v>91</v>
      </c>
      <c r="AV590" s="13" t="s">
        <v>91</v>
      </c>
      <c r="AW590" s="13" t="s">
        <v>36</v>
      </c>
      <c r="AX590" s="13" t="s">
        <v>89</v>
      </c>
      <c r="AY590" s="243" t="s">
        <v>132</v>
      </c>
    </row>
    <row r="591" s="2" customFormat="1" ht="24.15" customHeight="1">
      <c r="A591" s="39"/>
      <c r="B591" s="40"/>
      <c r="C591" s="280" t="s">
        <v>617</v>
      </c>
      <c r="D591" s="280" t="s">
        <v>329</v>
      </c>
      <c r="E591" s="281" t="s">
        <v>618</v>
      </c>
      <c r="F591" s="282" t="s">
        <v>619</v>
      </c>
      <c r="G591" s="283" t="s">
        <v>404</v>
      </c>
      <c r="H591" s="284">
        <v>1</v>
      </c>
      <c r="I591" s="285"/>
      <c r="J591" s="286">
        <f>ROUND(I591*H591,2)</f>
        <v>0</v>
      </c>
      <c r="K591" s="282" t="s">
        <v>138</v>
      </c>
      <c r="L591" s="287"/>
      <c r="M591" s="288" t="s">
        <v>1</v>
      </c>
      <c r="N591" s="289" t="s">
        <v>46</v>
      </c>
      <c r="O591" s="92"/>
      <c r="P591" s="228">
        <f>O591*H591</f>
        <v>0</v>
      </c>
      <c r="Q591" s="228">
        <v>0.254</v>
      </c>
      <c r="R591" s="228">
        <f>Q591*H591</f>
        <v>0.254</v>
      </c>
      <c r="S591" s="228">
        <v>0</v>
      </c>
      <c r="T591" s="229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0" t="s">
        <v>191</v>
      </c>
      <c r="AT591" s="230" t="s">
        <v>329</v>
      </c>
      <c r="AU591" s="230" t="s">
        <v>91</v>
      </c>
      <c r="AY591" s="18" t="s">
        <v>132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8" t="s">
        <v>89</v>
      </c>
      <c r="BK591" s="231">
        <f>ROUND(I591*H591,2)</f>
        <v>0</v>
      </c>
      <c r="BL591" s="18" t="s">
        <v>139</v>
      </c>
      <c r="BM591" s="230" t="s">
        <v>620</v>
      </c>
    </row>
    <row r="592" s="2" customFormat="1" ht="24.15" customHeight="1">
      <c r="A592" s="39"/>
      <c r="B592" s="40"/>
      <c r="C592" s="280" t="s">
        <v>621</v>
      </c>
      <c r="D592" s="280" t="s">
        <v>329</v>
      </c>
      <c r="E592" s="281" t="s">
        <v>622</v>
      </c>
      <c r="F592" s="282" t="s">
        <v>623</v>
      </c>
      <c r="G592" s="283" t="s">
        <v>404</v>
      </c>
      <c r="H592" s="284">
        <v>1</v>
      </c>
      <c r="I592" s="285"/>
      <c r="J592" s="286">
        <f>ROUND(I592*H592,2)</f>
        <v>0</v>
      </c>
      <c r="K592" s="282" t="s">
        <v>138</v>
      </c>
      <c r="L592" s="287"/>
      <c r="M592" s="288" t="s">
        <v>1</v>
      </c>
      <c r="N592" s="289" t="s">
        <v>46</v>
      </c>
      <c r="O592" s="92"/>
      <c r="P592" s="228">
        <f>O592*H592</f>
        <v>0</v>
      </c>
      <c r="Q592" s="228">
        <v>0.50600000000000001</v>
      </c>
      <c r="R592" s="228">
        <f>Q592*H592</f>
        <v>0.50600000000000001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191</v>
      </c>
      <c r="AT592" s="230" t="s">
        <v>329</v>
      </c>
      <c r="AU592" s="230" t="s">
        <v>91</v>
      </c>
      <c r="AY592" s="18" t="s">
        <v>132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89</v>
      </c>
      <c r="BK592" s="231">
        <f>ROUND(I592*H592,2)</f>
        <v>0</v>
      </c>
      <c r="BL592" s="18" t="s">
        <v>139</v>
      </c>
      <c r="BM592" s="230" t="s">
        <v>624</v>
      </c>
    </row>
    <row r="593" s="2" customFormat="1" ht="24.15" customHeight="1">
      <c r="A593" s="39"/>
      <c r="B593" s="40"/>
      <c r="C593" s="280" t="s">
        <v>625</v>
      </c>
      <c r="D593" s="280" t="s">
        <v>329</v>
      </c>
      <c r="E593" s="281" t="s">
        <v>626</v>
      </c>
      <c r="F593" s="282" t="s">
        <v>627</v>
      </c>
      <c r="G593" s="283" t="s">
        <v>404</v>
      </c>
      <c r="H593" s="284">
        <v>1</v>
      </c>
      <c r="I593" s="285"/>
      <c r="J593" s="286">
        <f>ROUND(I593*H593,2)</f>
        <v>0</v>
      </c>
      <c r="K593" s="282" t="s">
        <v>138</v>
      </c>
      <c r="L593" s="287"/>
      <c r="M593" s="288" t="s">
        <v>1</v>
      </c>
      <c r="N593" s="289" t="s">
        <v>46</v>
      </c>
      <c r="O593" s="92"/>
      <c r="P593" s="228">
        <f>O593*H593</f>
        <v>0</v>
      </c>
      <c r="Q593" s="228">
        <v>1.0129999999999999</v>
      </c>
      <c r="R593" s="228">
        <f>Q593*H593</f>
        <v>1.0129999999999999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191</v>
      </c>
      <c r="AT593" s="230" t="s">
        <v>329</v>
      </c>
      <c r="AU593" s="230" t="s">
        <v>91</v>
      </c>
      <c r="AY593" s="18" t="s">
        <v>132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89</v>
      </c>
      <c r="BK593" s="231">
        <f>ROUND(I593*H593,2)</f>
        <v>0</v>
      </c>
      <c r="BL593" s="18" t="s">
        <v>139</v>
      </c>
      <c r="BM593" s="230" t="s">
        <v>628</v>
      </c>
    </row>
    <row r="594" s="2" customFormat="1" ht="16.5" customHeight="1">
      <c r="A594" s="39"/>
      <c r="B594" s="40"/>
      <c r="C594" s="280" t="s">
        <v>629</v>
      </c>
      <c r="D594" s="280" t="s">
        <v>329</v>
      </c>
      <c r="E594" s="281" t="s">
        <v>630</v>
      </c>
      <c r="F594" s="282" t="s">
        <v>631</v>
      </c>
      <c r="G594" s="283" t="s">
        <v>404</v>
      </c>
      <c r="H594" s="284">
        <v>1</v>
      </c>
      <c r="I594" s="285"/>
      <c r="J594" s="286">
        <f>ROUND(I594*H594,2)</f>
        <v>0</v>
      </c>
      <c r="K594" s="282" t="s">
        <v>1</v>
      </c>
      <c r="L594" s="287"/>
      <c r="M594" s="288" t="s">
        <v>1</v>
      </c>
      <c r="N594" s="289" t="s">
        <v>46</v>
      </c>
      <c r="O594" s="92"/>
      <c r="P594" s="228">
        <f>O594*H594</f>
        <v>0</v>
      </c>
      <c r="Q594" s="228">
        <v>0.87</v>
      </c>
      <c r="R594" s="228">
        <f>Q594*H594</f>
        <v>0.87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191</v>
      </c>
      <c r="AT594" s="230" t="s">
        <v>329</v>
      </c>
      <c r="AU594" s="230" t="s">
        <v>91</v>
      </c>
      <c r="AY594" s="18" t="s">
        <v>132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89</v>
      </c>
      <c r="BK594" s="231">
        <f>ROUND(I594*H594,2)</f>
        <v>0</v>
      </c>
      <c r="BL594" s="18" t="s">
        <v>139</v>
      </c>
      <c r="BM594" s="230" t="s">
        <v>632</v>
      </c>
    </row>
    <row r="595" s="2" customFormat="1" ht="24.15" customHeight="1">
      <c r="A595" s="39"/>
      <c r="B595" s="40"/>
      <c r="C595" s="219" t="s">
        <v>633</v>
      </c>
      <c r="D595" s="219" t="s">
        <v>134</v>
      </c>
      <c r="E595" s="220" t="s">
        <v>634</v>
      </c>
      <c r="F595" s="221" t="s">
        <v>635</v>
      </c>
      <c r="G595" s="222" t="s">
        <v>404</v>
      </c>
      <c r="H595" s="223">
        <v>6</v>
      </c>
      <c r="I595" s="224"/>
      <c r="J595" s="225">
        <f>ROUND(I595*H595,2)</f>
        <v>0</v>
      </c>
      <c r="K595" s="221" t="s">
        <v>138</v>
      </c>
      <c r="L595" s="45"/>
      <c r="M595" s="226" t="s">
        <v>1</v>
      </c>
      <c r="N595" s="227" t="s">
        <v>46</v>
      </c>
      <c r="O595" s="92"/>
      <c r="P595" s="228">
        <f>O595*H595</f>
        <v>0</v>
      </c>
      <c r="Q595" s="228">
        <v>0.01248</v>
      </c>
      <c r="R595" s="228">
        <f>Q595*H595</f>
        <v>0.074880000000000002</v>
      </c>
      <c r="S595" s="228">
        <v>0</v>
      </c>
      <c r="T595" s="22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0" t="s">
        <v>139</v>
      </c>
      <c r="AT595" s="230" t="s">
        <v>134</v>
      </c>
      <c r="AU595" s="230" t="s">
        <v>91</v>
      </c>
      <c r="AY595" s="18" t="s">
        <v>132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8" t="s">
        <v>89</v>
      </c>
      <c r="BK595" s="231">
        <f>ROUND(I595*H595,2)</f>
        <v>0</v>
      </c>
      <c r="BL595" s="18" t="s">
        <v>139</v>
      </c>
      <c r="BM595" s="230" t="s">
        <v>636</v>
      </c>
    </row>
    <row r="596" s="13" customFormat="1">
      <c r="A596" s="13"/>
      <c r="B596" s="232"/>
      <c r="C596" s="233"/>
      <c r="D596" s="234" t="s">
        <v>141</v>
      </c>
      <c r="E596" s="235" t="s">
        <v>1</v>
      </c>
      <c r="F596" s="236" t="s">
        <v>637</v>
      </c>
      <c r="G596" s="233"/>
      <c r="H596" s="237">
        <v>6</v>
      </c>
      <c r="I596" s="238"/>
      <c r="J596" s="233"/>
      <c r="K596" s="233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141</v>
      </c>
      <c r="AU596" s="243" t="s">
        <v>91</v>
      </c>
      <c r="AV596" s="13" t="s">
        <v>91</v>
      </c>
      <c r="AW596" s="13" t="s">
        <v>36</v>
      </c>
      <c r="AX596" s="13" t="s">
        <v>89</v>
      </c>
      <c r="AY596" s="243" t="s">
        <v>132</v>
      </c>
    </row>
    <row r="597" s="2" customFormat="1" ht="24.15" customHeight="1">
      <c r="A597" s="39"/>
      <c r="B597" s="40"/>
      <c r="C597" s="280" t="s">
        <v>638</v>
      </c>
      <c r="D597" s="280" t="s">
        <v>329</v>
      </c>
      <c r="E597" s="281" t="s">
        <v>639</v>
      </c>
      <c r="F597" s="282" t="s">
        <v>640</v>
      </c>
      <c r="G597" s="283" t="s">
        <v>404</v>
      </c>
      <c r="H597" s="284">
        <v>4</v>
      </c>
      <c r="I597" s="285"/>
      <c r="J597" s="286">
        <f>ROUND(I597*H597,2)</f>
        <v>0</v>
      </c>
      <c r="K597" s="282" t="s">
        <v>138</v>
      </c>
      <c r="L597" s="287"/>
      <c r="M597" s="288" t="s">
        <v>1</v>
      </c>
      <c r="N597" s="289" t="s">
        <v>46</v>
      </c>
      <c r="O597" s="92"/>
      <c r="P597" s="228">
        <f>O597*H597</f>
        <v>0</v>
      </c>
      <c r="Q597" s="228">
        <v>0.54800000000000004</v>
      </c>
      <c r="R597" s="228">
        <f>Q597*H597</f>
        <v>2.1920000000000002</v>
      </c>
      <c r="S597" s="228">
        <v>0</v>
      </c>
      <c r="T597" s="22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191</v>
      </c>
      <c r="AT597" s="230" t="s">
        <v>329</v>
      </c>
      <c r="AU597" s="230" t="s">
        <v>91</v>
      </c>
      <c r="AY597" s="18" t="s">
        <v>132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8" t="s">
        <v>89</v>
      </c>
      <c r="BK597" s="231">
        <f>ROUND(I597*H597,2)</f>
        <v>0</v>
      </c>
      <c r="BL597" s="18" t="s">
        <v>139</v>
      </c>
      <c r="BM597" s="230" t="s">
        <v>641</v>
      </c>
    </row>
    <row r="598" s="2" customFormat="1" ht="16.5" customHeight="1">
      <c r="A598" s="39"/>
      <c r="B598" s="40"/>
      <c r="C598" s="280" t="s">
        <v>642</v>
      </c>
      <c r="D598" s="280" t="s">
        <v>329</v>
      </c>
      <c r="E598" s="281" t="s">
        <v>643</v>
      </c>
      <c r="F598" s="282" t="s">
        <v>644</v>
      </c>
      <c r="G598" s="283" t="s">
        <v>404</v>
      </c>
      <c r="H598" s="284">
        <v>2</v>
      </c>
      <c r="I598" s="285"/>
      <c r="J598" s="286">
        <f>ROUND(I598*H598,2)</f>
        <v>0</v>
      </c>
      <c r="K598" s="282" t="s">
        <v>1</v>
      </c>
      <c r="L598" s="287"/>
      <c r="M598" s="288" t="s">
        <v>1</v>
      </c>
      <c r="N598" s="289" t="s">
        <v>46</v>
      </c>
      <c r="O598" s="92"/>
      <c r="P598" s="228">
        <f>O598*H598</f>
        <v>0</v>
      </c>
      <c r="Q598" s="228">
        <v>0.92000000000000004</v>
      </c>
      <c r="R598" s="228">
        <f>Q598*H598</f>
        <v>1.8400000000000001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191</v>
      </c>
      <c r="AT598" s="230" t="s">
        <v>329</v>
      </c>
      <c r="AU598" s="230" t="s">
        <v>91</v>
      </c>
      <c r="AY598" s="18" t="s">
        <v>132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89</v>
      </c>
      <c r="BK598" s="231">
        <f>ROUND(I598*H598,2)</f>
        <v>0</v>
      </c>
      <c r="BL598" s="18" t="s">
        <v>139</v>
      </c>
      <c r="BM598" s="230" t="s">
        <v>645</v>
      </c>
    </row>
    <row r="599" s="2" customFormat="1" ht="24.15" customHeight="1">
      <c r="A599" s="39"/>
      <c r="B599" s="40"/>
      <c r="C599" s="219" t="s">
        <v>646</v>
      </c>
      <c r="D599" s="219" t="s">
        <v>134</v>
      </c>
      <c r="E599" s="220" t="s">
        <v>647</v>
      </c>
      <c r="F599" s="221" t="s">
        <v>648</v>
      </c>
      <c r="G599" s="222" t="s">
        <v>404</v>
      </c>
      <c r="H599" s="223">
        <v>5</v>
      </c>
      <c r="I599" s="224"/>
      <c r="J599" s="225">
        <f>ROUND(I599*H599,2)</f>
        <v>0</v>
      </c>
      <c r="K599" s="221" t="s">
        <v>138</v>
      </c>
      <c r="L599" s="45"/>
      <c r="M599" s="226" t="s">
        <v>1</v>
      </c>
      <c r="N599" s="227" t="s">
        <v>46</v>
      </c>
      <c r="O599" s="92"/>
      <c r="P599" s="228">
        <f>O599*H599</f>
        <v>0</v>
      </c>
      <c r="Q599" s="228">
        <v>0.028539999999999999</v>
      </c>
      <c r="R599" s="228">
        <f>Q599*H599</f>
        <v>0.14269999999999999</v>
      </c>
      <c r="S599" s="228">
        <v>0</v>
      </c>
      <c r="T599" s="229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0" t="s">
        <v>139</v>
      </c>
      <c r="AT599" s="230" t="s">
        <v>134</v>
      </c>
      <c r="AU599" s="230" t="s">
        <v>91</v>
      </c>
      <c r="AY599" s="18" t="s">
        <v>132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8" t="s">
        <v>89</v>
      </c>
      <c r="BK599" s="231">
        <f>ROUND(I599*H599,2)</f>
        <v>0</v>
      </c>
      <c r="BL599" s="18" t="s">
        <v>139</v>
      </c>
      <c r="BM599" s="230" t="s">
        <v>649</v>
      </c>
    </row>
    <row r="600" s="13" customFormat="1">
      <c r="A600" s="13"/>
      <c r="B600" s="232"/>
      <c r="C600" s="233"/>
      <c r="D600" s="234" t="s">
        <v>141</v>
      </c>
      <c r="E600" s="235" t="s">
        <v>1</v>
      </c>
      <c r="F600" s="236" t="s">
        <v>650</v>
      </c>
      <c r="G600" s="233"/>
      <c r="H600" s="237">
        <v>5</v>
      </c>
      <c r="I600" s="238"/>
      <c r="J600" s="233"/>
      <c r="K600" s="233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141</v>
      </c>
      <c r="AU600" s="243" t="s">
        <v>91</v>
      </c>
      <c r="AV600" s="13" t="s">
        <v>91</v>
      </c>
      <c r="AW600" s="13" t="s">
        <v>36</v>
      </c>
      <c r="AX600" s="13" t="s">
        <v>89</v>
      </c>
      <c r="AY600" s="243" t="s">
        <v>132</v>
      </c>
    </row>
    <row r="601" s="2" customFormat="1" ht="21.75" customHeight="1">
      <c r="A601" s="39"/>
      <c r="B601" s="40"/>
      <c r="C601" s="280" t="s">
        <v>651</v>
      </c>
      <c r="D601" s="280" t="s">
        <v>329</v>
      </c>
      <c r="E601" s="281" t="s">
        <v>652</v>
      </c>
      <c r="F601" s="282" t="s">
        <v>653</v>
      </c>
      <c r="G601" s="283" t="s">
        <v>404</v>
      </c>
      <c r="H601" s="284">
        <v>2</v>
      </c>
      <c r="I601" s="285"/>
      <c r="J601" s="286">
        <f>ROUND(I601*H601,2)</f>
        <v>0</v>
      </c>
      <c r="K601" s="282" t="s">
        <v>138</v>
      </c>
      <c r="L601" s="287"/>
      <c r="M601" s="288" t="s">
        <v>1</v>
      </c>
      <c r="N601" s="289" t="s">
        <v>46</v>
      </c>
      <c r="O601" s="92"/>
      <c r="P601" s="228">
        <f>O601*H601</f>
        <v>0</v>
      </c>
      <c r="Q601" s="228">
        <v>2.1000000000000001</v>
      </c>
      <c r="R601" s="228">
        <f>Q601*H601</f>
        <v>4.2000000000000002</v>
      </c>
      <c r="S601" s="228">
        <v>0</v>
      </c>
      <c r="T601" s="22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0" t="s">
        <v>191</v>
      </c>
      <c r="AT601" s="230" t="s">
        <v>329</v>
      </c>
      <c r="AU601" s="230" t="s">
        <v>91</v>
      </c>
      <c r="AY601" s="18" t="s">
        <v>132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18" t="s">
        <v>89</v>
      </c>
      <c r="BK601" s="231">
        <f>ROUND(I601*H601,2)</f>
        <v>0</v>
      </c>
      <c r="BL601" s="18" t="s">
        <v>139</v>
      </c>
      <c r="BM601" s="230" t="s">
        <v>654</v>
      </c>
    </row>
    <row r="602" s="2" customFormat="1" ht="16.5" customHeight="1">
      <c r="A602" s="39"/>
      <c r="B602" s="40"/>
      <c r="C602" s="280" t="s">
        <v>655</v>
      </c>
      <c r="D602" s="280" t="s">
        <v>329</v>
      </c>
      <c r="E602" s="281" t="s">
        <v>656</v>
      </c>
      <c r="F602" s="282" t="s">
        <v>657</v>
      </c>
      <c r="G602" s="283" t="s">
        <v>404</v>
      </c>
      <c r="H602" s="284">
        <v>2</v>
      </c>
      <c r="I602" s="285"/>
      <c r="J602" s="286">
        <f>ROUND(I602*H602,2)</f>
        <v>0</v>
      </c>
      <c r="K602" s="282" t="s">
        <v>1</v>
      </c>
      <c r="L602" s="287"/>
      <c r="M602" s="288" t="s">
        <v>1</v>
      </c>
      <c r="N602" s="289" t="s">
        <v>46</v>
      </c>
      <c r="O602" s="92"/>
      <c r="P602" s="228">
        <f>O602*H602</f>
        <v>0</v>
      </c>
      <c r="Q602" s="228">
        <v>5.75</v>
      </c>
      <c r="R602" s="228">
        <f>Q602*H602</f>
        <v>11.5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191</v>
      </c>
      <c r="AT602" s="230" t="s">
        <v>329</v>
      </c>
      <c r="AU602" s="230" t="s">
        <v>91</v>
      </c>
      <c r="AY602" s="18" t="s">
        <v>132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89</v>
      </c>
      <c r="BK602" s="231">
        <f>ROUND(I602*H602,2)</f>
        <v>0</v>
      </c>
      <c r="BL602" s="18" t="s">
        <v>139</v>
      </c>
      <c r="BM602" s="230" t="s">
        <v>658</v>
      </c>
    </row>
    <row r="603" s="2" customFormat="1" ht="21.75" customHeight="1">
      <c r="A603" s="39"/>
      <c r="B603" s="40"/>
      <c r="C603" s="280" t="s">
        <v>659</v>
      </c>
      <c r="D603" s="280" t="s">
        <v>329</v>
      </c>
      <c r="E603" s="281" t="s">
        <v>660</v>
      </c>
      <c r="F603" s="282" t="s">
        <v>661</v>
      </c>
      <c r="G603" s="283" t="s">
        <v>404</v>
      </c>
      <c r="H603" s="284">
        <v>1</v>
      </c>
      <c r="I603" s="285"/>
      <c r="J603" s="286">
        <f>ROUND(I603*H603,2)</f>
        <v>0</v>
      </c>
      <c r="K603" s="282" t="s">
        <v>1</v>
      </c>
      <c r="L603" s="287"/>
      <c r="M603" s="288" t="s">
        <v>1</v>
      </c>
      <c r="N603" s="289" t="s">
        <v>46</v>
      </c>
      <c r="O603" s="92"/>
      <c r="P603" s="228">
        <f>O603*H603</f>
        <v>0</v>
      </c>
      <c r="Q603" s="228">
        <v>6.5999999999999996</v>
      </c>
      <c r="R603" s="228">
        <f>Q603*H603</f>
        <v>6.5999999999999996</v>
      </c>
      <c r="S603" s="228">
        <v>0</v>
      </c>
      <c r="T603" s="22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0" t="s">
        <v>191</v>
      </c>
      <c r="AT603" s="230" t="s">
        <v>329</v>
      </c>
      <c r="AU603" s="230" t="s">
        <v>91</v>
      </c>
      <c r="AY603" s="18" t="s">
        <v>132</v>
      </c>
      <c r="BE603" s="231">
        <f>IF(N603="základní",J603,0)</f>
        <v>0</v>
      </c>
      <c r="BF603" s="231">
        <f>IF(N603="snížená",J603,0)</f>
        <v>0</v>
      </c>
      <c r="BG603" s="231">
        <f>IF(N603="zákl. přenesená",J603,0)</f>
        <v>0</v>
      </c>
      <c r="BH603" s="231">
        <f>IF(N603="sníž. přenesená",J603,0)</f>
        <v>0</v>
      </c>
      <c r="BI603" s="231">
        <f>IF(N603="nulová",J603,0)</f>
        <v>0</v>
      </c>
      <c r="BJ603" s="18" t="s">
        <v>89</v>
      </c>
      <c r="BK603" s="231">
        <f>ROUND(I603*H603,2)</f>
        <v>0</v>
      </c>
      <c r="BL603" s="18" t="s">
        <v>139</v>
      </c>
      <c r="BM603" s="230" t="s">
        <v>662</v>
      </c>
    </row>
    <row r="604" s="2" customFormat="1" ht="24.15" customHeight="1">
      <c r="A604" s="39"/>
      <c r="B604" s="40"/>
      <c r="C604" s="280" t="s">
        <v>663</v>
      </c>
      <c r="D604" s="280" t="s">
        <v>329</v>
      </c>
      <c r="E604" s="281" t="s">
        <v>664</v>
      </c>
      <c r="F604" s="282" t="s">
        <v>665</v>
      </c>
      <c r="G604" s="283" t="s">
        <v>404</v>
      </c>
      <c r="H604" s="284">
        <v>7</v>
      </c>
      <c r="I604" s="285"/>
      <c r="J604" s="286">
        <f>ROUND(I604*H604,2)</f>
        <v>0</v>
      </c>
      <c r="K604" s="282" t="s">
        <v>138</v>
      </c>
      <c r="L604" s="287"/>
      <c r="M604" s="288" t="s">
        <v>1</v>
      </c>
      <c r="N604" s="289" t="s">
        <v>46</v>
      </c>
      <c r="O604" s="92"/>
      <c r="P604" s="228">
        <f>O604*H604</f>
        <v>0</v>
      </c>
      <c r="Q604" s="228">
        <v>0.002</v>
      </c>
      <c r="R604" s="228">
        <f>Q604*H604</f>
        <v>0.014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191</v>
      </c>
      <c r="AT604" s="230" t="s">
        <v>329</v>
      </c>
      <c r="AU604" s="230" t="s">
        <v>91</v>
      </c>
      <c r="AY604" s="18" t="s">
        <v>132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89</v>
      </c>
      <c r="BK604" s="231">
        <f>ROUND(I604*H604,2)</f>
        <v>0</v>
      </c>
      <c r="BL604" s="18" t="s">
        <v>139</v>
      </c>
      <c r="BM604" s="230" t="s">
        <v>666</v>
      </c>
    </row>
    <row r="605" s="2" customFormat="1" ht="24.15" customHeight="1">
      <c r="A605" s="39"/>
      <c r="B605" s="40"/>
      <c r="C605" s="280" t="s">
        <v>667</v>
      </c>
      <c r="D605" s="280" t="s">
        <v>329</v>
      </c>
      <c r="E605" s="281" t="s">
        <v>668</v>
      </c>
      <c r="F605" s="282" t="s">
        <v>669</v>
      </c>
      <c r="G605" s="283" t="s">
        <v>404</v>
      </c>
      <c r="H605" s="284">
        <v>4</v>
      </c>
      <c r="I605" s="285"/>
      <c r="J605" s="286">
        <f>ROUND(I605*H605,2)</f>
        <v>0</v>
      </c>
      <c r="K605" s="282" t="s">
        <v>138</v>
      </c>
      <c r="L605" s="287"/>
      <c r="M605" s="288" t="s">
        <v>1</v>
      </c>
      <c r="N605" s="289" t="s">
        <v>46</v>
      </c>
      <c r="O605" s="92"/>
      <c r="P605" s="228">
        <f>O605*H605</f>
        <v>0</v>
      </c>
      <c r="Q605" s="228">
        <v>0.0040000000000000001</v>
      </c>
      <c r="R605" s="228">
        <f>Q605*H605</f>
        <v>0.016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191</v>
      </c>
      <c r="AT605" s="230" t="s">
        <v>329</v>
      </c>
      <c r="AU605" s="230" t="s">
        <v>91</v>
      </c>
      <c r="AY605" s="18" t="s">
        <v>132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89</v>
      </c>
      <c r="BK605" s="231">
        <f>ROUND(I605*H605,2)</f>
        <v>0</v>
      </c>
      <c r="BL605" s="18" t="s">
        <v>139</v>
      </c>
      <c r="BM605" s="230" t="s">
        <v>670</v>
      </c>
    </row>
    <row r="606" s="2" customFormat="1" ht="24.15" customHeight="1">
      <c r="A606" s="39"/>
      <c r="B606" s="40"/>
      <c r="C606" s="219" t="s">
        <v>671</v>
      </c>
      <c r="D606" s="219" t="s">
        <v>134</v>
      </c>
      <c r="E606" s="220" t="s">
        <v>672</v>
      </c>
      <c r="F606" s="221" t="s">
        <v>673</v>
      </c>
      <c r="G606" s="222" t="s">
        <v>404</v>
      </c>
      <c r="H606" s="223">
        <v>1</v>
      </c>
      <c r="I606" s="224"/>
      <c r="J606" s="225">
        <f>ROUND(I606*H606,2)</f>
        <v>0</v>
      </c>
      <c r="K606" s="221" t="s">
        <v>138</v>
      </c>
      <c r="L606" s="45"/>
      <c r="M606" s="226" t="s">
        <v>1</v>
      </c>
      <c r="N606" s="227" t="s">
        <v>46</v>
      </c>
      <c r="O606" s="92"/>
      <c r="P606" s="228">
        <f>O606*H606</f>
        <v>0</v>
      </c>
      <c r="Q606" s="228">
        <v>0.039269999999999999</v>
      </c>
      <c r="R606" s="228">
        <f>Q606*H606</f>
        <v>0.039269999999999999</v>
      </c>
      <c r="S606" s="228">
        <v>0</v>
      </c>
      <c r="T606" s="22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0" t="s">
        <v>139</v>
      </c>
      <c r="AT606" s="230" t="s">
        <v>134</v>
      </c>
      <c r="AU606" s="230" t="s">
        <v>91</v>
      </c>
      <c r="AY606" s="18" t="s">
        <v>132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8" t="s">
        <v>89</v>
      </c>
      <c r="BK606" s="231">
        <f>ROUND(I606*H606,2)</f>
        <v>0</v>
      </c>
      <c r="BL606" s="18" t="s">
        <v>139</v>
      </c>
      <c r="BM606" s="230" t="s">
        <v>674</v>
      </c>
    </row>
    <row r="607" s="2" customFormat="1" ht="24.15" customHeight="1">
      <c r="A607" s="39"/>
      <c r="B607" s="40"/>
      <c r="C607" s="280" t="s">
        <v>675</v>
      </c>
      <c r="D607" s="280" t="s">
        <v>329</v>
      </c>
      <c r="E607" s="281" t="s">
        <v>676</v>
      </c>
      <c r="F607" s="282" t="s">
        <v>677</v>
      </c>
      <c r="G607" s="283" t="s">
        <v>404</v>
      </c>
      <c r="H607" s="284">
        <v>1</v>
      </c>
      <c r="I607" s="285"/>
      <c r="J607" s="286">
        <f>ROUND(I607*H607,2)</f>
        <v>0</v>
      </c>
      <c r="K607" s="282" t="s">
        <v>138</v>
      </c>
      <c r="L607" s="287"/>
      <c r="M607" s="288" t="s">
        <v>1</v>
      </c>
      <c r="N607" s="289" t="s">
        <v>46</v>
      </c>
      <c r="O607" s="92"/>
      <c r="P607" s="228">
        <f>O607*H607</f>
        <v>0</v>
      </c>
      <c r="Q607" s="228">
        <v>1.0900000000000001</v>
      </c>
      <c r="R607" s="228">
        <f>Q607*H607</f>
        <v>1.0900000000000001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191</v>
      </c>
      <c r="AT607" s="230" t="s">
        <v>329</v>
      </c>
      <c r="AU607" s="230" t="s">
        <v>91</v>
      </c>
      <c r="AY607" s="18" t="s">
        <v>132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89</v>
      </c>
      <c r="BK607" s="231">
        <f>ROUND(I607*H607,2)</f>
        <v>0</v>
      </c>
      <c r="BL607" s="18" t="s">
        <v>139</v>
      </c>
      <c r="BM607" s="230" t="s">
        <v>678</v>
      </c>
    </row>
    <row r="608" s="2" customFormat="1" ht="24.15" customHeight="1">
      <c r="A608" s="39"/>
      <c r="B608" s="40"/>
      <c r="C608" s="219" t="s">
        <v>679</v>
      </c>
      <c r="D608" s="219" t="s">
        <v>134</v>
      </c>
      <c r="E608" s="220" t="s">
        <v>680</v>
      </c>
      <c r="F608" s="221" t="s">
        <v>681</v>
      </c>
      <c r="G608" s="222" t="s">
        <v>404</v>
      </c>
      <c r="H608" s="223">
        <v>6</v>
      </c>
      <c r="I608" s="224"/>
      <c r="J608" s="225">
        <f>ROUND(I608*H608,2)</f>
        <v>0</v>
      </c>
      <c r="K608" s="221" t="s">
        <v>682</v>
      </c>
      <c r="L608" s="45"/>
      <c r="M608" s="226" t="s">
        <v>1</v>
      </c>
      <c r="N608" s="227" t="s">
        <v>46</v>
      </c>
      <c r="O608" s="92"/>
      <c r="P608" s="228">
        <f>O608*H608</f>
        <v>0</v>
      </c>
      <c r="Q608" s="228">
        <v>0.34089999999999998</v>
      </c>
      <c r="R608" s="228">
        <f>Q608*H608</f>
        <v>2.0453999999999999</v>
      </c>
      <c r="S608" s="228">
        <v>0</v>
      </c>
      <c r="T608" s="22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0" t="s">
        <v>139</v>
      </c>
      <c r="AT608" s="230" t="s">
        <v>134</v>
      </c>
      <c r="AU608" s="230" t="s">
        <v>91</v>
      </c>
      <c r="AY608" s="18" t="s">
        <v>132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8" t="s">
        <v>89</v>
      </c>
      <c r="BK608" s="231">
        <f>ROUND(I608*H608,2)</f>
        <v>0</v>
      </c>
      <c r="BL608" s="18" t="s">
        <v>139</v>
      </c>
      <c r="BM608" s="230" t="s">
        <v>683</v>
      </c>
    </row>
    <row r="609" s="13" customFormat="1">
      <c r="A609" s="13"/>
      <c r="B609" s="232"/>
      <c r="C609" s="233"/>
      <c r="D609" s="234" t="s">
        <v>141</v>
      </c>
      <c r="E609" s="235" t="s">
        <v>1</v>
      </c>
      <c r="F609" s="236" t="s">
        <v>180</v>
      </c>
      <c r="G609" s="233"/>
      <c r="H609" s="237">
        <v>6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141</v>
      </c>
      <c r="AU609" s="243" t="s">
        <v>91</v>
      </c>
      <c r="AV609" s="13" t="s">
        <v>91</v>
      </c>
      <c r="AW609" s="13" t="s">
        <v>36</v>
      </c>
      <c r="AX609" s="13" t="s">
        <v>89</v>
      </c>
      <c r="AY609" s="243" t="s">
        <v>132</v>
      </c>
    </row>
    <row r="610" s="2" customFormat="1" ht="21.75" customHeight="1">
      <c r="A610" s="39"/>
      <c r="B610" s="40"/>
      <c r="C610" s="280" t="s">
        <v>684</v>
      </c>
      <c r="D610" s="280" t="s">
        <v>329</v>
      </c>
      <c r="E610" s="281" t="s">
        <v>685</v>
      </c>
      <c r="F610" s="282" t="s">
        <v>686</v>
      </c>
      <c r="G610" s="283" t="s">
        <v>404</v>
      </c>
      <c r="H610" s="284">
        <v>6</v>
      </c>
      <c r="I610" s="285"/>
      <c r="J610" s="286">
        <f>ROUND(I610*H610,2)</f>
        <v>0</v>
      </c>
      <c r="K610" s="282" t="s">
        <v>1</v>
      </c>
      <c r="L610" s="287"/>
      <c r="M610" s="288" t="s">
        <v>1</v>
      </c>
      <c r="N610" s="289" t="s">
        <v>46</v>
      </c>
      <c r="O610" s="92"/>
      <c r="P610" s="228">
        <f>O610*H610</f>
        <v>0</v>
      </c>
      <c r="Q610" s="228">
        <v>0.23200000000000001</v>
      </c>
      <c r="R610" s="228">
        <f>Q610*H610</f>
        <v>1.3920000000000001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191</v>
      </c>
      <c r="AT610" s="230" t="s">
        <v>329</v>
      </c>
      <c r="AU610" s="230" t="s">
        <v>91</v>
      </c>
      <c r="AY610" s="18" t="s">
        <v>132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89</v>
      </c>
      <c r="BK610" s="231">
        <f>ROUND(I610*H610,2)</f>
        <v>0</v>
      </c>
      <c r="BL610" s="18" t="s">
        <v>139</v>
      </c>
      <c r="BM610" s="230" t="s">
        <v>687</v>
      </c>
    </row>
    <row r="611" s="13" customFormat="1">
      <c r="A611" s="13"/>
      <c r="B611" s="232"/>
      <c r="C611" s="233"/>
      <c r="D611" s="234" t="s">
        <v>141</v>
      </c>
      <c r="E611" s="235" t="s">
        <v>1</v>
      </c>
      <c r="F611" s="236" t="s">
        <v>180</v>
      </c>
      <c r="G611" s="233"/>
      <c r="H611" s="237">
        <v>6</v>
      </c>
      <c r="I611" s="238"/>
      <c r="J611" s="233"/>
      <c r="K611" s="233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141</v>
      </c>
      <c r="AU611" s="243" t="s">
        <v>91</v>
      </c>
      <c r="AV611" s="13" t="s">
        <v>91</v>
      </c>
      <c r="AW611" s="13" t="s">
        <v>36</v>
      </c>
      <c r="AX611" s="13" t="s">
        <v>89</v>
      </c>
      <c r="AY611" s="243" t="s">
        <v>132</v>
      </c>
    </row>
    <row r="612" s="2" customFormat="1" ht="16.5" customHeight="1">
      <c r="A612" s="39"/>
      <c r="B612" s="40"/>
      <c r="C612" s="280" t="s">
        <v>688</v>
      </c>
      <c r="D612" s="280" t="s">
        <v>329</v>
      </c>
      <c r="E612" s="281" t="s">
        <v>689</v>
      </c>
      <c r="F612" s="282" t="s">
        <v>690</v>
      </c>
      <c r="G612" s="283" t="s">
        <v>404</v>
      </c>
      <c r="H612" s="284">
        <v>6</v>
      </c>
      <c r="I612" s="285"/>
      <c r="J612" s="286">
        <f>ROUND(I612*H612,2)</f>
        <v>0</v>
      </c>
      <c r="K612" s="282" t="s">
        <v>138</v>
      </c>
      <c r="L612" s="287"/>
      <c r="M612" s="288" t="s">
        <v>1</v>
      </c>
      <c r="N612" s="289" t="s">
        <v>46</v>
      </c>
      <c r="O612" s="92"/>
      <c r="P612" s="228">
        <f>O612*H612</f>
        <v>0</v>
      </c>
      <c r="Q612" s="228">
        <v>0.12</v>
      </c>
      <c r="R612" s="228">
        <f>Q612*H612</f>
        <v>0.71999999999999997</v>
      </c>
      <c r="S612" s="228">
        <v>0</v>
      </c>
      <c r="T612" s="22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191</v>
      </c>
      <c r="AT612" s="230" t="s">
        <v>329</v>
      </c>
      <c r="AU612" s="230" t="s">
        <v>91</v>
      </c>
      <c r="AY612" s="18" t="s">
        <v>132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89</v>
      </c>
      <c r="BK612" s="231">
        <f>ROUND(I612*H612,2)</f>
        <v>0</v>
      </c>
      <c r="BL612" s="18" t="s">
        <v>139</v>
      </c>
      <c r="BM612" s="230" t="s">
        <v>691</v>
      </c>
    </row>
    <row r="613" s="13" customFormat="1">
      <c r="A613" s="13"/>
      <c r="B613" s="232"/>
      <c r="C613" s="233"/>
      <c r="D613" s="234" t="s">
        <v>141</v>
      </c>
      <c r="E613" s="235" t="s">
        <v>1</v>
      </c>
      <c r="F613" s="236" t="s">
        <v>180</v>
      </c>
      <c r="G613" s="233"/>
      <c r="H613" s="237">
        <v>6</v>
      </c>
      <c r="I613" s="238"/>
      <c r="J613" s="233"/>
      <c r="K613" s="233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141</v>
      </c>
      <c r="AU613" s="243" t="s">
        <v>91</v>
      </c>
      <c r="AV613" s="13" t="s">
        <v>91</v>
      </c>
      <c r="AW613" s="13" t="s">
        <v>36</v>
      </c>
      <c r="AX613" s="13" t="s">
        <v>89</v>
      </c>
      <c r="AY613" s="243" t="s">
        <v>132</v>
      </c>
    </row>
    <row r="614" s="2" customFormat="1" ht="16.5" customHeight="1">
      <c r="A614" s="39"/>
      <c r="B614" s="40"/>
      <c r="C614" s="280" t="s">
        <v>692</v>
      </c>
      <c r="D614" s="280" t="s">
        <v>329</v>
      </c>
      <c r="E614" s="281" t="s">
        <v>693</v>
      </c>
      <c r="F614" s="282" t="s">
        <v>694</v>
      </c>
      <c r="G614" s="283" t="s">
        <v>404</v>
      </c>
      <c r="H614" s="284">
        <v>6</v>
      </c>
      <c r="I614" s="285"/>
      <c r="J614" s="286">
        <f>ROUND(I614*H614,2)</f>
        <v>0</v>
      </c>
      <c r="K614" s="282" t="s">
        <v>1</v>
      </c>
      <c r="L614" s="287"/>
      <c r="M614" s="288" t="s">
        <v>1</v>
      </c>
      <c r="N614" s="289" t="s">
        <v>46</v>
      </c>
      <c r="O614" s="92"/>
      <c r="P614" s="228">
        <f>O614*H614</f>
        <v>0</v>
      </c>
      <c r="Q614" s="228">
        <v>0.043799999999999999</v>
      </c>
      <c r="R614" s="228">
        <f>Q614*H614</f>
        <v>0.26279999999999998</v>
      </c>
      <c r="S614" s="228">
        <v>0</v>
      </c>
      <c r="T614" s="22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191</v>
      </c>
      <c r="AT614" s="230" t="s">
        <v>329</v>
      </c>
      <c r="AU614" s="230" t="s">
        <v>91</v>
      </c>
      <c r="AY614" s="18" t="s">
        <v>132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8" t="s">
        <v>89</v>
      </c>
      <c r="BK614" s="231">
        <f>ROUND(I614*H614,2)</f>
        <v>0</v>
      </c>
      <c r="BL614" s="18" t="s">
        <v>139</v>
      </c>
      <c r="BM614" s="230" t="s">
        <v>695</v>
      </c>
    </row>
    <row r="615" s="13" customFormat="1">
      <c r="A615" s="13"/>
      <c r="B615" s="232"/>
      <c r="C615" s="233"/>
      <c r="D615" s="234" t="s">
        <v>141</v>
      </c>
      <c r="E615" s="235" t="s">
        <v>1</v>
      </c>
      <c r="F615" s="236" t="s">
        <v>180</v>
      </c>
      <c r="G615" s="233"/>
      <c r="H615" s="237">
        <v>6</v>
      </c>
      <c r="I615" s="238"/>
      <c r="J615" s="233"/>
      <c r="K615" s="233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141</v>
      </c>
      <c r="AU615" s="243" t="s">
        <v>91</v>
      </c>
      <c r="AV615" s="13" t="s">
        <v>91</v>
      </c>
      <c r="AW615" s="13" t="s">
        <v>36</v>
      </c>
      <c r="AX615" s="13" t="s">
        <v>89</v>
      </c>
      <c r="AY615" s="243" t="s">
        <v>132</v>
      </c>
    </row>
    <row r="616" s="2" customFormat="1" ht="24.15" customHeight="1">
      <c r="A616" s="39"/>
      <c r="B616" s="40"/>
      <c r="C616" s="219" t="s">
        <v>696</v>
      </c>
      <c r="D616" s="219" t="s">
        <v>134</v>
      </c>
      <c r="E616" s="220" t="s">
        <v>697</v>
      </c>
      <c r="F616" s="221" t="s">
        <v>698</v>
      </c>
      <c r="G616" s="222" t="s">
        <v>404</v>
      </c>
      <c r="H616" s="223">
        <v>6</v>
      </c>
      <c r="I616" s="224"/>
      <c r="J616" s="225">
        <f>ROUND(I616*H616,2)</f>
        <v>0</v>
      </c>
      <c r="K616" s="221" t="s">
        <v>138</v>
      </c>
      <c r="L616" s="45"/>
      <c r="M616" s="226" t="s">
        <v>1</v>
      </c>
      <c r="N616" s="227" t="s">
        <v>46</v>
      </c>
      <c r="O616" s="92"/>
      <c r="P616" s="228">
        <f>O616*H616</f>
        <v>0</v>
      </c>
      <c r="Q616" s="228">
        <v>0</v>
      </c>
      <c r="R616" s="228">
        <f>Q616*H616</f>
        <v>0</v>
      </c>
      <c r="S616" s="228">
        <v>0.050000000000000003</v>
      </c>
      <c r="T616" s="229">
        <f>S616*H616</f>
        <v>0.30000000000000004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0" t="s">
        <v>139</v>
      </c>
      <c r="AT616" s="230" t="s">
        <v>134</v>
      </c>
      <c r="AU616" s="230" t="s">
        <v>91</v>
      </c>
      <c r="AY616" s="18" t="s">
        <v>132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8" t="s">
        <v>89</v>
      </c>
      <c r="BK616" s="231">
        <f>ROUND(I616*H616,2)</f>
        <v>0</v>
      </c>
      <c r="BL616" s="18" t="s">
        <v>139</v>
      </c>
      <c r="BM616" s="230" t="s">
        <v>699</v>
      </c>
    </row>
    <row r="617" s="13" customFormat="1">
      <c r="A617" s="13"/>
      <c r="B617" s="232"/>
      <c r="C617" s="233"/>
      <c r="D617" s="234" t="s">
        <v>141</v>
      </c>
      <c r="E617" s="235" t="s">
        <v>1</v>
      </c>
      <c r="F617" s="236" t="s">
        <v>180</v>
      </c>
      <c r="G617" s="233"/>
      <c r="H617" s="237">
        <v>6</v>
      </c>
      <c r="I617" s="238"/>
      <c r="J617" s="233"/>
      <c r="K617" s="233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141</v>
      </c>
      <c r="AU617" s="243" t="s">
        <v>91</v>
      </c>
      <c r="AV617" s="13" t="s">
        <v>91</v>
      </c>
      <c r="AW617" s="13" t="s">
        <v>36</v>
      </c>
      <c r="AX617" s="13" t="s">
        <v>89</v>
      </c>
      <c r="AY617" s="243" t="s">
        <v>132</v>
      </c>
    </row>
    <row r="618" s="2" customFormat="1" ht="37.8" customHeight="1">
      <c r="A618" s="39"/>
      <c r="B618" s="40"/>
      <c r="C618" s="219" t="s">
        <v>700</v>
      </c>
      <c r="D618" s="219" t="s">
        <v>134</v>
      </c>
      <c r="E618" s="220" t="s">
        <v>701</v>
      </c>
      <c r="F618" s="221" t="s">
        <v>702</v>
      </c>
      <c r="G618" s="222" t="s">
        <v>404</v>
      </c>
      <c r="H618" s="223">
        <v>3</v>
      </c>
      <c r="I618" s="224"/>
      <c r="J618" s="225">
        <f>ROUND(I618*H618,2)</f>
        <v>0</v>
      </c>
      <c r="K618" s="221" t="s">
        <v>1</v>
      </c>
      <c r="L618" s="45"/>
      <c r="M618" s="226" t="s">
        <v>1</v>
      </c>
      <c r="N618" s="227" t="s">
        <v>46</v>
      </c>
      <c r="O618" s="92"/>
      <c r="P618" s="228">
        <f>O618*H618</f>
        <v>0</v>
      </c>
      <c r="Q618" s="228">
        <v>0.21734000000000001</v>
      </c>
      <c r="R618" s="228">
        <f>Q618*H618</f>
        <v>0.65202000000000004</v>
      </c>
      <c r="S618" s="228">
        <v>0</v>
      </c>
      <c r="T618" s="22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0" t="s">
        <v>139</v>
      </c>
      <c r="AT618" s="230" t="s">
        <v>134</v>
      </c>
      <c r="AU618" s="230" t="s">
        <v>91</v>
      </c>
      <c r="AY618" s="18" t="s">
        <v>132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8" t="s">
        <v>89</v>
      </c>
      <c r="BK618" s="231">
        <f>ROUND(I618*H618,2)</f>
        <v>0</v>
      </c>
      <c r="BL618" s="18" t="s">
        <v>139</v>
      </c>
      <c r="BM618" s="230" t="s">
        <v>703</v>
      </c>
    </row>
    <row r="619" s="2" customFormat="1" ht="24.15" customHeight="1">
      <c r="A619" s="39"/>
      <c r="B619" s="40"/>
      <c r="C619" s="280" t="s">
        <v>704</v>
      </c>
      <c r="D619" s="280" t="s">
        <v>329</v>
      </c>
      <c r="E619" s="281" t="s">
        <v>705</v>
      </c>
      <c r="F619" s="282" t="s">
        <v>706</v>
      </c>
      <c r="G619" s="283" t="s">
        <v>404</v>
      </c>
      <c r="H619" s="284">
        <v>3</v>
      </c>
      <c r="I619" s="285"/>
      <c r="J619" s="286">
        <f>ROUND(I619*H619,2)</f>
        <v>0</v>
      </c>
      <c r="K619" s="282" t="s">
        <v>1</v>
      </c>
      <c r="L619" s="287"/>
      <c r="M619" s="288" t="s">
        <v>1</v>
      </c>
      <c r="N619" s="289" t="s">
        <v>46</v>
      </c>
      <c r="O619" s="92"/>
      <c r="P619" s="228">
        <f>O619*H619</f>
        <v>0</v>
      </c>
      <c r="Q619" s="228">
        <v>0.081000000000000003</v>
      </c>
      <c r="R619" s="228">
        <f>Q619*H619</f>
        <v>0.24299999999999999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191</v>
      </c>
      <c r="AT619" s="230" t="s">
        <v>329</v>
      </c>
      <c r="AU619" s="230" t="s">
        <v>91</v>
      </c>
      <c r="AY619" s="18" t="s">
        <v>132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89</v>
      </c>
      <c r="BK619" s="231">
        <f>ROUND(I619*H619,2)</f>
        <v>0</v>
      </c>
      <c r="BL619" s="18" t="s">
        <v>139</v>
      </c>
      <c r="BM619" s="230" t="s">
        <v>707</v>
      </c>
    </row>
    <row r="620" s="2" customFormat="1" ht="16.5" customHeight="1">
      <c r="A620" s="39"/>
      <c r="B620" s="40"/>
      <c r="C620" s="280" t="s">
        <v>708</v>
      </c>
      <c r="D620" s="280" t="s">
        <v>329</v>
      </c>
      <c r="E620" s="281" t="s">
        <v>709</v>
      </c>
      <c r="F620" s="282" t="s">
        <v>710</v>
      </c>
      <c r="G620" s="283" t="s">
        <v>404</v>
      </c>
      <c r="H620" s="284">
        <v>3</v>
      </c>
      <c r="I620" s="285"/>
      <c r="J620" s="286">
        <f>ROUND(I620*H620,2)</f>
        <v>0</v>
      </c>
      <c r="K620" s="282" t="s">
        <v>1</v>
      </c>
      <c r="L620" s="287"/>
      <c r="M620" s="288" t="s">
        <v>1</v>
      </c>
      <c r="N620" s="289" t="s">
        <v>46</v>
      </c>
      <c r="O620" s="92"/>
      <c r="P620" s="228">
        <f>O620*H620</f>
        <v>0</v>
      </c>
      <c r="Q620" s="228">
        <v>0.01</v>
      </c>
      <c r="R620" s="228">
        <f>Q620*H620</f>
        <v>0.029999999999999999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191</v>
      </c>
      <c r="AT620" s="230" t="s">
        <v>329</v>
      </c>
      <c r="AU620" s="230" t="s">
        <v>91</v>
      </c>
      <c r="AY620" s="18" t="s">
        <v>132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89</v>
      </c>
      <c r="BK620" s="231">
        <f>ROUND(I620*H620,2)</f>
        <v>0</v>
      </c>
      <c r="BL620" s="18" t="s">
        <v>139</v>
      </c>
      <c r="BM620" s="230" t="s">
        <v>711</v>
      </c>
    </row>
    <row r="621" s="2" customFormat="1" ht="16.5" customHeight="1">
      <c r="A621" s="39"/>
      <c r="B621" s="40"/>
      <c r="C621" s="219" t="s">
        <v>712</v>
      </c>
      <c r="D621" s="219" t="s">
        <v>134</v>
      </c>
      <c r="E621" s="220" t="s">
        <v>713</v>
      </c>
      <c r="F621" s="221" t="s">
        <v>714</v>
      </c>
      <c r="G621" s="222" t="s">
        <v>715</v>
      </c>
      <c r="H621" s="223">
        <v>3</v>
      </c>
      <c r="I621" s="224"/>
      <c r="J621" s="225">
        <f>ROUND(I621*H621,2)</f>
        <v>0</v>
      </c>
      <c r="K621" s="221" t="s">
        <v>1</v>
      </c>
      <c r="L621" s="45"/>
      <c r="M621" s="226" t="s">
        <v>1</v>
      </c>
      <c r="N621" s="227" t="s">
        <v>46</v>
      </c>
      <c r="O621" s="92"/>
      <c r="P621" s="228">
        <f>O621*H621</f>
        <v>0</v>
      </c>
      <c r="Q621" s="228">
        <v>0.21734000000000001</v>
      </c>
      <c r="R621" s="228">
        <f>Q621*H621</f>
        <v>0.65202000000000004</v>
      </c>
      <c r="S621" s="228">
        <v>0</v>
      </c>
      <c r="T621" s="229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0" t="s">
        <v>139</v>
      </c>
      <c r="AT621" s="230" t="s">
        <v>134</v>
      </c>
      <c r="AU621" s="230" t="s">
        <v>91</v>
      </c>
      <c r="AY621" s="18" t="s">
        <v>132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18" t="s">
        <v>89</v>
      </c>
      <c r="BK621" s="231">
        <f>ROUND(I621*H621,2)</f>
        <v>0</v>
      </c>
      <c r="BL621" s="18" t="s">
        <v>139</v>
      </c>
      <c r="BM621" s="230" t="s">
        <v>716</v>
      </c>
    </row>
    <row r="622" s="14" customFormat="1">
      <c r="A622" s="14"/>
      <c r="B622" s="248"/>
      <c r="C622" s="249"/>
      <c r="D622" s="234" t="s">
        <v>141</v>
      </c>
      <c r="E622" s="250" t="s">
        <v>1</v>
      </c>
      <c r="F622" s="251" t="s">
        <v>717</v>
      </c>
      <c r="G622" s="249"/>
      <c r="H622" s="250" t="s">
        <v>1</v>
      </c>
      <c r="I622" s="252"/>
      <c r="J622" s="249"/>
      <c r="K622" s="249"/>
      <c r="L622" s="253"/>
      <c r="M622" s="254"/>
      <c r="N622" s="255"/>
      <c r="O622" s="255"/>
      <c r="P622" s="255"/>
      <c r="Q622" s="255"/>
      <c r="R622" s="255"/>
      <c r="S622" s="255"/>
      <c r="T622" s="25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7" t="s">
        <v>141</v>
      </c>
      <c r="AU622" s="257" t="s">
        <v>91</v>
      </c>
      <c r="AV622" s="14" t="s">
        <v>89</v>
      </c>
      <c r="AW622" s="14" t="s">
        <v>36</v>
      </c>
      <c r="AX622" s="14" t="s">
        <v>81</v>
      </c>
      <c r="AY622" s="257" t="s">
        <v>132</v>
      </c>
    </row>
    <row r="623" s="14" customFormat="1">
      <c r="A623" s="14"/>
      <c r="B623" s="248"/>
      <c r="C623" s="249"/>
      <c r="D623" s="234" t="s">
        <v>141</v>
      </c>
      <c r="E623" s="250" t="s">
        <v>1</v>
      </c>
      <c r="F623" s="251" t="s">
        <v>718</v>
      </c>
      <c r="G623" s="249"/>
      <c r="H623" s="250" t="s">
        <v>1</v>
      </c>
      <c r="I623" s="252"/>
      <c r="J623" s="249"/>
      <c r="K623" s="249"/>
      <c r="L623" s="253"/>
      <c r="M623" s="254"/>
      <c r="N623" s="255"/>
      <c r="O623" s="255"/>
      <c r="P623" s="255"/>
      <c r="Q623" s="255"/>
      <c r="R623" s="255"/>
      <c r="S623" s="255"/>
      <c r="T623" s="25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7" t="s">
        <v>141</v>
      </c>
      <c r="AU623" s="257" t="s">
        <v>91</v>
      </c>
      <c r="AV623" s="14" t="s">
        <v>89</v>
      </c>
      <c r="AW623" s="14" t="s">
        <v>36</v>
      </c>
      <c r="AX623" s="14" t="s">
        <v>81</v>
      </c>
      <c r="AY623" s="257" t="s">
        <v>132</v>
      </c>
    </row>
    <row r="624" s="14" customFormat="1">
      <c r="A624" s="14"/>
      <c r="B624" s="248"/>
      <c r="C624" s="249"/>
      <c r="D624" s="234" t="s">
        <v>141</v>
      </c>
      <c r="E624" s="250" t="s">
        <v>1</v>
      </c>
      <c r="F624" s="251" t="s">
        <v>719</v>
      </c>
      <c r="G624" s="249"/>
      <c r="H624" s="250" t="s">
        <v>1</v>
      </c>
      <c r="I624" s="252"/>
      <c r="J624" s="249"/>
      <c r="K624" s="249"/>
      <c r="L624" s="253"/>
      <c r="M624" s="254"/>
      <c r="N624" s="255"/>
      <c r="O624" s="255"/>
      <c r="P624" s="255"/>
      <c r="Q624" s="255"/>
      <c r="R624" s="255"/>
      <c r="S624" s="255"/>
      <c r="T624" s="25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7" t="s">
        <v>141</v>
      </c>
      <c r="AU624" s="257" t="s">
        <v>91</v>
      </c>
      <c r="AV624" s="14" t="s">
        <v>89</v>
      </c>
      <c r="AW624" s="14" t="s">
        <v>36</v>
      </c>
      <c r="AX624" s="14" t="s">
        <v>81</v>
      </c>
      <c r="AY624" s="257" t="s">
        <v>132</v>
      </c>
    </row>
    <row r="625" s="14" customFormat="1">
      <c r="A625" s="14"/>
      <c r="B625" s="248"/>
      <c r="C625" s="249"/>
      <c r="D625" s="234" t="s">
        <v>141</v>
      </c>
      <c r="E625" s="250" t="s">
        <v>1</v>
      </c>
      <c r="F625" s="251" t="s">
        <v>720</v>
      </c>
      <c r="G625" s="249"/>
      <c r="H625" s="250" t="s">
        <v>1</v>
      </c>
      <c r="I625" s="252"/>
      <c r="J625" s="249"/>
      <c r="K625" s="249"/>
      <c r="L625" s="253"/>
      <c r="M625" s="254"/>
      <c r="N625" s="255"/>
      <c r="O625" s="255"/>
      <c r="P625" s="255"/>
      <c r="Q625" s="255"/>
      <c r="R625" s="255"/>
      <c r="S625" s="255"/>
      <c r="T625" s="25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7" t="s">
        <v>141</v>
      </c>
      <c r="AU625" s="257" t="s">
        <v>91</v>
      </c>
      <c r="AV625" s="14" t="s">
        <v>89</v>
      </c>
      <c r="AW625" s="14" t="s">
        <v>36</v>
      </c>
      <c r="AX625" s="14" t="s">
        <v>81</v>
      </c>
      <c r="AY625" s="257" t="s">
        <v>132</v>
      </c>
    </row>
    <row r="626" s="14" customFormat="1">
      <c r="A626" s="14"/>
      <c r="B626" s="248"/>
      <c r="C626" s="249"/>
      <c r="D626" s="234" t="s">
        <v>141</v>
      </c>
      <c r="E626" s="250" t="s">
        <v>1</v>
      </c>
      <c r="F626" s="251" t="s">
        <v>721</v>
      </c>
      <c r="G626" s="249"/>
      <c r="H626" s="250" t="s">
        <v>1</v>
      </c>
      <c r="I626" s="252"/>
      <c r="J626" s="249"/>
      <c r="K626" s="249"/>
      <c r="L626" s="253"/>
      <c r="M626" s="254"/>
      <c r="N626" s="255"/>
      <c r="O626" s="255"/>
      <c r="P626" s="255"/>
      <c r="Q626" s="255"/>
      <c r="R626" s="255"/>
      <c r="S626" s="255"/>
      <c r="T626" s="25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7" t="s">
        <v>141</v>
      </c>
      <c r="AU626" s="257" t="s">
        <v>91</v>
      </c>
      <c r="AV626" s="14" t="s">
        <v>89</v>
      </c>
      <c r="AW626" s="14" t="s">
        <v>36</v>
      </c>
      <c r="AX626" s="14" t="s">
        <v>81</v>
      </c>
      <c r="AY626" s="257" t="s">
        <v>132</v>
      </c>
    </row>
    <row r="627" s="14" customFormat="1">
      <c r="A627" s="14"/>
      <c r="B627" s="248"/>
      <c r="C627" s="249"/>
      <c r="D627" s="234" t="s">
        <v>141</v>
      </c>
      <c r="E627" s="250" t="s">
        <v>1</v>
      </c>
      <c r="F627" s="251" t="s">
        <v>722</v>
      </c>
      <c r="G627" s="249"/>
      <c r="H627" s="250" t="s">
        <v>1</v>
      </c>
      <c r="I627" s="252"/>
      <c r="J627" s="249"/>
      <c r="K627" s="249"/>
      <c r="L627" s="253"/>
      <c r="M627" s="254"/>
      <c r="N627" s="255"/>
      <c r="O627" s="255"/>
      <c r="P627" s="255"/>
      <c r="Q627" s="255"/>
      <c r="R627" s="255"/>
      <c r="S627" s="255"/>
      <c r="T627" s="25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7" t="s">
        <v>141</v>
      </c>
      <c r="AU627" s="257" t="s">
        <v>91</v>
      </c>
      <c r="AV627" s="14" t="s">
        <v>89</v>
      </c>
      <c r="AW627" s="14" t="s">
        <v>36</v>
      </c>
      <c r="AX627" s="14" t="s">
        <v>81</v>
      </c>
      <c r="AY627" s="257" t="s">
        <v>132</v>
      </c>
    </row>
    <row r="628" s="14" customFormat="1">
      <c r="A628" s="14"/>
      <c r="B628" s="248"/>
      <c r="C628" s="249"/>
      <c r="D628" s="234" t="s">
        <v>141</v>
      </c>
      <c r="E628" s="250" t="s">
        <v>1</v>
      </c>
      <c r="F628" s="251" t="s">
        <v>723</v>
      </c>
      <c r="G628" s="249"/>
      <c r="H628" s="250" t="s">
        <v>1</v>
      </c>
      <c r="I628" s="252"/>
      <c r="J628" s="249"/>
      <c r="K628" s="249"/>
      <c r="L628" s="253"/>
      <c r="M628" s="254"/>
      <c r="N628" s="255"/>
      <c r="O628" s="255"/>
      <c r="P628" s="255"/>
      <c r="Q628" s="255"/>
      <c r="R628" s="255"/>
      <c r="S628" s="255"/>
      <c r="T628" s="25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7" t="s">
        <v>141</v>
      </c>
      <c r="AU628" s="257" t="s">
        <v>91</v>
      </c>
      <c r="AV628" s="14" t="s">
        <v>89</v>
      </c>
      <c r="AW628" s="14" t="s">
        <v>36</v>
      </c>
      <c r="AX628" s="14" t="s">
        <v>81</v>
      </c>
      <c r="AY628" s="257" t="s">
        <v>132</v>
      </c>
    </row>
    <row r="629" s="13" customFormat="1">
      <c r="A629" s="13"/>
      <c r="B629" s="232"/>
      <c r="C629" s="233"/>
      <c r="D629" s="234" t="s">
        <v>141</v>
      </c>
      <c r="E629" s="235" t="s">
        <v>1</v>
      </c>
      <c r="F629" s="236" t="s">
        <v>154</v>
      </c>
      <c r="G629" s="233"/>
      <c r="H629" s="237">
        <v>3</v>
      </c>
      <c r="I629" s="238"/>
      <c r="J629" s="233"/>
      <c r="K629" s="233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141</v>
      </c>
      <c r="AU629" s="243" t="s">
        <v>91</v>
      </c>
      <c r="AV629" s="13" t="s">
        <v>91</v>
      </c>
      <c r="AW629" s="13" t="s">
        <v>36</v>
      </c>
      <c r="AX629" s="13" t="s">
        <v>89</v>
      </c>
      <c r="AY629" s="243" t="s">
        <v>132</v>
      </c>
    </row>
    <row r="630" s="2" customFormat="1" ht="24.15" customHeight="1">
      <c r="A630" s="39"/>
      <c r="B630" s="40"/>
      <c r="C630" s="219" t="s">
        <v>724</v>
      </c>
      <c r="D630" s="219" t="s">
        <v>134</v>
      </c>
      <c r="E630" s="220" t="s">
        <v>725</v>
      </c>
      <c r="F630" s="221" t="s">
        <v>726</v>
      </c>
      <c r="G630" s="222" t="s">
        <v>404</v>
      </c>
      <c r="H630" s="223">
        <v>6</v>
      </c>
      <c r="I630" s="224"/>
      <c r="J630" s="225">
        <f>ROUND(I630*H630,2)</f>
        <v>0</v>
      </c>
      <c r="K630" s="221" t="s">
        <v>138</v>
      </c>
      <c r="L630" s="45"/>
      <c r="M630" s="226" t="s">
        <v>1</v>
      </c>
      <c r="N630" s="227" t="s">
        <v>46</v>
      </c>
      <c r="O630" s="92"/>
      <c r="P630" s="228">
        <f>O630*H630</f>
        <v>0</v>
      </c>
      <c r="Q630" s="228">
        <v>0</v>
      </c>
      <c r="R630" s="228">
        <f>Q630*H630</f>
        <v>0</v>
      </c>
      <c r="S630" s="228">
        <v>0.050000000000000003</v>
      </c>
      <c r="T630" s="229">
        <f>S630*H630</f>
        <v>0.30000000000000004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0" t="s">
        <v>139</v>
      </c>
      <c r="AT630" s="230" t="s">
        <v>134</v>
      </c>
      <c r="AU630" s="230" t="s">
        <v>91</v>
      </c>
      <c r="AY630" s="18" t="s">
        <v>132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8" t="s">
        <v>89</v>
      </c>
      <c r="BK630" s="231">
        <f>ROUND(I630*H630,2)</f>
        <v>0</v>
      </c>
      <c r="BL630" s="18" t="s">
        <v>139</v>
      </c>
      <c r="BM630" s="230" t="s">
        <v>727</v>
      </c>
    </row>
    <row r="631" s="2" customFormat="1" ht="24.15" customHeight="1">
      <c r="A631" s="39"/>
      <c r="B631" s="40"/>
      <c r="C631" s="219" t="s">
        <v>728</v>
      </c>
      <c r="D631" s="219" t="s">
        <v>134</v>
      </c>
      <c r="E631" s="220" t="s">
        <v>729</v>
      </c>
      <c r="F631" s="221" t="s">
        <v>730</v>
      </c>
      <c r="G631" s="222" t="s">
        <v>404</v>
      </c>
      <c r="H631" s="223">
        <v>6</v>
      </c>
      <c r="I631" s="224"/>
      <c r="J631" s="225">
        <f>ROUND(I631*H631,2)</f>
        <v>0</v>
      </c>
      <c r="K631" s="221" t="s">
        <v>138</v>
      </c>
      <c r="L631" s="45"/>
      <c r="M631" s="226" t="s">
        <v>1</v>
      </c>
      <c r="N631" s="227" t="s">
        <v>46</v>
      </c>
      <c r="O631" s="92"/>
      <c r="P631" s="228">
        <f>O631*H631</f>
        <v>0</v>
      </c>
      <c r="Q631" s="228">
        <v>0.21734000000000001</v>
      </c>
      <c r="R631" s="228">
        <f>Q631*H631</f>
        <v>1.3040400000000001</v>
      </c>
      <c r="S631" s="228">
        <v>0</v>
      </c>
      <c r="T631" s="22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139</v>
      </c>
      <c r="AT631" s="230" t="s">
        <v>134</v>
      </c>
      <c r="AU631" s="230" t="s">
        <v>91</v>
      </c>
      <c r="AY631" s="18" t="s">
        <v>132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89</v>
      </c>
      <c r="BK631" s="231">
        <f>ROUND(I631*H631,2)</f>
        <v>0</v>
      </c>
      <c r="BL631" s="18" t="s">
        <v>139</v>
      </c>
      <c r="BM631" s="230" t="s">
        <v>731</v>
      </c>
    </row>
    <row r="632" s="13" customFormat="1">
      <c r="A632" s="13"/>
      <c r="B632" s="232"/>
      <c r="C632" s="233"/>
      <c r="D632" s="234" t="s">
        <v>141</v>
      </c>
      <c r="E632" s="235" t="s">
        <v>1</v>
      </c>
      <c r="F632" s="236" t="s">
        <v>180</v>
      </c>
      <c r="G632" s="233"/>
      <c r="H632" s="237">
        <v>6</v>
      </c>
      <c r="I632" s="238"/>
      <c r="J632" s="233"/>
      <c r="K632" s="233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141</v>
      </c>
      <c r="AU632" s="243" t="s">
        <v>91</v>
      </c>
      <c r="AV632" s="13" t="s">
        <v>91</v>
      </c>
      <c r="AW632" s="13" t="s">
        <v>36</v>
      </c>
      <c r="AX632" s="13" t="s">
        <v>89</v>
      </c>
      <c r="AY632" s="243" t="s">
        <v>132</v>
      </c>
    </row>
    <row r="633" s="2" customFormat="1" ht="16.5" customHeight="1">
      <c r="A633" s="39"/>
      <c r="B633" s="40"/>
      <c r="C633" s="280" t="s">
        <v>732</v>
      </c>
      <c r="D633" s="280" t="s">
        <v>329</v>
      </c>
      <c r="E633" s="281" t="s">
        <v>733</v>
      </c>
      <c r="F633" s="282" t="s">
        <v>734</v>
      </c>
      <c r="G633" s="283" t="s">
        <v>404</v>
      </c>
      <c r="H633" s="284">
        <v>6</v>
      </c>
      <c r="I633" s="285"/>
      <c r="J633" s="286">
        <f>ROUND(I633*H633,2)</f>
        <v>0</v>
      </c>
      <c r="K633" s="282" t="s">
        <v>138</v>
      </c>
      <c r="L633" s="287"/>
      <c r="M633" s="288" t="s">
        <v>1</v>
      </c>
      <c r="N633" s="289" t="s">
        <v>46</v>
      </c>
      <c r="O633" s="92"/>
      <c r="P633" s="228">
        <f>O633*H633</f>
        <v>0</v>
      </c>
      <c r="Q633" s="228">
        <v>0.043499999999999997</v>
      </c>
      <c r="R633" s="228">
        <f>Q633*H633</f>
        <v>0.26100000000000001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191</v>
      </c>
      <c r="AT633" s="230" t="s">
        <v>329</v>
      </c>
      <c r="AU633" s="230" t="s">
        <v>91</v>
      </c>
      <c r="AY633" s="18" t="s">
        <v>132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89</v>
      </c>
      <c r="BK633" s="231">
        <f>ROUND(I633*H633,2)</f>
        <v>0</v>
      </c>
      <c r="BL633" s="18" t="s">
        <v>139</v>
      </c>
      <c r="BM633" s="230" t="s">
        <v>735</v>
      </c>
    </row>
    <row r="634" s="13" customFormat="1">
      <c r="A634" s="13"/>
      <c r="B634" s="232"/>
      <c r="C634" s="233"/>
      <c r="D634" s="234" t="s">
        <v>141</v>
      </c>
      <c r="E634" s="235" t="s">
        <v>1</v>
      </c>
      <c r="F634" s="236" t="s">
        <v>180</v>
      </c>
      <c r="G634" s="233"/>
      <c r="H634" s="237">
        <v>6</v>
      </c>
      <c r="I634" s="238"/>
      <c r="J634" s="233"/>
      <c r="K634" s="233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141</v>
      </c>
      <c r="AU634" s="243" t="s">
        <v>91</v>
      </c>
      <c r="AV634" s="13" t="s">
        <v>91</v>
      </c>
      <c r="AW634" s="13" t="s">
        <v>36</v>
      </c>
      <c r="AX634" s="13" t="s">
        <v>89</v>
      </c>
      <c r="AY634" s="243" t="s">
        <v>132</v>
      </c>
    </row>
    <row r="635" s="2" customFormat="1" ht="24.15" customHeight="1">
      <c r="A635" s="39"/>
      <c r="B635" s="40"/>
      <c r="C635" s="280" t="s">
        <v>736</v>
      </c>
      <c r="D635" s="280" t="s">
        <v>329</v>
      </c>
      <c r="E635" s="281" t="s">
        <v>737</v>
      </c>
      <c r="F635" s="282" t="s">
        <v>738</v>
      </c>
      <c r="G635" s="283" t="s">
        <v>404</v>
      </c>
      <c r="H635" s="284">
        <v>6</v>
      </c>
      <c r="I635" s="285"/>
      <c r="J635" s="286">
        <f>ROUND(I635*H635,2)</f>
        <v>0</v>
      </c>
      <c r="K635" s="282" t="s">
        <v>138</v>
      </c>
      <c r="L635" s="287"/>
      <c r="M635" s="288" t="s">
        <v>1</v>
      </c>
      <c r="N635" s="289" t="s">
        <v>46</v>
      </c>
      <c r="O635" s="92"/>
      <c r="P635" s="228">
        <f>O635*H635</f>
        <v>0</v>
      </c>
      <c r="Q635" s="228">
        <v>0.0040000000000000001</v>
      </c>
      <c r="R635" s="228">
        <f>Q635*H635</f>
        <v>0.024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191</v>
      </c>
      <c r="AT635" s="230" t="s">
        <v>329</v>
      </c>
      <c r="AU635" s="230" t="s">
        <v>91</v>
      </c>
      <c r="AY635" s="18" t="s">
        <v>132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89</v>
      </c>
      <c r="BK635" s="231">
        <f>ROUND(I635*H635,2)</f>
        <v>0</v>
      </c>
      <c r="BL635" s="18" t="s">
        <v>139</v>
      </c>
      <c r="BM635" s="230" t="s">
        <v>739</v>
      </c>
    </row>
    <row r="636" s="13" customFormat="1">
      <c r="A636" s="13"/>
      <c r="B636" s="232"/>
      <c r="C636" s="233"/>
      <c r="D636" s="234" t="s">
        <v>141</v>
      </c>
      <c r="E636" s="235" t="s">
        <v>1</v>
      </c>
      <c r="F636" s="236" t="s">
        <v>180</v>
      </c>
      <c r="G636" s="233"/>
      <c r="H636" s="237">
        <v>6</v>
      </c>
      <c r="I636" s="238"/>
      <c r="J636" s="233"/>
      <c r="K636" s="233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141</v>
      </c>
      <c r="AU636" s="243" t="s">
        <v>91</v>
      </c>
      <c r="AV636" s="13" t="s">
        <v>91</v>
      </c>
      <c r="AW636" s="13" t="s">
        <v>36</v>
      </c>
      <c r="AX636" s="13" t="s">
        <v>89</v>
      </c>
      <c r="AY636" s="243" t="s">
        <v>132</v>
      </c>
    </row>
    <row r="637" s="2" customFormat="1" ht="24.15" customHeight="1">
      <c r="A637" s="39"/>
      <c r="B637" s="40"/>
      <c r="C637" s="219" t="s">
        <v>740</v>
      </c>
      <c r="D637" s="219" t="s">
        <v>134</v>
      </c>
      <c r="E637" s="220" t="s">
        <v>741</v>
      </c>
      <c r="F637" s="221" t="s">
        <v>742</v>
      </c>
      <c r="G637" s="222" t="s">
        <v>404</v>
      </c>
      <c r="H637" s="223">
        <v>2</v>
      </c>
      <c r="I637" s="224"/>
      <c r="J637" s="225">
        <f>ROUND(I637*H637,2)</f>
        <v>0</v>
      </c>
      <c r="K637" s="221" t="s">
        <v>138</v>
      </c>
      <c r="L637" s="45"/>
      <c r="M637" s="226" t="s">
        <v>1</v>
      </c>
      <c r="N637" s="227" t="s">
        <v>46</v>
      </c>
      <c r="O637" s="92"/>
      <c r="P637" s="228">
        <f>O637*H637</f>
        <v>0</v>
      </c>
      <c r="Q637" s="228">
        <v>0.0070200000000000002</v>
      </c>
      <c r="R637" s="228">
        <f>Q637*H637</f>
        <v>0.01404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139</v>
      </c>
      <c r="AT637" s="230" t="s">
        <v>134</v>
      </c>
      <c r="AU637" s="230" t="s">
        <v>91</v>
      </c>
      <c r="AY637" s="18" t="s">
        <v>132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89</v>
      </c>
      <c r="BK637" s="231">
        <f>ROUND(I637*H637,2)</f>
        <v>0</v>
      </c>
      <c r="BL637" s="18" t="s">
        <v>139</v>
      </c>
      <c r="BM637" s="230" t="s">
        <v>743</v>
      </c>
    </row>
    <row r="638" s="2" customFormat="1" ht="24.15" customHeight="1">
      <c r="A638" s="39"/>
      <c r="B638" s="40"/>
      <c r="C638" s="280" t="s">
        <v>744</v>
      </c>
      <c r="D638" s="280" t="s">
        <v>329</v>
      </c>
      <c r="E638" s="281" t="s">
        <v>745</v>
      </c>
      <c r="F638" s="282" t="s">
        <v>746</v>
      </c>
      <c r="G638" s="283" t="s">
        <v>404</v>
      </c>
      <c r="H638" s="284">
        <v>2</v>
      </c>
      <c r="I638" s="285"/>
      <c r="J638" s="286">
        <f>ROUND(I638*H638,2)</f>
        <v>0</v>
      </c>
      <c r="K638" s="282" t="s">
        <v>138</v>
      </c>
      <c r="L638" s="287"/>
      <c r="M638" s="288" t="s">
        <v>1</v>
      </c>
      <c r="N638" s="289" t="s">
        <v>46</v>
      </c>
      <c r="O638" s="92"/>
      <c r="P638" s="228">
        <f>O638*H638</f>
        <v>0</v>
      </c>
      <c r="Q638" s="228">
        <v>0.12</v>
      </c>
      <c r="R638" s="228">
        <f>Q638*H638</f>
        <v>0.23999999999999999</v>
      </c>
      <c r="S638" s="228">
        <v>0</v>
      </c>
      <c r="T638" s="22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0" t="s">
        <v>191</v>
      </c>
      <c r="AT638" s="230" t="s">
        <v>329</v>
      </c>
      <c r="AU638" s="230" t="s">
        <v>91</v>
      </c>
      <c r="AY638" s="18" t="s">
        <v>132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8" t="s">
        <v>89</v>
      </c>
      <c r="BK638" s="231">
        <f>ROUND(I638*H638,2)</f>
        <v>0</v>
      </c>
      <c r="BL638" s="18" t="s">
        <v>139</v>
      </c>
      <c r="BM638" s="230" t="s">
        <v>747</v>
      </c>
    </row>
    <row r="639" s="2" customFormat="1" ht="33" customHeight="1">
      <c r="A639" s="39"/>
      <c r="B639" s="40"/>
      <c r="C639" s="219" t="s">
        <v>748</v>
      </c>
      <c r="D639" s="219" t="s">
        <v>134</v>
      </c>
      <c r="E639" s="220" t="s">
        <v>749</v>
      </c>
      <c r="F639" s="221" t="s">
        <v>750</v>
      </c>
      <c r="G639" s="222" t="s">
        <v>236</v>
      </c>
      <c r="H639" s="223">
        <v>0.20000000000000001</v>
      </c>
      <c r="I639" s="224"/>
      <c r="J639" s="225">
        <f>ROUND(I639*H639,2)</f>
        <v>0</v>
      </c>
      <c r="K639" s="221" t="s">
        <v>138</v>
      </c>
      <c r="L639" s="45"/>
      <c r="M639" s="226" t="s">
        <v>1</v>
      </c>
      <c r="N639" s="227" t="s">
        <v>46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</v>
      </c>
      <c r="T639" s="22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139</v>
      </c>
      <c r="AT639" s="230" t="s">
        <v>134</v>
      </c>
      <c r="AU639" s="230" t="s">
        <v>91</v>
      </c>
      <c r="AY639" s="18" t="s">
        <v>132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89</v>
      </c>
      <c r="BK639" s="231">
        <f>ROUND(I639*H639,2)</f>
        <v>0</v>
      </c>
      <c r="BL639" s="18" t="s">
        <v>139</v>
      </c>
      <c r="BM639" s="230" t="s">
        <v>751</v>
      </c>
    </row>
    <row r="640" s="13" customFormat="1">
      <c r="A640" s="13"/>
      <c r="B640" s="232"/>
      <c r="C640" s="233"/>
      <c r="D640" s="234" t="s">
        <v>141</v>
      </c>
      <c r="E640" s="235" t="s">
        <v>1</v>
      </c>
      <c r="F640" s="236" t="s">
        <v>752</v>
      </c>
      <c r="G640" s="233"/>
      <c r="H640" s="237">
        <v>0.20000000000000001</v>
      </c>
      <c r="I640" s="238"/>
      <c r="J640" s="233"/>
      <c r="K640" s="233"/>
      <c r="L640" s="239"/>
      <c r="M640" s="240"/>
      <c r="N640" s="241"/>
      <c r="O640" s="241"/>
      <c r="P640" s="241"/>
      <c r="Q640" s="241"/>
      <c r="R640" s="241"/>
      <c r="S640" s="241"/>
      <c r="T640" s="24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3" t="s">
        <v>141</v>
      </c>
      <c r="AU640" s="243" t="s">
        <v>91</v>
      </c>
      <c r="AV640" s="13" t="s">
        <v>91</v>
      </c>
      <c r="AW640" s="13" t="s">
        <v>36</v>
      </c>
      <c r="AX640" s="13" t="s">
        <v>89</v>
      </c>
      <c r="AY640" s="243" t="s">
        <v>132</v>
      </c>
    </row>
    <row r="641" s="2" customFormat="1" ht="21.75" customHeight="1">
      <c r="A641" s="39"/>
      <c r="B641" s="40"/>
      <c r="C641" s="219" t="s">
        <v>753</v>
      </c>
      <c r="D641" s="219" t="s">
        <v>134</v>
      </c>
      <c r="E641" s="220" t="s">
        <v>754</v>
      </c>
      <c r="F641" s="221" t="s">
        <v>755</v>
      </c>
      <c r="G641" s="222" t="s">
        <v>188</v>
      </c>
      <c r="H641" s="223">
        <v>200.69999999999999</v>
      </c>
      <c r="I641" s="224"/>
      <c r="J641" s="225">
        <f>ROUND(I641*H641,2)</f>
        <v>0</v>
      </c>
      <c r="K641" s="221" t="s">
        <v>138</v>
      </c>
      <c r="L641" s="45"/>
      <c r="M641" s="226" t="s">
        <v>1</v>
      </c>
      <c r="N641" s="227" t="s">
        <v>46</v>
      </c>
      <c r="O641" s="92"/>
      <c r="P641" s="228">
        <f>O641*H641</f>
        <v>0</v>
      </c>
      <c r="Q641" s="228">
        <v>9.0000000000000006E-05</v>
      </c>
      <c r="R641" s="228">
        <f>Q641*H641</f>
        <v>0.018062999999999999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139</v>
      </c>
      <c r="AT641" s="230" t="s">
        <v>134</v>
      </c>
      <c r="AU641" s="230" t="s">
        <v>91</v>
      </c>
      <c r="AY641" s="18" t="s">
        <v>132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89</v>
      </c>
      <c r="BK641" s="231">
        <f>ROUND(I641*H641,2)</f>
        <v>0</v>
      </c>
      <c r="BL641" s="18" t="s">
        <v>139</v>
      </c>
      <c r="BM641" s="230" t="s">
        <v>756</v>
      </c>
    </row>
    <row r="642" s="13" customFormat="1">
      <c r="A642" s="13"/>
      <c r="B642" s="232"/>
      <c r="C642" s="233"/>
      <c r="D642" s="234" t="s">
        <v>141</v>
      </c>
      <c r="E642" s="235" t="s">
        <v>1</v>
      </c>
      <c r="F642" s="236" t="s">
        <v>387</v>
      </c>
      <c r="G642" s="233"/>
      <c r="H642" s="237">
        <v>117</v>
      </c>
      <c r="I642" s="238"/>
      <c r="J642" s="233"/>
      <c r="K642" s="233"/>
      <c r="L642" s="239"/>
      <c r="M642" s="240"/>
      <c r="N642" s="241"/>
      <c r="O642" s="241"/>
      <c r="P642" s="241"/>
      <c r="Q642" s="241"/>
      <c r="R642" s="241"/>
      <c r="S642" s="241"/>
      <c r="T642" s="24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3" t="s">
        <v>141</v>
      </c>
      <c r="AU642" s="243" t="s">
        <v>91</v>
      </c>
      <c r="AV642" s="13" t="s">
        <v>91</v>
      </c>
      <c r="AW642" s="13" t="s">
        <v>36</v>
      </c>
      <c r="AX642" s="13" t="s">
        <v>81</v>
      </c>
      <c r="AY642" s="243" t="s">
        <v>132</v>
      </c>
    </row>
    <row r="643" s="13" customFormat="1">
      <c r="A643" s="13"/>
      <c r="B643" s="232"/>
      <c r="C643" s="233"/>
      <c r="D643" s="234" t="s">
        <v>141</v>
      </c>
      <c r="E643" s="235" t="s">
        <v>1</v>
      </c>
      <c r="F643" s="236" t="s">
        <v>388</v>
      </c>
      <c r="G643" s="233"/>
      <c r="H643" s="237">
        <v>10</v>
      </c>
      <c r="I643" s="238"/>
      <c r="J643" s="233"/>
      <c r="K643" s="233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141</v>
      </c>
      <c r="AU643" s="243" t="s">
        <v>91</v>
      </c>
      <c r="AV643" s="13" t="s">
        <v>91</v>
      </c>
      <c r="AW643" s="13" t="s">
        <v>36</v>
      </c>
      <c r="AX643" s="13" t="s">
        <v>81</v>
      </c>
      <c r="AY643" s="243" t="s">
        <v>132</v>
      </c>
    </row>
    <row r="644" s="13" customFormat="1">
      <c r="A644" s="13"/>
      <c r="B644" s="232"/>
      <c r="C644" s="233"/>
      <c r="D644" s="234" t="s">
        <v>141</v>
      </c>
      <c r="E644" s="235" t="s">
        <v>1</v>
      </c>
      <c r="F644" s="236" t="s">
        <v>389</v>
      </c>
      <c r="G644" s="233"/>
      <c r="H644" s="237">
        <v>8.5999999999999996</v>
      </c>
      <c r="I644" s="238"/>
      <c r="J644" s="233"/>
      <c r="K644" s="233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141</v>
      </c>
      <c r="AU644" s="243" t="s">
        <v>91</v>
      </c>
      <c r="AV644" s="13" t="s">
        <v>91</v>
      </c>
      <c r="AW644" s="13" t="s">
        <v>36</v>
      </c>
      <c r="AX644" s="13" t="s">
        <v>81</v>
      </c>
      <c r="AY644" s="243" t="s">
        <v>132</v>
      </c>
    </row>
    <row r="645" s="13" customFormat="1">
      <c r="A645" s="13"/>
      <c r="B645" s="232"/>
      <c r="C645" s="233"/>
      <c r="D645" s="234" t="s">
        <v>141</v>
      </c>
      <c r="E645" s="235" t="s">
        <v>1</v>
      </c>
      <c r="F645" s="236" t="s">
        <v>390</v>
      </c>
      <c r="G645" s="233"/>
      <c r="H645" s="237">
        <v>65.099999999999994</v>
      </c>
      <c r="I645" s="238"/>
      <c r="J645" s="233"/>
      <c r="K645" s="233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141</v>
      </c>
      <c r="AU645" s="243" t="s">
        <v>91</v>
      </c>
      <c r="AV645" s="13" t="s">
        <v>91</v>
      </c>
      <c r="AW645" s="13" t="s">
        <v>36</v>
      </c>
      <c r="AX645" s="13" t="s">
        <v>81</v>
      </c>
      <c r="AY645" s="243" t="s">
        <v>132</v>
      </c>
    </row>
    <row r="646" s="16" customFormat="1">
      <c r="A646" s="16"/>
      <c r="B646" s="269"/>
      <c r="C646" s="270"/>
      <c r="D646" s="234" t="s">
        <v>141</v>
      </c>
      <c r="E646" s="271" t="s">
        <v>1</v>
      </c>
      <c r="F646" s="272" t="s">
        <v>162</v>
      </c>
      <c r="G646" s="270"/>
      <c r="H646" s="273">
        <v>200.69999999999999</v>
      </c>
      <c r="I646" s="274"/>
      <c r="J646" s="270"/>
      <c r="K646" s="270"/>
      <c r="L646" s="275"/>
      <c r="M646" s="276"/>
      <c r="N646" s="277"/>
      <c r="O646" s="277"/>
      <c r="P646" s="277"/>
      <c r="Q646" s="277"/>
      <c r="R646" s="277"/>
      <c r="S646" s="277"/>
      <c r="T646" s="278"/>
      <c r="U646" s="16"/>
      <c r="V646" s="16"/>
      <c r="W646" s="16"/>
      <c r="X646" s="16"/>
      <c r="Y646" s="16"/>
      <c r="Z646" s="16"/>
      <c r="AA646" s="16"/>
      <c r="AB646" s="16"/>
      <c r="AC646" s="16"/>
      <c r="AD646" s="16"/>
      <c r="AE646" s="16"/>
      <c r="AT646" s="279" t="s">
        <v>141</v>
      </c>
      <c r="AU646" s="279" t="s">
        <v>91</v>
      </c>
      <c r="AV646" s="16" t="s">
        <v>139</v>
      </c>
      <c r="AW646" s="16" t="s">
        <v>36</v>
      </c>
      <c r="AX646" s="16" t="s">
        <v>89</v>
      </c>
      <c r="AY646" s="279" t="s">
        <v>132</v>
      </c>
    </row>
    <row r="647" s="12" customFormat="1" ht="22.8" customHeight="1">
      <c r="A647" s="12"/>
      <c r="B647" s="203"/>
      <c r="C647" s="204"/>
      <c r="D647" s="205" t="s">
        <v>80</v>
      </c>
      <c r="E647" s="217" t="s">
        <v>201</v>
      </c>
      <c r="F647" s="217" t="s">
        <v>757</v>
      </c>
      <c r="G647" s="204"/>
      <c r="H647" s="204"/>
      <c r="I647" s="207"/>
      <c r="J647" s="218">
        <f>BK647</f>
        <v>0</v>
      </c>
      <c r="K647" s="204"/>
      <c r="L647" s="209"/>
      <c r="M647" s="210"/>
      <c r="N647" s="211"/>
      <c r="O647" s="211"/>
      <c r="P647" s="212">
        <f>SUM(P648:P663)</f>
        <v>0</v>
      </c>
      <c r="Q647" s="211"/>
      <c r="R647" s="212">
        <f>SUM(R648:R663)</f>
        <v>5.5491600000000005</v>
      </c>
      <c r="S647" s="211"/>
      <c r="T647" s="213">
        <f>SUM(T648:T663)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14" t="s">
        <v>89</v>
      </c>
      <c r="AT647" s="215" t="s">
        <v>80</v>
      </c>
      <c r="AU647" s="215" t="s">
        <v>89</v>
      </c>
      <c r="AY647" s="214" t="s">
        <v>132</v>
      </c>
      <c r="BK647" s="216">
        <f>SUM(BK648:BK663)</f>
        <v>0</v>
      </c>
    </row>
    <row r="648" s="2" customFormat="1" ht="66.75" customHeight="1">
      <c r="A648" s="39"/>
      <c r="B648" s="40"/>
      <c r="C648" s="219" t="s">
        <v>758</v>
      </c>
      <c r="D648" s="219" t="s">
        <v>134</v>
      </c>
      <c r="E648" s="220" t="s">
        <v>759</v>
      </c>
      <c r="F648" s="221" t="s">
        <v>760</v>
      </c>
      <c r="G648" s="222" t="s">
        <v>188</v>
      </c>
      <c r="H648" s="223">
        <v>18</v>
      </c>
      <c r="I648" s="224"/>
      <c r="J648" s="225">
        <f>ROUND(I648*H648,2)</f>
        <v>0</v>
      </c>
      <c r="K648" s="221" t="s">
        <v>138</v>
      </c>
      <c r="L648" s="45"/>
      <c r="M648" s="226" t="s">
        <v>1</v>
      </c>
      <c r="N648" s="227" t="s">
        <v>46</v>
      </c>
      <c r="O648" s="92"/>
      <c r="P648" s="228">
        <f>O648*H648</f>
        <v>0</v>
      </c>
      <c r="Q648" s="228">
        <v>0.080879999999999994</v>
      </c>
      <c r="R648" s="228">
        <f>Q648*H648</f>
        <v>1.4558399999999998</v>
      </c>
      <c r="S648" s="228">
        <v>0</v>
      </c>
      <c r="T648" s="22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0" t="s">
        <v>139</v>
      </c>
      <c r="AT648" s="230" t="s">
        <v>134</v>
      </c>
      <c r="AU648" s="230" t="s">
        <v>91</v>
      </c>
      <c r="AY648" s="18" t="s">
        <v>132</v>
      </c>
      <c r="BE648" s="231">
        <f>IF(N648="základní",J648,0)</f>
        <v>0</v>
      </c>
      <c r="BF648" s="231">
        <f>IF(N648="snížená",J648,0)</f>
        <v>0</v>
      </c>
      <c r="BG648" s="231">
        <f>IF(N648="zákl. přenesená",J648,0)</f>
        <v>0</v>
      </c>
      <c r="BH648" s="231">
        <f>IF(N648="sníž. přenesená",J648,0)</f>
        <v>0</v>
      </c>
      <c r="BI648" s="231">
        <f>IF(N648="nulová",J648,0)</f>
        <v>0</v>
      </c>
      <c r="BJ648" s="18" t="s">
        <v>89</v>
      </c>
      <c r="BK648" s="231">
        <f>ROUND(I648*H648,2)</f>
        <v>0</v>
      </c>
      <c r="BL648" s="18" t="s">
        <v>139</v>
      </c>
      <c r="BM648" s="230" t="s">
        <v>761</v>
      </c>
    </row>
    <row r="649" s="13" customFormat="1">
      <c r="A649" s="13"/>
      <c r="B649" s="232"/>
      <c r="C649" s="233"/>
      <c r="D649" s="234" t="s">
        <v>141</v>
      </c>
      <c r="E649" s="235" t="s">
        <v>1</v>
      </c>
      <c r="F649" s="236" t="s">
        <v>762</v>
      </c>
      <c r="G649" s="233"/>
      <c r="H649" s="237">
        <v>18</v>
      </c>
      <c r="I649" s="238"/>
      <c r="J649" s="233"/>
      <c r="K649" s="233"/>
      <c r="L649" s="239"/>
      <c r="M649" s="240"/>
      <c r="N649" s="241"/>
      <c r="O649" s="241"/>
      <c r="P649" s="241"/>
      <c r="Q649" s="241"/>
      <c r="R649" s="241"/>
      <c r="S649" s="241"/>
      <c r="T649" s="24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3" t="s">
        <v>141</v>
      </c>
      <c r="AU649" s="243" t="s">
        <v>91</v>
      </c>
      <c r="AV649" s="13" t="s">
        <v>91</v>
      </c>
      <c r="AW649" s="13" t="s">
        <v>36</v>
      </c>
      <c r="AX649" s="13" t="s">
        <v>89</v>
      </c>
      <c r="AY649" s="243" t="s">
        <v>132</v>
      </c>
    </row>
    <row r="650" s="2" customFormat="1" ht="16.5" customHeight="1">
      <c r="A650" s="39"/>
      <c r="B650" s="40"/>
      <c r="C650" s="280" t="s">
        <v>763</v>
      </c>
      <c r="D650" s="280" t="s">
        <v>329</v>
      </c>
      <c r="E650" s="281" t="s">
        <v>764</v>
      </c>
      <c r="F650" s="282" t="s">
        <v>765</v>
      </c>
      <c r="G650" s="283" t="s">
        <v>188</v>
      </c>
      <c r="H650" s="284">
        <v>21.420000000000002</v>
      </c>
      <c r="I650" s="285"/>
      <c r="J650" s="286">
        <f>ROUND(I650*H650,2)</f>
        <v>0</v>
      </c>
      <c r="K650" s="282" t="s">
        <v>138</v>
      </c>
      <c r="L650" s="287"/>
      <c r="M650" s="288" t="s">
        <v>1</v>
      </c>
      <c r="N650" s="289" t="s">
        <v>46</v>
      </c>
      <c r="O650" s="92"/>
      <c r="P650" s="228">
        <f>O650*H650</f>
        <v>0</v>
      </c>
      <c r="Q650" s="228">
        <v>0.045999999999999999</v>
      </c>
      <c r="R650" s="228">
        <f>Q650*H650</f>
        <v>0.98532000000000008</v>
      </c>
      <c r="S650" s="228">
        <v>0</v>
      </c>
      <c r="T650" s="22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0" t="s">
        <v>191</v>
      </c>
      <c r="AT650" s="230" t="s">
        <v>329</v>
      </c>
      <c r="AU650" s="230" t="s">
        <v>91</v>
      </c>
      <c r="AY650" s="18" t="s">
        <v>132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8" t="s">
        <v>89</v>
      </c>
      <c r="BK650" s="231">
        <f>ROUND(I650*H650,2)</f>
        <v>0</v>
      </c>
      <c r="BL650" s="18" t="s">
        <v>139</v>
      </c>
      <c r="BM650" s="230" t="s">
        <v>766</v>
      </c>
    </row>
    <row r="651" s="2" customFormat="1">
      <c r="A651" s="39"/>
      <c r="B651" s="40"/>
      <c r="C651" s="41"/>
      <c r="D651" s="234" t="s">
        <v>146</v>
      </c>
      <c r="E651" s="41"/>
      <c r="F651" s="244" t="s">
        <v>767</v>
      </c>
      <c r="G651" s="41"/>
      <c r="H651" s="41"/>
      <c r="I651" s="245"/>
      <c r="J651" s="41"/>
      <c r="K651" s="41"/>
      <c r="L651" s="45"/>
      <c r="M651" s="246"/>
      <c r="N651" s="247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146</v>
      </c>
      <c r="AU651" s="18" t="s">
        <v>91</v>
      </c>
    </row>
    <row r="652" s="13" customFormat="1">
      <c r="A652" s="13"/>
      <c r="B652" s="232"/>
      <c r="C652" s="233"/>
      <c r="D652" s="234" t="s">
        <v>141</v>
      </c>
      <c r="E652" s="233"/>
      <c r="F652" s="236" t="s">
        <v>768</v>
      </c>
      <c r="G652" s="233"/>
      <c r="H652" s="237">
        <v>21.420000000000002</v>
      </c>
      <c r="I652" s="238"/>
      <c r="J652" s="233"/>
      <c r="K652" s="233"/>
      <c r="L652" s="239"/>
      <c r="M652" s="240"/>
      <c r="N652" s="241"/>
      <c r="O652" s="241"/>
      <c r="P652" s="241"/>
      <c r="Q652" s="241"/>
      <c r="R652" s="241"/>
      <c r="S652" s="241"/>
      <c r="T652" s="24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3" t="s">
        <v>141</v>
      </c>
      <c r="AU652" s="243" t="s">
        <v>91</v>
      </c>
      <c r="AV652" s="13" t="s">
        <v>91</v>
      </c>
      <c r="AW652" s="13" t="s">
        <v>4</v>
      </c>
      <c r="AX652" s="13" t="s">
        <v>89</v>
      </c>
      <c r="AY652" s="243" t="s">
        <v>132</v>
      </c>
    </row>
    <row r="653" s="2" customFormat="1" ht="49.05" customHeight="1">
      <c r="A653" s="39"/>
      <c r="B653" s="40"/>
      <c r="C653" s="219" t="s">
        <v>769</v>
      </c>
      <c r="D653" s="219" t="s">
        <v>134</v>
      </c>
      <c r="E653" s="220" t="s">
        <v>770</v>
      </c>
      <c r="F653" s="221" t="s">
        <v>771</v>
      </c>
      <c r="G653" s="222" t="s">
        <v>188</v>
      </c>
      <c r="H653" s="223">
        <v>20</v>
      </c>
      <c r="I653" s="224"/>
      <c r="J653" s="225">
        <f>ROUND(I653*H653,2)</f>
        <v>0</v>
      </c>
      <c r="K653" s="221" t="s">
        <v>138</v>
      </c>
      <c r="L653" s="45"/>
      <c r="M653" s="226" t="s">
        <v>1</v>
      </c>
      <c r="N653" s="227" t="s">
        <v>46</v>
      </c>
      <c r="O653" s="92"/>
      <c r="P653" s="228">
        <f>O653*H653</f>
        <v>0</v>
      </c>
      <c r="Q653" s="228">
        <v>0.15540000000000001</v>
      </c>
      <c r="R653" s="228">
        <f>Q653*H653</f>
        <v>3.1080000000000001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139</v>
      </c>
      <c r="AT653" s="230" t="s">
        <v>134</v>
      </c>
      <c r="AU653" s="230" t="s">
        <v>91</v>
      </c>
      <c r="AY653" s="18" t="s">
        <v>132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89</v>
      </c>
      <c r="BK653" s="231">
        <f>ROUND(I653*H653,2)</f>
        <v>0</v>
      </c>
      <c r="BL653" s="18" t="s">
        <v>139</v>
      </c>
      <c r="BM653" s="230" t="s">
        <v>772</v>
      </c>
    </row>
    <row r="654" s="14" customFormat="1">
      <c r="A654" s="14"/>
      <c r="B654" s="248"/>
      <c r="C654" s="249"/>
      <c r="D654" s="234" t="s">
        <v>141</v>
      </c>
      <c r="E654" s="250" t="s">
        <v>1</v>
      </c>
      <c r="F654" s="251" t="s">
        <v>773</v>
      </c>
      <c r="G654" s="249"/>
      <c r="H654" s="250" t="s">
        <v>1</v>
      </c>
      <c r="I654" s="252"/>
      <c r="J654" s="249"/>
      <c r="K654" s="249"/>
      <c r="L654" s="253"/>
      <c r="M654" s="254"/>
      <c r="N654" s="255"/>
      <c r="O654" s="255"/>
      <c r="P654" s="255"/>
      <c r="Q654" s="255"/>
      <c r="R654" s="255"/>
      <c r="S654" s="255"/>
      <c r="T654" s="25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7" t="s">
        <v>141</v>
      </c>
      <c r="AU654" s="257" t="s">
        <v>91</v>
      </c>
      <c r="AV654" s="14" t="s">
        <v>89</v>
      </c>
      <c r="AW654" s="14" t="s">
        <v>36</v>
      </c>
      <c r="AX654" s="14" t="s">
        <v>81</v>
      </c>
      <c r="AY654" s="257" t="s">
        <v>132</v>
      </c>
    </row>
    <row r="655" s="13" customFormat="1">
      <c r="A655" s="13"/>
      <c r="B655" s="232"/>
      <c r="C655" s="233"/>
      <c r="D655" s="234" t="s">
        <v>141</v>
      </c>
      <c r="E655" s="235" t="s">
        <v>1</v>
      </c>
      <c r="F655" s="236" t="s">
        <v>774</v>
      </c>
      <c r="G655" s="233"/>
      <c r="H655" s="237">
        <v>20</v>
      </c>
      <c r="I655" s="238"/>
      <c r="J655" s="233"/>
      <c r="K655" s="233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141</v>
      </c>
      <c r="AU655" s="243" t="s">
        <v>91</v>
      </c>
      <c r="AV655" s="13" t="s">
        <v>91</v>
      </c>
      <c r="AW655" s="13" t="s">
        <v>36</v>
      </c>
      <c r="AX655" s="13" t="s">
        <v>89</v>
      </c>
      <c r="AY655" s="243" t="s">
        <v>132</v>
      </c>
    </row>
    <row r="656" s="2" customFormat="1" ht="24.15" customHeight="1">
      <c r="A656" s="39"/>
      <c r="B656" s="40"/>
      <c r="C656" s="219" t="s">
        <v>775</v>
      </c>
      <c r="D656" s="219" t="s">
        <v>134</v>
      </c>
      <c r="E656" s="220" t="s">
        <v>776</v>
      </c>
      <c r="F656" s="221" t="s">
        <v>777</v>
      </c>
      <c r="G656" s="222" t="s">
        <v>188</v>
      </c>
      <c r="H656" s="223">
        <v>379.39999999999998</v>
      </c>
      <c r="I656" s="224"/>
      <c r="J656" s="225">
        <f>ROUND(I656*H656,2)</f>
        <v>0</v>
      </c>
      <c r="K656" s="221" t="s">
        <v>138</v>
      </c>
      <c r="L656" s="45"/>
      <c r="M656" s="226" t="s">
        <v>1</v>
      </c>
      <c r="N656" s="227" t="s">
        <v>46</v>
      </c>
      <c r="O656" s="92"/>
      <c r="P656" s="228">
        <f>O656*H656</f>
        <v>0</v>
      </c>
      <c r="Q656" s="228">
        <v>0</v>
      </c>
      <c r="R656" s="228">
        <f>Q656*H656</f>
        <v>0</v>
      </c>
      <c r="S656" s="228">
        <v>0</v>
      </c>
      <c r="T656" s="22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139</v>
      </c>
      <c r="AT656" s="230" t="s">
        <v>134</v>
      </c>
      <c r="AU656" s="230" t="s">
        <v>91</v>
      </c>
      <c r="AY656" s="18" t="s">
        <v>132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89</v>
      </c>
      <c r="BK656" s="231">
        <f>ROUND(I656*H656,2)</f>
        <v>0</v>
      </c>
      <c r="BL656" s="18" t="s">
        <v>139</v>
      </c>
      <c r="BM656" s="230" t="s">
        <v>778</v>
      </c>
    </row>
    <row r="657" s="13" customFormat="1">
      <c r="A657" s="13"/>
      <c r="B657" s="232"/>
      <c r="C657" s="233"/>
      <c r="D657" s="234" t="s">
        <v>141</v>
      </c>
      <c r="E657" s="235" t="s">
        <v>1</v>
      </c>
      <c r="F657" s="236" t="s">
        <v>779</v>
      </c>
      <c r="G657" s="233"/>
      <c r="H657" s="237">
        <v>234</v>
      </c>
      <c r="I657" s="238"/>
      <c r="J657" s="233"/>
      <c r="K657" s="233"/>
      <c r="L657" s="239"/>
      <c r="M657" s="240"/>
      <c r="N657" s="241"/>
      <c r="O657" s="241"/>
      <c r="P657" s="241"/>
      <c r="Q657" s="241"/>
      <c r="R657" s="241"/>
      <c r="S657" s="241"/>
      <c r="T657" s="24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3" t="s">
        <v>141</v>
      </c>
      <c r="AU657" s="243" t="s">
        <v>91</v>
      </c>
      <c r="AV657" s="13" t="s">
        <v>91</v>
      </c>
      <c r="AW657" s="13" t="s">
        <v>36</v>
      </c>
      <c r="AX657" s="13" t="s">
        <v>81</v>
      </c>
      <c r="AY657" s="243" t="s">
        <v>132</v>
      </c>
    </row>
    <row r="658" s="13" customFormat="1">
      <c r="A658" s="13"/>
      <c r="B658" s="232"/>
      <c r="C658" s="233"/>
      <c r="D658" s="234" t="s">
        <v>141</v>
      </c>
      <c r="E658" s="235" t="s">
        <v>1</v>
      </c>
      <c r="F658" s="236" t="s">
        <v>780</v>
      </c>
      <c r="G658" s="233"/>
      <c r="H658" s="237">
        <v>20</v>
      </c>
      <c r="I658" s="238"/>
      <c r="J658" s="233"/>
      <c r="K658" s="233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141</v>
      </c>
      <c r="AU658" s="243" t="s">
        <v>91</v>
      </c>
      <c r="AV658" s="13" t="s">
        <v>91</v>
      </c>
      <c r="AW658" s="13" t="s">
        <v>36</v>
      </c>
      <c r="AX658" s="13" t="s">
        <v>81</v>
      </c>
      <c r="AY658" s="243" t="s">
        <v>132</v>
      </c>
    </row>
    <row r="659" s="13" customFormat="1">
      <c r="A659" s="13"/>
      <c r="B659" s="232"/>
      <c r="C659" s="233"/>
      <c r="D659" s="234" t="s">
        <v>141</v>
      </c>
      <c r="E659" s="235" t="s">
        <v>1</v>
      </c>
      <c r="F659" s="236" t="s">
        <v>781</v>
      </c>
      <c r="G659" s="233"/>
      <c r="H659" s="237">
        <v>17.199999999999999</v>
      </c>
      <c r="I659" s="238"/>
      <c r="J659" s="233"/>
      <c r="K659" s="233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141</v>
      </c>
      <c r="AU659" s="243" t="s">
        <v>91</v>
      </c>
      <c r="AV659" s="13" t="s">
        <v>91</v>
      </c>
      <c r="AW659" s="13" t="s">
        <v>36</v>
      </c>
      <c r="AX659" s="13" t="s">
        <v>81</v>
      </c>
      <c r="AY659" s="243" t="s">
        <v>132</v>
      </c>
    </row>
    <row r="660" s="13" customFormat="1">
      <c r="A660" s="13"/>
      <c r="B660" s="232"/>
      <c r="C660" s="233"/>
      <c r="D660" s="234" t="s">
        <v>141</v>
      </c>
      <c r="E660" s="235" t="s">
        <v>1</v>
      </c>
      <c r="F660" s="236" t="s">
        <v>782</v>
      </c>
      <c r="G660" s="233"/>
      <c r="H660" s="237">
        <v>108.2</v>
      </c>
      <c r="I660" s="238"/>
      <c r="J660" s="233"/>
      <c r="K660" s="233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141</v>
      </c>
      <c r="AU660" s="243" t="s">
        <v>91</v>
      </c>
      <c r="AV660" s="13" t="s">
        <v>91</v>
      </c>
      <c r="AW660" s="13" t="s">
        <v>36</v>
      </c>
      <c r="AX660" s="13" t="s">
        <v>81</v>
      </c>
      <c r="AY660" s="243" t="s">
        <v>132</v>
      </c>
    </row>
    <row r="661" s="16" customFormat="1">
      <c r="A661" s="16"/>
      <c r="B661" s="269"/>
      <c r="C661" s="270"/>
      <c r="D661" s="234" t="s">
        <v>141</v>
      </c>
      <c r="E661" s="271" t="s">
        <v>1</v>
      </c>
      <c r="F661" s="272" t="s">
        <v>162</v>
      </c>
      <c r="G661" s="270"/>
      <c r="H661" s="273">
        <v>379.39999999999998</v>
      </c>
      <c r="I661" s="274"/>
      <c r="J661" s="270"/>
      <c r="K661" s="270"/>
      <c r="L661" s="275"/>
      <c r="M661" s="276"/>
      <c r="N661" s="277"/>
      <c r="O661" s="277"/>
      <c r="P661" s="277"/>
      <c r="Q661" s="277"/>
      <c r="R661" s="277"/>
      <c r="S661" s="277"/>
      <c r="T661" s="278"/>
      <c r="U661" s="16"/>
      <c r="V661" s="16"/>
      <c r="W661" s="16"/>
      <c r="X661" s="16"/>
      <c r="Y661" s="16"/>
      <c r="Z661" s="16"/>
      <c r="AA661" s="16"/>
      <c r="AB661" s="16"/>
      <c r="AC661" s="16"/>
      <c r="AD661" s="16"/>
      <c r="AE661" s="16"/>
      <c r="AT661" s="279" t="s">
        <v>141</v>
      </c>
      <c r="AU661" s="279" t="s">
        <v>91</v>
      </c>
      <c r="AV661" s="16" t="s">
        <v>139</v>
      </c>
      <c r="AW661" s="16" t="s">
        <v>36</v>
      </c>
      <c r="AX661" s="16" t="s">
        <v>89</v>
      </c>
      <c r="AY661" s="279" t="s">
        <v>132</v>
      </c>
    </row>
    <row r="662" s="2" customFormat="1" ht="66.75" customHeight="1">
      <c r="A662" s="39"/>
      <c r="B662" s="40"/>
      <c r="C662" s="219" t="s">
        <v>783</v>
      </c>
      <c r="D662" s="219" t="s">
        <v>134</v>
      </c>
      <c r="E662" s="220" t="s">
        <v>784</v>
      </c>
      <c r="F662" s="221" t="s">
        <v>785</v>
      </c>
      <c r="G662" s="222" t="s">
        <v>188</v>
      </c>
      <c r="H662" s="223">
        <v>20</v>
      </c>
      <c r="I662" s="224"/>
      <c r="J662" s="225">
        <f>ROUND(I662*H662,2)</f>
        <v>0</v>
      </c>
      <c r="K662" s="221" t="s">
        <v>138</v>
      </c>
      <c r="L662" s="45"/>
      <c r="M662" s="226" t="s">
        <v>1</v>
      </c>
      <c r="N662" s="227" t="s">
        <v>46</v>
      </c>
      <c r="O662" s="92"/>
      <c r="P662" s="228">
        <f>O662*H662</f>
        <v>0</v>
      </c>
      <c r="Q662" s="228">
        <v>0</v>
      </c>
      <c r="R662" s="228">
        <f>Q662*H662</f>
        <v>0</v>
      </c>
      <c r="S662" s="228">
        <v>0</v>
      </c>
      <c r="T662" s="229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0" t="s">
        <v>139</v>
      </c>
      <c r="AT662" s="230" t="s">
        <v>134</v>
      </c>
      <c r="AU662" s="230" t="s">
        <v>91</v>
      </c>
      <c r="AY662" s="18" t="s">
        <v>132</v>
      </c>
      <c r="BE662" s="231">
        <f>IF(N662="základní",J662,0)</f>
        <v>0</v>
      </c>
      <c r="BF662" s="231">
        <f>IF(N662="snížená",J662,0)</f>
        <v>0</v>
      </c>
      <c r="BG662" s="231">
        <f>IF(N662="zákl. přenesená",J662,0)</f>
        <v>0</v>
      </c>
      <c r="BH662" s="231">
        <f>IF(N662="sníž. přenesená",J662,0)</f>
        <v>0</v>
      </c>
      <c r="BI662" s="231">
        <f>IF(N662="nulová",J662,0)</f>
        <v>0</v>
      </c>
      <c r="BJ662" s="18" t="s">
        <v>89</v>
      </c>
      <c r="BK662" s="231">
        <f>ROUND(I662*H662,2)</f>
        <v>0</v>
      </c>
      <c r="BL662" s="18" t="s">
        <v>139</v>
      </c>
      <c r="BM662" s="230" t="s">
        <v>786</v>
      </c>
    </row>
    <row r="663" s="2" customFormat="1" ht="55.5" customHeight="1">
      <c r="A663" s="39"/>
      <c r="B663" s="40"/>
      <c r="C663" s="219" t="s">
        <v>787</v>
      </c>
      <c r="D663" s="219" t="s">
        <v>134</v>
      </c>
      <c r="E663" s="220" t="s">
        <v>788</v>
      </c>
      <c r="F663" s="221" t="s">
        <v>789</v>
      </c>
      <c r="G663" s="222" t="s">
        <v>137</v>
      </c>
      <c r="H663" s="223">
        <v>3.2000000000000002</v>
      </c>
      <c r="I663" s="224"/>
      <c r="J663" s="225">
        <f>ROUND(I663*H663,2)</f>
        <v>0</v>
      </c>
      <c r="K663" s="221" t="s">
        <v>138</v>
      </c>
      <c r="L663" s="45"/>
      <c r="M663" s="226" t="s">
        <v>1</v>
      </c>
      <c r="N663" s="227" t="s">
        <v>46</v>
      </c>
      <c r="O663" s="92"/>
      <c r="P663" s="228">
        <f>O663*H663</f>
        <v>0</v>
      </c>
      <c r="Q663" s="228">
        <v>0</v>
      </c>
      <c r="R663" s="228">
        <f>Q663*H663</f>
        <v>0</v>
      </c>
      <c r="S663" s="228">
        <v>0</v>
      </c>
      <c r="T663" s="22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0" t="s">
        <v>139</v>
      </c>
      <c r="AT663" s="230" t="s">
        <v>134</v>
      </c>
      <c r="AU663" s="230" t="s">
        <v>91</v>
      </c>
      <c r="AY663" s="18" t="s">
        <v>132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8" t="s">
        <v>89</v>
      </c>
      <c r="BK663" s="231">
        <f>ROUND(I663*H663,2)</f>
        <v>0</v>
      </c>
      <c r="BL663" s="18" t="s">
        <v>139</v>
      </c>
      <c r="BM663" s="230" t="s">
        <v>790</v>
      </c>
    </row>
    <row r="664" s="12" customFormat="1" ht="22.8" customHeight="1">
      <c r="A664" s="12"/>
      <c r="B664" s="203"/>
      <c r="C664" s="204"/>
      <c r="D664" s="205" t="s">
        <v>80</v>
      </c>
      <c r="E664" s="217" t="s">
        <v>791</v>
      </c>
      <c r="F664" s="217" t="s">
        <v>792</v>
      </c>
      <c r="G664" s="204"/>
      <c r="H664" s="204"/>
      <c r="I664" s="207"/>
      <c r="J664" s="218">
        <f>BK664</f>
        <v>0</v>
      </c>
      <c r="K664" s="204"/>
      <c r="L664" s="209"/>
      <c r="M664" s="210"/>
      <c r="N664" s="211"/>
      <c r="O664" s="211"/>
      <c r="P664" s="212">
        <f>SUM(P665:P700)</f>
        <v>0</v>
      </c>
      <c r="Q664" s="211"/>
      <c r="R664" s="212">
        <f>SUM(R665:R700)</f>
        <v>0</v>
      </c>
      <c r="S664" s="211"/>
      <c r="T664" s="213">
        <f>SUM(T665:T700)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14" t="s">
        <v>89</v>
      </c>
      <c r="AT664" s="215" t="s">
        <v>80</v>
      </c>
      <c r="AU664" s="215" t="s">
        <v>89</v>
      </c>
      <c r="AY664" s="214" t="s">
        <v>132</v>
      </c>
      <c r="BK664" s="216">
        <f>SUM(BK665:BK700)</f>
        <v>0</v>
      </c>
    </row>
    <row r="665" s="2" customFormat="1" ht="37.8" customHeight="1">
      <c r="A665" s="39"/>
      <c r="B665" s="40"/>
      <c r="C665" s="219" t="s">
        <v>793</v>
      </c>
      <c r="D665" s="219" t="s">
        <v>134</v>
      </c>
      <c r="E665" s="220" t="s">
        <v>794</v>
      </c>
      <c r="F665" s="221" t="s">
        <v>795</v>
      </c>
      <c r="G665" s="222" t="s">
        <v>312</v>
      </c>
      <c r="H665" s="223">
        <v>352.11900000000003</v>
      </c>
      <c r="I665" s="224"/>
      <c r="J665" s="225">
        <f>ROUND(I665*H665,2)</f>
        <v>0</v>
      </c>
      <c r="K665" s="221" t="s">
        <v>138</v>
      </c>
      <c r="L665" s="45"/>
      <c r="M665" s="226" t="s">
        <v>1</v>
      </c>
      <c r="N665" s="227" t="s">
        <v>46</v>
      </c>
      <c r="O665" s="92"/>
      <c r="P665" s="228">
        <f>O665*H665</f>
        <v>0</v>
      </c>
      <c r="Q665" s="228">
        <v>0</v>
      </c>
      <c r="R665" s="228">
        <f>Q665*H665</f>
        <v>0</v>
      </c>
      <c r="S665" s="228">
        <v>0</v>
      </c>
      <c r="T665" s="22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139</v>
      </c>
      <c r="AT665" s="230" t="s">
        <v>134</v>
      </c>
      <c r="AU665" s="230" t="s">
        <v>91</v>
      </c>
      <c r="AY665" s="18" t="s">
        <v>132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89</v>
      </c>
      <c r="BK665" s="231">
        <f>ROUND(I665*H665,2)</f>
        <v>0</v>
      </c>
      <c r="BL665" s="18" t="s">
        <v>139</v>
      </c>
      <c r="BM665" s="230" t="s">
        <v>796</v>
      </c>
    </row>
    <row r="666" s="13" customFormat="1">
      <c r="A666" s="13"/>
      <c r="B666" s="232"/>
      <c r="C666" s="233"/>
      <c r="D666" s="234" t="s">
        <v>141</v>
      </c>
      <c r="E666" s="235" t="s">
        <v>1</v>
      </c>
      <c r="F666" s="236" t="s">
        <v>797</v>
      </c>
      <c r="G666" s="233"/>
      <c r="H666" s="237">
        <v>77.719999999999999</v>
      </c>
      <c r="I666" s="238"/>
      <c r="J666" s="233"/>
      <c r="K666" s="233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141</v>
      </c>
      <c r="AU666" s="243" t="s">
        <v>91</v>
      </c>
      <c r="AV666" s="13" t="s">
        <v>91</v>
      </c>
      <c r="AW666" s="13" t="s">
        <v>36</v>
      </c>
      <c r="AX666" s="13" t="s">
        <v>81</v>
      </c>
      <c r="AY666" s="243" t="s">
        <v>132</v>
      </c>
    </row>
    <row r="667" s="13" customFormat="1">
      <c r="A667" s="13"/>
      <c r="B667" s="232"/>
      <c r="C667" s="233"/>
      <c r="D667" s="234" t="s">
        <v>141</v>
      </c>
      <c r="E667" s="235" t="s">
        <v>1</v>
      </c>
      <c r="F667" s="236" t="s">
        <v>798</v>
      </c>
      <c r="G667" s="233"/>
      <c r="H667" s="237">
        <v>117.04000000000001</v>
      </c>
      <c r="I667" s="238"/>
      <c r="J667" s="233"/>
      <c r="K667" s="233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141</v>
      </c>
      <c r="AU667" s="243" t="s">
        <v>91</v>
      </c>
      <c r="AV667" s="13" t="s">
        <v>91</v>
      </c>
      <c r="AW667" s="13" t="s">
        <v>36</v>
      </c>
      <c r="AX667" s="13" t="s">
        <v>81</v>
      </c>
      <c r="AY667" s="243" t="s">
        <v>132</v>
      </c>
    </row>
    <row r="668" s="13" customFormat="1">
      <c r="A668" s="13"/>
      <c r="B668" s="232"/>
      <c r="C668" s="233"/>
      <c r="D668" s="234" t="s">
        <v>141</v>
      </c>
      <c r="E668" s="235" t="s">
        <v>1</v>
      </c>
      <c r="F668" s="236" t="s">
        <v>799</v>
      </c>
      <c r="G668" s="233"/>
      <c r="H668" s="237">
        <v>86.450000000000003</v>
      </c>
      <c r="I668" s="238"/>
      <c r="J668" s="233"/>
      <c r="K668" s="233"/>
      <c r="L668" s="239"/>
      <c r="M668" s="240"/>
      <c r="N668" s="241"/>
      <c r="O668" s="241"/>
      <c r="P668" s="241"/>
      <c r="Q668" s="241"/>
      <c r="R668" s="241"/>
      <c r="S668" s="241"/>
      <c r="T668" s="24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3" t="s">
        <v>141</v>
      </c>
      <c r="AU668" s="243" t="s">
        <v>91</v>
      </c>
      <c r="AV668" s="13" t="s">
        <v>91</v>
      </c>
      <c r="AW668" s="13" t="s">
        <v>36</v>
      </c>
      <c r="AX668" s="13" t="s">
        <v>81</v>
      </c>
      <c r="AY668" s="243" t="s">
        <v>132</v>
      </c>
    </row>
    <row r="669" s="13" customFormat="1">
      <c r="A669" s="13"/>
      <c r="B669" s="232"/>
      <c r="C669" s="233"/>
      <c r="D669" s="234" t="s">
        <v>141</v>
      </c>
      <c r="E669" s="235" t="s">
        <v>1</v>
      </c>
      <c r="F669" s="236" t="s">
        <v>800</v>
      </c>
      <c r="G669" s="233"/>
      <c r="H669" s="237">
        <v>2.8130000000000002</v>
      </c>
      <c r="I669" s="238"/>
      <c r="J669" s="233"/>
      <c r="K669" s="233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141</v>
      </c>
      <c r="AU669" s="243" t="s">
        <v>91</v>
      </c>
      <c r="AV669" s="13" t="s">
        <v>91</v>
      </c>
      <c r="AW669" s="13" t="s">
        <v>36</v>
      </c>
      <c r="AX669" s="13" t="s">
        <v>81</v>
      </c>
      <c r="AY669" s="243" t="s">
        <v>132</v>
      </c>
    </row>
    <row r="670" s="13" customFormat="1">
      <c r="A670" s="13"/>
      <c r="B670" s="232"/>
      <c r="C670" s="233"/>
      <c r="D670" s="234" t="s">
        <v>141</v>
      </c>
      <c r="E670" s="235" t="s">
        <v>1</v>
      </c>
      <c r="F670" s="236" t="s">
        <v>801</v>
      </c>
      <c r="G670" s="233"/>
      <c r="H670" s="237">
        <v>68.096000000000004</v>
      </c>
      <c r="I670" s="238"/>
      <c r="J670" s="233"/>
      <c r="K670" s="233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141</v>
      </c>
      <c r="AU670" s="243" t="s">
        <v>91</v>
      </c>
      <c r="AV670" s="13" t="s">
        <v>91</v>
      </c>
      <c r="AW670" s="13" t="s">
        <v>36</v>
      </c>
      <c r="AX670" s="13" t="s">
        <v>81</v>
      </c>
      <c r="AY670" s="243" t="s">
        <v>132</v>
      </c>
    </row>
    <row r="671" s="16" customFormat="1">
      <c r="A671" s="16"/>
      <c r="B671" s="269"/>
      <c r="C671" s="270"/>
      <c r="D671" s="234" t="s">
        <v>141</v>
      </c>
      <c r="E671" s="271" t="s">
        <v>1</v>
      </c>
      <c r="F671" s="272" t="s">
        <v>162</v>
      </c>
      <c r="G671" s="270"/>
      <c r="H671" s="273">
        <v>352.11900000000003</v>
      </c>
      <c r="I671" s="274"/>
      <c r="J671" s="270"/>
      <c r="K671" s="270"/>
      <c r="L671" s="275"/>
      <c r="M671" s="276"/>
      <c r="N671" s="277"/>
      <c r="O671" s="277"/>
      <c r="P671" s="277"/>
      <c r="Q671" s="277"/>
      <c r="R671" s="277"/>
      <c r="S671" s="277"/>
      <c r="T671" s="278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T671" s="279" t="s">
        <v>141</v>
      </c>
      <c r="AU671" s="279" t="s">
        <v>91</v>
      </c>
      <c r="AV671" s="16" t="s">
        <v>139</v>
      </c>
      <c r="AW671" s="16" t="s">
        <v>36</v>
      </c>
      <c r="AX671" s="16" t="s">
        <v>89</v>
      </c>
      <c r="AY671" s="279" t="s">
        <v>132</v>
      </c>
    </row>
    <row r="672" s="2" customFormat="1" ht="37.8" customHeight="1">
      <c r="A672" s="39"/>
      <c r="B672" s="40"/>
      <c r="C672" s="219" t="s">
        <v>802</v>
      </c>
      <c r="D672" s="219" t="s">
        <v>134</v>
      </c>
      <c r="E672" s="220" t="s">
        <v>803</v>
      </c>
      <c r="F672" s="221" t="s">
        <v>804</v>
      </c>
      <c r="G672" s="222" t="s">
        <v>312</v>
      </c>
      <c r="H672" s="223">
        <v>3169.0709999999999</v>
      </c>
      <c r="I672" s="224"/>
      <c r="J672" s="225">
        <f>ROUND(I672*H672,2)</f>
        <v>0</v>
      </c>
      <c r="K672" s="221" t="s">
        <v>138</v>
      </c>
      <c r="L672" s="45"/>
      <c r="M672" s="226" t="s">
        <v>1</v>
      </c>
      <c r="N672" s="227" t="s">
        <v>46</v>
      </c>
      <c r="O672" s="92"/>
      <c r="P672" s="228">
        <f>O672*H672</f>
        <v>0</v>
      </c>
      <c r="Q672" s="228">
        <v>0</v>
      </c>
      <c r="R672" s="228">
        <f>Q672*H672</f>
        <v>0</v>
      </c>
      <c r="S672" s="228">
        <v>0</v>
      </c>
      <c r="T672" s="229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0" t="s">
        <v>139</v>
      </c>
      <c r="AT672" s="230" t="s">
        <v>134</v>
      </c>
      <c r="AU672" s="230" t="s">
        <v>91</v>
      </c>
      <c r="AY672" s="18" t="s">
        <v>132</v>
      </c>
      <c r="BE672" s="231">
        <f>IF(N672="základní",J672,0)</f>
        <v>0</v>
      </c>
      <c r="BF672" s="231">
        <f>IF(N672="snížená",J672,0)</f>
        <v>0</v>
      </c>
      <c r="BG672" s="231">
        <f>IF(N672="zákl. přenesená",J672,0)</f>
        <v>0</v>
      </c>
      <c r="BH672" s="231">
        <f>IF(N672="sníž. přenesená",J672,0)</f>
        <v>0</v>
      </c>
      <c r="BI672" s="231">
        <f>IF(N672="nulová",J672,0)</f>
        <v>0</v>
      </c>
      <c r="BJ672" s="18" t="s">
        <v>89</v>
      </c>
      <c r="BK672" s="231">
        <f>ROUND(I672*H672,2)</f>
        <v>0</v>
      </c>
      <c r="BL672" s="18" t="s">
        <v>139</v>
      </c>
      <c r="BM672" s="230" t="s">
        <v>805</v>
      </c>
    </row>
    <row r="673" s="14" customFormat="1">
      <c r="A673" s="14"/>
      <c r="B673" s="248"/>
      <c r="C673" s="249"/>
      <c r="D673" s="234" t="s">
        <v>141</v>
      </c>
      <c r="E673" s="250" t="s">
        <v>1</v>
      </c>
      <c r="F673" s="251" t="s">
        <v>806</v>
      </c>
      <c r="G673" s="249"/>
      <c r="H673" s="250" t="s">
        <v>1</v>
      </c>
      <c r="I673" s="252"/>
      <c r="J673" s="249"/>
      <c r="K673" s="249"/>
      <c r="L673" s="253"/>
      <c r="M673" s="254"/>
      <c r="N673" s="255"/>
      <c r="O673" s="255"/>
      <c r="P673" s="255"/>
      <c r="Q673" s="255"/>
      <c r="R673" s="255"/>
      <c r="S673" s="255"/>
      <c r="T673" s="256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7" t="s">
        <v>141</v>
      </c>
      <c r="AU673" s="257" t="s">
        <v>91</v>
      </c>
      <c r="AV673" s="14" t="s">
        <v>89</v>
      </c>
      <c r="AW673" s="14" t="s">
        <v>36</v>
      </c>
      <c r="AX673" s="14" t="s">
        <v>81</v>
      </c>
      <c r="AY673" s="257" t="s">
        <v>132</v>
      </c>
    </row>
    <row r="674" s="13" customFormat="1">
      <c r="A674" s="13"/>
      <c r="B674" s="232"/>
      <c r="C674" s="233"/>
      <c r="D674" s="234" t="s">
        <v>141</v>
      </c>
      <c r="E674" s="235" t="s">
        <v>1</v>
      </c>
      <c r="F674" s="236" t="s">
        <v>807</v>
      </c>
      <c r="G674" s="233"/>
      <c r="H674" s="237">
        <v>3169.0709999999999</v>
      </c>
      <c r="I674" s="238"/>
      <c r="J674" s="233"/>
      <c r="K674" s="233"/>
      <c r="L674" s="239"/>
      <c r="M674" s="240"/>
      <c r="N674" s="241"/>
      <c r="O674" s="241"/>
      <c r="P674" s="241"/>
      <c r="Q674" s="241"/>
      <c r="R674" s="241"/>
      <c r="S674" s="241"/>
      <c r="T674" s="24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3" t="s">
        <v>141</v>
      </c>
      <c r="AU674" s="243" t="s">
        <v>91</v>
      </c>
      <c r="AV674" s="13" t="s">
        <v>91</v>
      </c>
      <c r="AW674" s="13" t="s">
        <v>36</v>
      </c>
      <c r="AX674" s="13" t="s">
        <v>89</v>
      </c>
      <c r="AY674" s="243" t="s">
        <v>132</v>
      </c>
    </row>
    <row r="675" s="2" customFormat="1" ht="37.8" customHeight="1">
      <c r="A675" s="39"/>
      <c r="B675" s="40"/>
      <c r="C675" s="219" t="s">
        <v>808</v>
      </c>
      <c r="D675" s="219" t="s">
        <v>134</v>
      </c>
      <c r="E675" s="220" t="s">
        <v>809</v>
      </c>
      <c r="F675" s="221" t="s">
        <v>810</v>
      </c>
      <c r="G675" s="222" t="s">
        <v>312</v>
      </c>
      <c r="H675" s="223">
        <v>238.55699999999999</v>
      </c>
      <c r="I675" s="224"/>
      <c r="J675" s="225">
        <f>ROUND(I675*H675,2)</f>
        <v>0</v>
      </c>
      <c r="K675" s="221" t="s">
        <v>138</v>
      </c>
      <c r="L675" s="45"/>
      <c r="M675" s="226" t="s">
        <v>1</v>
      </c>
      <c r="N675" s="227" t="s">
        <v>46</v>
      </c>
      <c r="O675" s="92"/>
      <c r="P675" s="228">
        <f>O675*H675</f>
        <v>0</v>
      </c>
      <c r="Q675" s="228">
        <v>0</v>
      </c>
      <c r="R675" s="228">
        <f>Q675*H675</f>
        <v>0</v>
      </c>
      <c r="S675" s="228">
        <v>0</v>
      </c>
      <c r="T675" s="229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0" t="s">
        <v>139</v>
      </c>
      <c r="AT675" s="230" t="s">
        <v>134</v>
      </c>
      <c r="AU675" s="230" t="s">
        <v>91</v>
      </c>
      <c r="AY675" s="18" t="s">
        <v>132</v>
      </c>
      <c r="BE675" s="231">
        <f>IF(N675="základní",J675,0)</f>
        <v>0</v>
      </c>
      <c r="BF675" s="231">
        <f>IF(N675="snížená",J675,0)</f>
        <v>0</v>
      </c>
      <c r="BG675" s="231">
        <f>IF(N675="zákl. přenesená",J675,0)</f>
        <v>0</v>
      </c>
      <c r="BH675" s="231">
        <f>IF(N675="sníž. přenesená",J675,0)</f>
        <v>0</v>
      </c>
      <c r="BI675" s="231">
        <f>IF(N675="nulová",J675,0)</f>
        <v>0</v>
      </c>
      <c r="BJ675" s="18" t="s">
        <v>89</v>
      </c>
      <c r="BK675" s="231">
        <f>ROUND(I675*H675,2)</f>
        <v>0</v>
      </c>
      <c r="BL675" s="18" t="s">
        <v>139</v>
      </c>
      <c r="BM675" s="230" t="s">
        <v>811</v>
      </c>
    </row>
    <row r="676" s="13" customFormat="1">
      <c r="A676" s="13"/>
      <c r="B676" s="232"/>
      <c r="C676" s="233"/>
      <c r="D676" s="234" t="s">
        <v>141</v>
      </c>
      <c r="E676" s="235" t="s">
        <v>1</v>
      </c>
      <c r="F676" s="236" t="s">
        <v>812</v>
      </c>
      <c r="G676" s="233"/>
      <c r="H676" s="237">
        <v>10.763999999999999</v>
      </c>
      <c r="I676" s="238"/>
      <c r="J676" s="233"/>
      <c r="K676" s="233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141</v>
      </c>
      <c r="AU676" s="243" t="s">
        <v>91</v>
      </c>
      <c r="AV676" s="13" t="s">
        <v>91</v>
      </c>
      <c r="AW676" s="13" t="s">
        <v>36</v>
      </c>
      <c r="AX676" s="13" t="s">
        <v>81</v>
      </c>
      <c r="AY676" s="243" t="s">
        <v>132</v>
      </c>
    </row>
    <row r="677" s="13" customFormat="1">
      <c r="A677" s="13"/>
      <c r="B677" s="232"/>
      <c r="C677" s="233"/>
      <c r="D677" s="234" t="s">
        <v>141</v>
      </c>
      <c r="E677" s="235" t="s">
        <v>1</v>
      </c>
      <c r="F677" s="236" t="s">
        <v>813</v>
      </c>
      <c r="G677" s="233"/>
      <c r="H677" s="237">
        <v>1.216</v>
      </c>
      <c r="I677" s="238"/>
      <c r="J677" s="233"/>
      <c r="K677" s="233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141</v>
      </c>
      <c r="AU677" s="243" t="s">
        <v>91</v>
      </c>
      <c r="AV677" s="13" t="s">
        <v>91</v>
      </c>
      <c r="AW677" s="13" t="s">
        <v>36</v>
      </c>
      <c r="AX677" s="13" t="s">
        <v>81</v>
      </c>
      <c r="AY677" s="243" t="s">
        <v>132</v>
      </c>
    </row>
    <row r="678" s="13" customFormat="1">
      <c r="A678" s="13"/>
      <c r="B678" s="232"/>
      <c r="C678" s="233"/>
      <c r="D678" s="234" t="s">
        <v>141</v>
      </c>
      <c r="E678" s="235" t="s">
        <v>1</v>
      </c>
      <c r="F678" s="236" t="s">
        <v>814</v>
      </c>
      <c r="G678" s="233"/>
      <c r="H678" s="237">
        <v>24.18</v>
      </c>
      <c r="I678" s="238"/>
      <c r="J678" s="233"/>
      <c r="K678" s="233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141</v>
      </c>
      <c r="AU678" s="243" t="s">
        <v>91</v>
      </c>
      <c r="AV678" s="13" t="s">
        <v>91</v>
      </c>
      <c r="AW678" s="13" t="s">
        <v>36</v>
      </c>
      <c r="AX678" s="13" t="s">
        <v>81</v>
      </c>
      <c r="AY678" s="243" t="s">
        <v>132</v>
      </c>
    </row>
    <row r="679" s="13" customFormat="1">
      <c r="A679" s="13"/>
      <c r="B679" s="232"/>
      <c r="C679" s="233"/>
      <c r="D679" s="234" t="s">
        <v>141</v>
      </c>
      <c r="E679" s="235" t="s">
        <v>1</v>
      </c>
      <c r="F679" s="236" t="s">
        <v>815</v>
      </c>
      <c r="G679" s="233"/>
      <c r="H679" s="237">
        <v>198.90000000000001</v>
      </c>
      <c r="I679" s="238"/>
      <c r="J679" s="233"/>
      <c r="K679" s="233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141</v>
      </c>
      <c r="AU679" s="243" t="s">
        <v>91</v>
      </c>
      <c r="AV679" s="13" t="s">
        <v>91</v>
      </c>
      <c r="AW679" s="13" t="s">
        <v>36</v>
      </c>
      <c r="AX679" s="13" t="s">
        <v>81</v>
      </c>
      <c r="AY679" s="243" t="s">
        <v>132</v>
      </c>
    </row>
    <row r="680" s="13" customFormat="1">
      <c r="A680" s="13"/>
      <c r="B680" s="232"/>
      <c r="C680" s="233"/>
      <c r="D680" s="234" t="s">
        <v>141</v>
      </c>
      <c r="E680" s="235" t="s">
        <v>1</v>
      </c>
      <c r="F680" s="236" t="s">
        <v>816</v>
      </c>
      <c r="G680" s="233"/>
      <c r="H680" s="237">
        <v>3.4969999999999999</v>
      </c>
      <c r="I680" s="238"/>
      <c r="J680" s="233"/>
      <c r="K680" s="233"/>
      <c r="L680" s="239"/>
      <c r="M680" s="240"/>
      <c r="N680" s="241"/>
      <c r="O680" s="241"/>
      <c r="P680" s="241"/>
      <c r="Q680" s="241"/>
      <c r="R680" s="241"/>
      <c r="S680" s="241"/>
      <c r="T680" s="24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3" t="s">
        <v>141</v>
      </c>
      <c r="AU680" s="243" t="s">
        <v>91</v>
      </c>
      <c r="AV680" s="13" t="s">
        <v>91</v>
      </c>
      <c r="AW680" s="13" t="s">
        <v>36</v>
      </c>
      <c r="AX680" s="13" t="s">
        <v>81</v>
      </c>
      <c r="AY680" s="243" t="s">
        <v>132</v>
      </c>
    </row>
    <row r="681" s="16" customFormat="1">
      <c r="A681" s="16"/>
      <c r="B681" s="269"/>
      <c r="C681" s="270"/>
      <c r="D681" s="234" t="s">
        <v>141</v>
      </c>
      <c r="E681" s="271" t="s">
        <v>1</v>
      </c>
      <c r="F681" s="272" t="s">
        <v>162</v>
      </c>
      <c r="G681" s="270"/>
      <c r="H681" s="273">
        <v>238.55699999999999</v>
      </c>
      <c r="I681" s="274"/>
      <c r="J681" s="270"/>
      <c r="K681" s="270"/>
      <c r="L681" s="275"/>
      <c r="M681" s="276"/>
      <c r="N681" s="277"/>
      <c r="O681" s="277"/>
      <c r="P681" s="277"/>
      <c r="Q681" s="277"/>
      <c r="R681" s="277"/>
      <c r="S681" s="277"/>
      <c r="T681" s="278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T681" s="279" t="s">
        <v>141</v>
      </c>
      <c r="AU681" s="279" t="s">
        <v>91</v>
      </c>
      <c r="AV681" s="16" t="s">
        <v>139</v>
      </c>
      <c r="AW681" s="16" t="s">
        <v>36</v>
      </c>
      <c r="AX681" s="16" t="s">
        <v>89</v>
      </c>
      <c r="AY681" s="279" t="s">
        <v>132</v>
      </c>
    </row>
    <row r="682" s="2" customFormat="1" ht="37.8" customHeight="1">
      <c r="A682" s="39"/>
      <c r="B682" s="40"/>
      <c r="C682" s="219" t="s">
        <v>817</v>
      </c>
      <c r="D682" s="219" t="s">
        <v>134</v>
      </c>
      <c r="E682" s="220" t="s">
        <v>818</v>
      </c>
      <c r="F682" s="221" t="s">
        <v>804</v>
      </c>
      <c r="G682" s="222" t="s">
        <v>312</v>
      </c>
      <c r="H682" s="223">
        <v>2147.0129999999999</v>
      </c>
      <c r="I682" s="224"/>
      <c r="J682" s="225">
        <f>ROUND(I682*H682,2)</f>
        <v>0</v>
      </c>
      <c r="K682" s="221" t="s">
        <v>138</v>
      </c>
      <c r="L682" s="45"/>
      <c r="M682" s="226" t="s">
        <v>1</v>
      </c>
      <c r="N682" s="227" t="s">
        <v>46</v>
      </c>
      <c r="O682" s="92"/>
      <c r="P682" s="228">
        <f>O682*H682</f>
        <v>0</v>
      </c>
      <c r="Q682" s="228">
        <v>0</v>
      </c>
      <c r="R682" s="228">
        <f>Q682*H682</f>
        <v>0</v>
      </c>
      <c r="S682" s="228">
        <v>0</v>
      </c>
      <c r="T682" s="229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0" t="s">
        <v>139</v>
      </c>
      <c r="AT682" s="230" t="s">
        <v>134</v>
      </c>
      <c r="AU682" s="230" t="s">
        <v>91</v>
      </c>
      <c r="AY682" s="18" t="s">
        <v>132</v>
      </c>
      <c r="BE682" s="231">
        <f>IF(N682="základní",J682,0)</f>
        <v>0</v>
      </c>
      <c r="BF682" s="231">
        <f>IF(N682="snížená",J682,0)</f>
        <v>0</v>
      </c>
      <c r="BG682" s="231">
        <f>IF(N682="zákl. přenesená",J682,0)</f>
        <v>0</v>
      </c>
      <c r="BH682" s="231">
        <f>IF(N682="sníž. přenesená",J682,0)</f>
        <v>0</v>
      </c>
      <c r="BI682" s="231">
        <f>IF(N682="nulová",J682,0)</f>
        <v>0</v>
      </c>
      <c r="BJ682" s="18" t="s">
        <v>89</v>
      </c>
      <c r="BK682" s="231">
        <f>ROUND(I682*H682,2)</f>
        <v>0</v>
      </c>
      <c r="BL682" s="18" t="s">
        <v>139</v>
      </c>
      <c r="BM682" s="230" t="s">
        <v>819</v>
      </c>
    </row>
    <row r="683" s="14" customFormat="1">
      <c r="A683" s="14"/>
      <c r="B683" s="248"/>
      <c r="C683" s="249"/>
      <c r="D683" s="234" t="s">
        <v>141</v>
      </c>
      <c r="E683" s="250" t="s">
        <v>1</v>
      </c>
      <c r="F683" s="251" t="s">
        <v>806</v>
      </c>
      <c r="G683" s="249"/>
      <c r="H683" s="250" t="s">
        <v>1</v>
      </c>
      <c r="I683" s="252"/>
      <c r="J683" s="249"/>
      <c r="K683" s="249"/>
      <c r="L683" s="253"/>
      <c r="M683" s="254"/>
      <c r="N683" s="255"/>
      <c r="O683" s="255"/>
      <c r="P683" s="255"/>
      <c r="Q683" s="255"/>
      <c r="R683" s="255"/>
      <c r="S683" s="255"/>
      <c r="T683" s="25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7" t="s">
        <v>141</v>
      </c>
      <c r="AU683" s="257" t="s">
        <v>91</v>
      </c>
      <c r="AV683" s="14" t="s">
        <v>89</v>
      </c>
      <c r="AW683" s="14" t="s">
        <v>36</v>
      </c>
      <c r="AX683" s="14" t="s">
        <v>81</v>
      </c>
      <c r="AY683" s="257" t="s">
        <v>132</v>
      </c>
    </row>
    <row r="684" s="13" customFormat="1">
      <c r="A684" s="13"/>
      <c r="B684" s="232"/>
      <c r="C684" s="233"/>
      <c r="D684" s="234" t="s">
        <v>141</v>
      </c>
      <c r="E684" s="235" t="s">
        <v>1</v>
      </c>
      <c r="F684" s="236" t="s">
        <v>820</v>
      </c>
      <c r="G684" s="233"/>
      <c r="H684" s="237">
        <v>2147.0129999999999</v>
      </c>
      <c r="I684" s="238"/>
      <c r="J684" s="233"/>
      <c r="K684" s="233"/>
      <c r="L684" s="239"/>
      <c r="M684" s="240"/>
      <c r="N684" s="241"/>
      <c r="O684" s="241"/>
      <c r="P684" s="241"/>
      <c r="Q684" s="241"/>
      <c r="R684" s="241"/>
      <c r="S684" s="241"/>
      <c r="T684" s="24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3" t="s">
        <v>141</v>
      </c>
      <c r="AU684" s="243" t="s">
        <v>91</v>
      </c>
      <c r="AV684" s="13" t="s">
        <v>91</v>
      </c>
      <c r="AW684" s="13" t="s">
        <v>36</v>
      </c>
      <c r="AX684" s="13" t="s">
        <v>89</v>
      </c>
      <c r="AY684" s="243" t="s">
        <v>132</v>
      </c>
    </row>
    <row r="685" s="2" customFormat="1" ht="44.25" customHeight="1">
      <c r="A685" s="39"/>
      <c r="B685" s="40"/>
      <c r="C685" s="219" t="s">
        <v>821</v>
      </c>
      <c r="D685" s="219" t="s">
        <v>134</v>
      </c>
      <c r="E685" s="220" t="s">
        <v>822</v>
      </c>
      <c r="F685" s="221" t="s">
        <v>823</v>
      </c>
      <c r="G685" s="222" t="s">
        <v>312</v>
      </c>
      <c r="H685" s="223">
        <v>327.81999999999999</v>
      </c>
      <c r="I685" s="224"/>
      <c r="J685" s="225">
        <f>ROUND(I685*H685,2)</f>
        <v>0</v>
      </c>
      <c r="K685" s="221" t="s">
        <v>138</v>
      </c>
      <c r="L685" s="45"/>
      <c r="M685" s="226" t="s">
        <v>1</v>
      </c>
      <c r="N685" s="227" t="s">
        <v>46</v>
      </c>
      <c r="O685" s="92"/>
      <c r="P685" s="228">
        <f>O685*H685</f>
        <v>0</v>
      </c>
      <c r="Q685" s="228">
        <v>0</v>
      </c>
      <c r="R685" s="228">
        <f>Q685*H685</f>
        <v>0</v>
      </c>
      <c r="S685" s="228">
        <v>0</v>
      </c>
      <c r="T685" s="229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0" t="s">
        <v>139</v>
      </c>
      <c r="AT685" s="230" t="s">
        <v>134</v>
      </c>
      <c r="AU685" s="230" t="s">
        <v>91</v>
      </c>
      <c r="AY685" s="18" t="s">
        <v>132</v>
      </c>
      <c r="BE685" s="231">
        <f>IF(N685="základní",J685,0)</f>
        <v>0</v>
      </c>
      <c r="BF685" s="231">
        <f>IF(N685="snížená",J685,0)</f>
        <v>0</v>
      </c>
      <c r="BG685" s="231">
        <f>IF(N685="zákl. přenesená",J685,0)</f>
        <v>0</v>
      </c>
      <c r="BH685" s="231">
        <f>IF(N685="sníž. přenesená",J685,0)</f>
        <v>0</v>
      </c>
      <c r="BI685" s="231">
        <f>IF(N685="nulová",J685,0)</f>
        <v>0</v>
      </c>
      <c r="BJ685" s="18" t="s">
        <v>89</v>
      </c>
      <c r="BK685" s="231">
        <f>ROUND(I685*H685,2)</f>
        <v>0</v>
      </c>
      <c r="BL685" s="18" t="s">
        <v>139</v>
      </c>
      <c r="BM685" s="230" t="s">
        <v>824</v>
      </c>
    </row>
    <row r="686" s="13" customFormat="1">
      <c r="A686" s="13"/>
      <c r="B686" s="232"/>
      <c r="C686" s="233"/>
      <c r="D686" s="234" t="s">
        <v>141</v>
      </c>
      <c r="E686" s="235" t="s">
        <v>1</v>
      </c>
      <c r="F686" s="236" t="s">
        <v>799</v>
      </c>
      <c r="G686" s="233"/>
      <c r="H686" s="237">
        <v>86.450000000000003</v>
      </c>
      <c r="I686" s="238"/>
      <c r="J686" s="233"/>
      <c r="K686" s="233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141</v>
      </c>
      <c r="AU686" s="243" t="s">
        <v>91</v>
      </c>
      <c r="AV686" s="13" t="s">
        <v>91</v>
      </c>
      <c r="AW686" s="13" t="s">
        <v>36</v>
      </c>
      <c r="AX686" s="13" t="s">
        <v>81</v>
      </c>
      <c r="AY686" s="243" t="s">
        <v>132</v>
      </c>
    </row>
    <row r="687" s="13" customFormat="1">
      <c r="A687" s="13"/>
      <c r="B687" s="232"/>
      <c r="C687" s="233"/>
      <c r="D687" s="234" t="s">
        <v>141</v>
      </c>
      <c r="E687" s="235" t="s">
        <v>1</v>
      </c>
      <c r="F687" s="236" t="s">
        <v>800</v>
      </c>
      <c r="G687" s="233"/>
      <c r="H687" s="237">
        <v>2.8130000000000002</v>
      </c>
      <c r="I687" s="238"/>
      <c r="J687" s="233"/>
      <c r="K687" s="233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141</v>
      </c>
      <c r="AU687" s="243" t="s">
        <v>91</v>
      </c>
      <c r="AV687" s="13" t="s">
        <v>91</v>
      </c>
      <c r="AW687" s="13" t="s">
        <v>36</v>
      </c>
      <c r="AX687" s="13" t="s">
        <v>81</v>
      </c>
      <c r="AY687" s="243" t="s">
        <v>132</v>
      </c>
    </row>
    <row r="688" s="13" customFormat="1">
      <c r="A688" s="13"/>
      <c r="B688" s="232"/>
      <c r="C688" s="233"/>
      <c r="D688" s="234" t="s">
        <v>141</v>
      </c>
      <c r="E688" s="235" t="s">
        <v>1</v>
      </c>
      <c r="F688" s="236" t="s">
        <v>812</v>
      </c>
      <c r="G688" s="233"/>
      <c r="H688" s="237">
        <v>10.763999999999999</v>
      </c>
      <c r="I688" s="238"/>
      <c r="J688" s="233"/>
      <c r="K688" s="233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141</v>
      </c>
      <c r="AU688" s="243" t="s">
        <v>91</v>
      </c>
      <c r="AV688" s="13" t="s">
        <v>91</v>
      </c>
      <c r="AW688" s="13" t="s">
        <v>36</v>
      </c>
      <c r="AX688" s="13" t="s">
        <v>81</v>
      </c>
      <c r="AY688" s="243" t="s">
        <v>132</v>
      </c>
    </row>
    <row r="689" s="13" customFormat="1">
      <c r="A689" s="13"/>
      <c r="B689" s="232"/>
      <c r="C689" s="233"/>
      <c r="D689" s="234" t="s">
        <v>141</v>
      </c>
      <c r="E689" s="235" t="s">
        <v>1</v>
      </c>
      <c r="F689" s="236" t="s">
        <v>813</v>
      </c>
      <c r="G689" s="233"/>
      <c r="H689" s="237">
        <v>1.216</v>
      </c>
      <c r="I689" s="238"/>
      <c r="J689" s="233"/>
      <c r="K689" s="233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141</v>
      </c>
      <c r="AU689" s="243" t="s">
        <v>91</v>
      </c>
      <c r="AV689" s="13" t="s">
        <v>91</v>
      </c>
      <c r="AW689" s="13" t="s">
        <v>36</v>
      </c>
      <c r="AX689" s="13" t="s">
        <v>81</v>
      </c>
      <c r="AY689" s="243" t="s">
        <v>132</v>
      </c>
    </row>
    <row r="690" s="13" customFormat="1">
      <c r="A690" s="13"/>
      <c r="B690" s="232"/>
      <c r="C690" s="233"/>
      <c r="D690" s="234" t="s">
        <v>141</v>
      </c>
      <c r="E690" s="235" t="s">
        <v>1</v>
      </c>
      <c r="F690" s="236" t="s">
        <v>814</v>
      </c>
      <c r="G690" s="233"/>
      <c r="H690" s="237">
        <v>24.18</v>
      </c>
      <c r="I690" s="238"/>
      <c r="J690" s="233"/>
      <c r="K690" s="233"/>
      <c r="L690" s="239"/>
      <c r="M690" s="240"/>
      <c r="N690" s="241"/>
      <c r="O690" s="241"/>
      <c r="P690" s="241"/>
      <c r="Q690" s="241"/>
      <c r="R690" s="241"/>
      <c r="S690" s="241"/>
      <c r="T690" s="24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3" t="s">
        <v>141</v>
      </c>
      <c r="AU690" s="243" t="s">
        <v>91</v>
      </c>
      <c r="AV690" s="13" t="s">
        <v>91</v>
      </c>
      <c r="AW690" s="13" t="s">
        <v>36</v>
      </c>
      <c r="AX690" s="13" t="s">
        <v>81</v>
      </c>
      <c r="AY690" s="243" t="s">
        <v>132</v>
      </c>
    </row>
    <row r="691" s="13" customFormat="1">
      <c r="A691" s="13"/>
      <c r="B691" s="232"/>
      <c r="C691" s="233"/>
      <c r="D691" s="234" t="s">
        <v>141</v>
      </c>
      <c r="E691" s="235" t="s">
        <v>1</v>
      </c>
      <c r="F691" s="236" t="s">
        <v>815</v>
      </c>
      <c r="G691" s="233"/>
      <c r="H691" s="237">
        <v>198.90000000000001</v>
      </c>
      <c r="I691" s="238"/>
      <c r="J691" s="233"/>
      <c r="K691" s="233"/>
      <c r="L691" s="239"/>
      <c r="M691" s="240"/>
      <c r="N691" s="241"/>
      <c r="O691" s="241"/>
      <c r="P691" s="241"/>
      <c r="Q691" s="241"/>
      <c r="R691" s="241"/>
      <c r="S691" s="241"/>
      <c r="T691" s="24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3" t="s">
        <v>141</v>
      </c>
      <c r="AU691" s="243" t="s">
        <v>91</v>
      </c>
      <c r="AV691" s="13" t="s">
        <v>91</v>
      </c>
      <c r="AW691" s="13" t="s">
        <v>36</v>
      </c>
      <c r="AX691" s="13" t="s">
        <v>81</v>
      </c>
      <c r="AY691" s="243" t="s">
        <v>132</v>
      </c>
    </row>
    <row r="692" s="13" customFormat="1">
      <c r="A692" s="13"/>
      <c r="B692" s="232"/>
      <c r="C692" s="233"/>
      <c r="D692" s="234" t="s">
        <v>141</v>
      </c>
      <c r="E692" s="235" t="s">
        <v>1</v>
      </c>
      <c r="F692" s="236" t="s">
        <v>816</v>
      </c>
      <c r="G692" s="233"/>
      <c r="H692" s="237">
        <v>3.4969999999999999</v>
      </c>
      <c r="I692" s="238"/>
      <c r="J692" s="233"/>
      <c r="K692" s="233"/>
      <c r="L692" s="239"/>
      <c r="M692" s="240"/>
      <c r="N692" s="241"/>
      <c r="O692" s="241"/>
      <c r="P692" s="241"/>
      <c r="Q692" s="241"/>
      <c r="R692" s="241"/>
      <c r="S692" s="241"/>
      <c r="T692" s="24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3" t="s">
        <v>141</v>
      </c>
      <c r="AU692" s="243" t="s">
        <v>91</v>
      </c>
      <c r="AV692" s="13" t="s">
        <v>91</v>
      </c>
      <c r="AW692" s="13" t="s">
        <v>36</v>
      </c>
      <c r="AX692" s="13" t="s">
        <v>81</v>
      </c>
      <c r="AY692" s="243" t="s">
        <v>132</v>
      </c>
    </row>
    <row r="693" s="16" customFormat="1">
      <c r="A693" s="16"/>
      <c r="B693" s="269"/>
      <c r="C693" s="270"/>
      <c r="D693" s="234" t="s">
        <v>141</v>
      </c>
      <c r="E693" s="271" t="s">
        <v>1</v>
      </c>
      <c r="F693" s="272" t="s">
        <v>162</v>
      </c>
      <c r="G693" s="270"/>
      <c r="H693" s="273">
        <v>327.81999999999999</v>
      </c>
      <c r="I693" s="274"/>
      <c r="J693" s="270"/>
      <c r="K693" s="270"/>
      <c r="L693" s="275"/>
      <c r="M693" s="276"/>
      <c r="N693" s="277"/>
      <c r="O693" s="277"/>
      <c r="P693" s="277"/>
      <c r="Q693" s="277"/>
      <c r="R693" s="277"/>
      <c r="S693" s="277"/>
      <c r="T693" s="278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T693" s="279" t="s">
        <v>141</v>
      </c>
      <c r="AU693" s="279" t="s">
        <v>91</v>
      </c>
      <c r="AV693" s="16" t="s">
        <v>139</v>
      </c>
      <c r="AW693" s="16" t="s">
        <v>36</v>
      </c>
      <c r="AX693" s="16" t="s">
        <v>89</v>
      </c>
      <c r="AY693" s="279" t="s">
        <v>132</v>
      </c>
    </row>
    <row r="694" s="2" customFormat="1" ht="44.25" customHeight="1">
      <c r="A694" s="39"/>
      <c r="B694" s="40"/>
      <c r="C694" s="219" t="s">
        <v>825</v>
      </c>
      <c r="D694" s="219" t="s">
        <v>134</v>
      </c>
      <c r="E694" s="220" t="s">
        <v>826</v>
      </c>
      <c r="F694" s="221" t="s">
        <v>827</v>
      </c>
      <c r="G694" s="222" t="s">
        <v>312</v>
      </c>
      <c r="H694" s="223">
        <v>68.096000000000004</v>
      </c>
      <c r="I694" s="224"/>
      <c r="J694" s="225">
        <f>ROUND(I694*H694,2)</f>
        <v>0</v>
      </c>
      <c r="K694" s="221" t="s">
        <v>138</v>
      </c>
      <c r="L694" s="45"/>
      <c r="M694" s="226" t="s">
        <v>1</v>
      </c>
      <c r="N694" s="227" t="s">
        <v>46</v>
      </c>
      <c r="O694" s="92"/>
      <c r="P694" s="228">
        <f>O694*H694</f>
        <v>0</v>
      </c>
      <c r="Q694" s="228">
        <v>0</v>
      </c>
      <c r="R694" s="228">
        <f>Q694*H694</f>
        <v>0</v>
      </c>
      <c r="S694" s="228">
        <v>0</v>
      </c>
      <c r="T694" s="229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30" t="s">
        <v>139</v>
      </c>
      <c r="AT694" s="230" t="s">
        <v>134</v>
      </c>
      <c r="AU694" s="230" t="s">
        <v>91</v>
      </c>
      <c r="AY694" s="18" t="s">
        <v>132</v>
      </c>
      <c r="BE694" s="231">
        <f>IF(N694="základní",J694,0)</f>
        <v>0</v>
      </c>
      <c r="BF694" s="231">
        <f>IF(N694="snížená",J694,0)</f>
        <v>0</v>
      </c>
      <c r="BG694" s="231">
        <f>IF(N694="zákl. přenesená",J694,0)</f>
        <v>0</v>
      </c>
      <c r="BH694" s="231">
        <f>IF(N694="sníž. přenesená",J694,0)</f>
        <v>0</v>
      </c>
      <c r="BI694" s="231">
        <f>IF(N694="nulová",J694,0)</f>
        <v>0</v>
      </c>
      <c r="BJ694" s="18" t="s">
        <v>89</v>
      </c>
      <c r="BK694" s="231">
        <f>ROUND(I694*H694,2)</f>
        <v>0</v>
      </c>
      <c r="BL694" s="18" t="s">
        <v>139</v>
      </c>
      <c r="BM694" s="230" t="s">
        <v>828</v>
      </c>
    </row>
    <row r="695" s="13" customFormat="1">
      <c r="A695" s="13"/>
      <c r="B695" s="232"/>
      <c r="C695" s="233"/>
      <c r="D695" s="234" t="s">
        <v>141</v>
      </c>
      <c r="E695" s="235" t="s">
        <v>1</v>
      </c>
      <c r="F695" s="236" t="s">
        <v>801</v>
      </c>
      <c r="G695" s="233"/>
      <c r="H695" s="237">
        <v>68.096000000000004</v>
      </c>
      <c r="I695" s="238"/>
      <c r="J695" s="233"/>
      <c r="K695" s="233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141</v>
      </c>
      <c r="AU695" s="243" t="s">
        <v>91</v>
      </c>
      <c r="AV695" s="13" t="s">
        <v>91</v>
      </c>
      <c r="AW695" s="13" t="s">
        <v>36</v>
      </c>
      <c r="AX695" s="13" t="s">
        <v>81</v>
      </c>
      <c r="AY695" s="243" t="s">
        <v>132</v>
      </c>
    </row>
    <row r="696" s="16" customFormat="1">
      <c r="A696" s="16"/>
      <c r="B696" s="269"/>
      <c r="C696" s="270"/>
      <c r="D696" s="234" t="s">
        <v>141</v>
      </c>
      <c r="E696" s="271" t="s">
        <v>1</v>
      </c>
      <c r="F696" s="272" t="s">
        <v>162</v>
      </c>
      <c r="G696" s="270"/>
      <c r="H696" s="273">
        <v>68.096000000000004</v>
      </c>
      <c r="I696" s="274"/>
      <c r="J696" s="270"/>
      <c r="K696" s="270"/>
      <c r="L696" s="275"/>
      <c r="M696" s="276"/>
      <c r="N696" s="277"/>
      <c r="O696" s="277"/>
      <c r="P696" s="277"/>
      <c r="Q696" s="277"/>
      <c r="R696" s="277"/>
      <c r="S696" s="277"/>
      <c r="T696" s="278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T696" s="279" t="s">
        <v>141</v>
      </c>
      <c r="AU696" s="279" t="s">
        <v>91</v>
      </c>
      <c r="AV696" s="16" t="s">
        <v>139</v>
      </c>
      <c r="AW696" s="16" t="s">
        <v>36</v>
      </c>
      <c r="AX696" s="16" t="s">
        <v>89</v>
      </c>
      <c r="AY696" s="279" t="s">
        <v>132</v>
      </c>
    </row>
    <row r="697" s="2" customFormat="1" ht="44.25" customHeight="1">
      <c r="A697" s="39"/>
      <c r="B697" s="40"/>
      <c r="C697" s="219" t="s">
        <v>829</v>
      </c>
      <c r="D697" s="219" t="s">
        <v>134</v>
      </c>
      <c r="E697" s="220" t="s">
        <v>830</v>
      </c>
      <c r="F697" s="221" t="s">
        <v>311</v>
      </c>
      <c r="G697" s="222" t="s">
        <v>312</v>
      </c>
      <c r="H697" s="223">
        <v>194.75999999999999</v>
      </c>
      <c r="I697" s="224"/>
      <c r="J697" s="225">
        <f>ROUND(I697*H697,2)</f>
        <v>0</v>
      </c>
      <c r="K697" s="221" t="s">
        <v>138</v>
      </c>
      <c r="L697" s="45"/>
      <c r="M697" s="226" t="s">
        <v>1</v>
      </c>
      <c r="N697" s="227" t="s">
        <v>46</v>
      </c>
      <c r="O697" s="92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139</v>
      </c>
      <c r="AT697" s="230" t="s">
        <v>134</v>
      </c>
      <c r="AU697" s="230" t="s">
        <v>91</v>
      </c>
      <c r="AY697" s="18" t="s">
        <v>132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89</v>
      </c>
      <c r="BK697" s="231">
        <f>ROUND(I697*H697,2)</f>
        <v>0</v>
      </c>
      <c r="BL697" s="18" t="s">
        <v>139</v>
      </c>
      <c r="BM697" s="230" t="s">
        <v>831</v>
      </c>
    </row>
    <row r="698" s="13" customFormat="1">
      <c r="A698" s="13"/>
      <c r="B698" s="232"/>
      <c r="C698" s="233"/>
      <c r="D698" s="234" t="s">
        <v>141</v>
      </c>
      <c r="E698" s="235" t="s">
        <v>1</v>
      </c>
      <c r="F698" s="236" t="s">
        <v>797</v>
      </c>
      <c r="G698" s="233"/>
      <c r="H698" s="237">
        <v>77.719999999999999</v>
      </c>
      <c r="I698" s="238"/>
      <c r="J698" s="233"/>
      <c r="K698" s="233"/>
      <c r="L698" s="239"/>
      <c r="M698" s="240"/>
      <c r="N698" s="241"/>
      <c r="O698" s="241"/>
      <c r="P698" s="241"/>
      <c r="Q698" s="241"/>
      <c r="R698" s="241"/>
      <c r="S698" s="241"/>
      <c r="T698" s="24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3" t="s">
        <v>141</v>
      </c>
      <c r="AU698" s="243" t="s">
        <v>91</v>
      </c>
      <c r="AV698" s="13" t="s">
        <v>91</v>
      </c>
      <c r="AW698" s="13" t="s">
        <v>36</v>
      </c>
      <c r="AX698" s="13" t="s">
        <v>81</v>
      </c>
      <c r="AY698" s="243" t="s">
        <v>132</v>
      </c>
    </row>
    <row r="699" s="13" customFormat="1">
      <c r="A699" s="13"/>
      <c r="B699" s="232"/>
      <c r="C699" s="233"/>
      <c r="D699" s="234" t="s">
        <v>141</v>
      </c>
      <c r="E699" s="235" t="s">
        <v>1</v>
      </c>
      <c r="F699" s="236" t="s">
        <v>798</v>
      </c>
      <c r="G699" s="233"/>
      <c r="H699" s="237">
        <v>117.04000000000001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141</v>
      </c>
      <c r="AU699" s="243" t="s">
        <v>91</v>
      </c>
      <c r="AV699" s="13" t="s">
        <v>91</v>
      </c>
      <c r="AW699" s="13" t="s">
        <v>36</v>
      </c>
      <c r="AX699" s="13" t="s">
        <v>81</v>
      </c>
      <c r="AY699" s="243" t="s">
        <v>132</v>
      </c>
    </row>
    <row r="700" s="16" customFormat="1">
      <c r="A700" s="16"/>
      <c r="B700" s="269"/>
      <c r="C700" s="270"/>
      <c r="D700" s="234" t="s">
        <v>141</v>
      </c>
      <c r="E700" s="271" t="s">
        <v>1</v>
      </c>
      <c r="F700" s="272" t="s">
        <v>162</v>
      </c>
      <c r="G700" s="270"/>
      <c r="H700" s="273">
        <v>194.75999999999999</v>
      </c>
      <c r="I700" s="274"/>
      <c r="J700" s="270"/>
      <c r="K700" s="270"/>
      <c r="L700" s="275"/>
      <c r="M700" s="276"/>
      <c r="N700" s="277"/>
      <c r="O700" s="277"/>
      <c r="P700" s="277"/>
      <c r="Q700" s="277"/>
      <c r="R700" s="277"/>
      <c r="S700" s="277"/>
      <c r="T700" s="278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T700" s="279" t="s">
        <v>141</v>
      </c>
      <c r="AU700" s="279" t="s">
        <v>91</v>
      </c>
      <c r="AV700" s="16" t="s">
        <v>139</v>
      </c>
      <c r="AW700" s="16" t="s">
        <v>36</v>
      </c>
      <c r="AX700" s="16" t="s">
        <v>89</v>
      </c>
      <c r="AY700" s="279" t="s">
        <v>132</v>
      </c>
    </row>
    <row r="701" s="12" customFormat="1" ht="22.8" customHeight="1">
      <c r="A701" s="12"/>
      <c r="B701" s="203"/>
      <c r="C701" s="204"/>
      <c r="D701" s="205" t="s">
        <v>80</v>
      </c>
      <c r="E701" s="217" t="s">
        <v>832</v>
      </c>
      <c r="F701" s="217" t="s">
        <v>833</v>
      </c>
      <c r="G701" s="204"/>
      <c r="H701" s="204"/>
      <c r="I701" s="207"/>
      <c r="J701" s="218">
        <f>BK701</f>
        <v>0</v>
      </c>
      <c r="K701" s="204"/>
      <c r="L701" s="209"/>
      <c r="M701" s="210"/>
      <c r="N701" s="211"/>
      <c r="O701" s="211"/>
      <c r="P701" s="212">
        <f>P702</f>
        <v>0</v>
      </c>
      <c r="Q701" s="211"/>
      <c r="R701" s="212">
        <f>R702</f>
        <v>0</v>
      </c>
      <c r="S701" s="211"/>
      <c r="T701" s="213">
        <f>T702</f>
        <v>0</v>
      </c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R701" s="214" t="s">
        <v>89</v>
      </c>
      <c r="AT701" s="215" t="s">
        <v>80</v>
      </c>
      <c r="AU701" s="215" t="s">
        <v>89</v>
      </c>
      <c r="AY701" s="214" t="s">
        <v>132</v>
      </c>
      <c r="BK701" s="216">
        <f>BK702</f>
        <v>0</v>
      </c>
    </row>
    <row r="702" s="2" customFormat="1" ht="37.8" customHeight="1">
      <c r="A702" s="39"/>
      <c r="B702" s="40"/>
      <c r="C702" s="219" t="s">
        <v>834</v>
      </c>
      <c r="D702" s="219" t="s">
        <v>134</v>
      </c>
      <c r="E702" s="220" t="s">
        <v>835</v>
      </c>
      <c r="F702" s="221" t="s">
        <v>836</v>
      </c>
      <c r="G702" s="222" t="s">
        <v>312</v>
      </c>
      <c r="H702" s="223">
        <v>1611.3119999999999</v>
      </c>
      <c r="I702" s="224"/>
      <c r="J702" s="225">
        <f>ROUND(I702*H702,2)</f>
        <v>0</v>
      </c>
      <c r="K702" s="221" t="s">
        <v>138</v>
      </c>
      <c r="L702" s="45"/>
      <c r="M702" s="226" t="s">
        <v>1</v>
      </c>
      <c r="N702" s="227" t="s">
        <v>46</v>
      </c>
      <c r="O702" s="92"/>
      <c r="P702" s="228">
        <f>O702*H702</f>
        <v>0</v>
      </c>
      <c r="Q702" s="228">
        <v>0</v>
      </c>
      <c r="R702" s="228">
        <f>Q702*H702</f>
        <v>0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139</v>
      </c>
      <c r="AT702" s="230" t="s">
        <v>134</v>
      </c>
      <c r="AU702" s="230" t="s">
        <v>91</v>
      </c>
      <c r="AY702" s="18" t="s">
        <v>132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89</v>
      </c>
      <c r="BK702" s="231">
        <f>ROUND(I702*H702,2)</f>
        <v>0</v>
      </c>
      <c r="BL702" s="18" t="s">
        <v>139</v>
      </c>
      <c r="BM702" s="230" t="s">
        <v>837</v>
      </c>
    </row>
    <row r="703" s="12" customFormat="1" ht="25.92" customHeight="1">
      <c r="A703" s="12"/>
      <c r="B703" s="203"/>
      <c r="C703" s="204"/>
      <c r="D703" s="205" t="s">
        <v>80</v>
      </c>
      <c r="E703" s="206" t="s">
        <v>838</v>
      </c>
      <c r="F703" s="206" t="s">
        <v>839</v>
      </c>
      <c r="G703" s="204"/>
      <c r="H703" s="204"/>
      <c r="I703" s="207"/>
      <c r="J703" s="208">
        <f>BK703</f>
        <v>0</v>
      </c>
      <c r="K703" s="204"/>
      <c r="L703" s="209"/>
      <c r="M703" s="210"/>
      <c r="N703" s="211"/>
      <c r="O703" s="211"/>
      <c r="P703" s="212">
        <f>P704</f>
        <v>0</v>
      </c>
      <c r="Q703" s="211"/>
      <c r="R703" s="212">
        <f>R704</f>
        <v>0</v>
      </c>
      <c r="S703" s="211"/>
      <c r="T703" s="213">
        <f>T704</f>
        <v>0</v>
      </c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R703" s="214" t="s">
        <v>139</v>
      </c>
      <c r="AT703" s="215" t="s">
        <v>80</v>
      </c>
      <c r="AU703" s="215" t="s">
        <v>81</v>
      </c>
      <c r="AY703" s="214" t="s">
        <v>132</v>
      </c>
      <c r="BK703" s="216">
        <f>BK704</f>
        <v>0</v>
      </c>
    </row>
    <row r="704" s="2" customFormat="1" ht="16.5" customHeight="1">
      <c r="A704" s="39"/>
      <c r="B704" s="40"/>
      <c r="C704" s="219" t="s">
        <v>840</v>
      </c>
      <c r="D704" s="219" t="s">
        <v>134</v>
      </c>
      <c r="E704" s="220" t="s">
        <v>841</v>
      </c>
      <c r="F704" s="221" t="s">
        <v>842</v>
      </c>
      <c r="G704" s="222" t="s">
        <v>715</v>
      </c>
      <c r="H704" s="223">
        <v>1</v>
      </c>
      <c r="I704" s="224"/>
      <c r="J704" s="225">
        <f>ROUND(I704*H704,2)</f>
        <v>0</v>
      </c>
      <c r="K704" s="221" t="s">
        <v>1</v>
      </c>
      <c r="L704" s="45"/>
      <c r="M704" s="290" t="s">
        <v>1</v>
      </c>
      <c r="N704" s="291" t="s">
        <v>46</v>
      </c>
      <c r="O704" s="292"/>
      <c r="P704" s="293">
        <f>O704*H704</f>
        <v>0</v>
      </c>
      <c r="Q704" s="293">
        <v>0</v>
      </c>
      <c r="R704" s="293">
        <f>Q704*H704</f>
        <v>0</v>
      </c>
      <c r="S704" s="293">
        <v>0</v>
      </c>
      <c r="T704" s="294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0" t="s">
        <v>139</v>
      </c>
      <c r="AT704" s="230" t="s">
        <v>134</v>
      </c>
      <c r="AU704" s="230" t="s">
        <v>89</v>
      </c>
      <c r="AY704" s="18" t="s">
        <v>132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8" t="s">
        <v>89</v>
      </c>
      <c r="BK704" s="231">
        <f>ROUND(I704*H704,2)</f>
        <v>0</v>
      </c>
      <c r="BL704" s="18" t="s">
        <v>139</v>
      </c>
      <c r="BM704" s="230" t="s">
        <v>843</v>
      </c>
    </row>
    <row r="705" s="2" customFormat="1" ht="6.96" customHeight="1">
      <c r="A705" s="39"/>
      <c r="B705" s="67"/>
      <c r="C705" s="68"/>
      <c r="D705" s="68"/>
      <c r="E705" s="68"/>
      <c r="F705" s="68"/>
      <c r="G705" s="68"/>
      <c r="H705" s="68"/>
      <c r="I705" s="68"/>
      <c r="J705" s="68"/>
      <c r="K705" s="68"/>
      <c r="L705" s="45"/>
      <c r="M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</row>
  </sheetData>
  <sheetProtection sheet="1" autoFilter="0" formatColumns="0" formatRows="0" objects="1" scenarios="1" spinCount="100000" saltValue="vFpcvRfS2OE8djl95bvD6s93+qTouh8PJ3f/pYEIpS6PoIfCWEpmW/aCqSHYNXBCDqTXI54oUaUa+ovNkgPXIw==" hashValue="R6+dFjP8C4LoYlaCvRo2CFIAEAq41guCYy53EqHVArYDbkDtd2MvqJmPd6etKU53sR8IMhKDcMd9Skfp2ri5hQ==" algorithmName="SHA-512" password="CC35"/>
  <autoFilter ref="C126:K70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Kanalizace, ul.Gebauerova, ul. Kotkova - kanalizace, vodovod - 01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844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16. 8. 2023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ROUND((SUM(BE126:BE609)),  2)</f>
        <v>0</v>
      </c>
      <c r="G33" s="39"/>
      <c r="H33" s="39"/>
      <c r="I33" s="156">
        <v>0.20999999999999999</v>
      </c>
      <c r="J33" s="155">
        <f>ROUND(((SUM(BE126:BE609))*I33),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ROUND((SUM(BF126:BF609)),  2)</f>
        <v>0</v>
      </c>
      <c r="G34" s="39"/>
      <c r="H34" s="39"/>
      <c r="I34" s="156">
        <v>0.14999999999999999</v>
      </c>
      <c r="J34" s="155">
        <f>ROUND(((SUM(BF126:BF609))*I34),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ROUND((SUM(BG126:BG609)),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ROUND((SUM(BH126:BH609)),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ROUND((SUM(BI126:BI609)),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Kanalizace, ul.Gebauerova, ul. Kotkova - kanalizace, vodovod - 01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Vodovod Gebauerova-JUDr.Krpaty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Pardubice</v>
      </c>
      <c r="G89" s="41"/>
      <c r="H89" s="41"/>
      <c r="I89" s="33" t="s">
        <v>22</v>
      </c>
      <c r="J89" s="80" t="str">
        <f>IF(J12="","",J12)</f>
        <v>16. 8. 2023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Tereza Hatková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J351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J365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J380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112</v>
      </c>
      <c r="E102" s="189"/>
      <c r="F102" s="189"/>
      <c r="G102" s="189"/>
      <c r="H102" s="189"/>
      <c r="I102" s="189"/>
      <c r="J102" s="190">
        <f>J467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113</v>
      </c>
      <c r="E103" s="189"/>
      <c r="F103" s="189"/>
      <c r="G103" s="189"/>
      <c r="H103" s="189"/>
      <c r="I103" s="189"/>
      <c r="J103" s="190">
        <f>J539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114</v>
      </c>
      <c r="E104" s="189"/>
      <c r="F104" s="189"/>
      <c r="G104" s="189"/>
      <c r="H104" s="189"/>
      <c r="I104" s="189"/>
      <c r="J104" s="190">
        <f>J571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115</v>
      </c>
      <c r="E105" s="189"/>
      <c r="F105" s="189"/>
      <c r="G105" s="189"/>
      <c r="H105" s="189"/>
      <c r="I105" s="189"/>
      <c r="J105" s="190">
        <f>J604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116</v>
      </c>
      <c r="E106" s="183"/>
      <c r="F106" s="183"/>
      <c r="G106" s="183"/>
      <c r="H106" s="183"/>
      <c r="I106" s="183"/>
      <c r="J106" s="184">
        <f>J606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Kanalizace, ul.Gebauerova, ul. Kotkova - kanalizace, vodovod - 01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02 - Vodovod Gebauerova-JUDr.Krpaty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Pardubice</v>
      </c>
      <c r="G120" s="41"/>
      <c r="H120" s="41"/>
      <c r="I120" s="33" t="s">
        <v>22</v>
      </c>
      <c r="J120" s="80" t="str">
        <f>IF(J12="","",J12)</f>
        <v>16. 8. 2023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Vodovody a kanalizace Pardubice, a.s.</v>
      </c>
      <c r="G122" s="41"/>
      <c r="H122" s="41"/>
      <c r="I122" s="33" t="s">
        <v>32</v>
      </c>
      <c r="J122" s="37" t="str">
        <f>E21</f>
        <v>Multiaqua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37</v>
      </c>
      <c r="J123" s="37" t="str">
        <f>E24</f>
        <v>Tereza Hatková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118</v>
      </c>
      <c r="D125" s="195" t="s">
        <v>66</v>
      </c>
      <c r="E125" s="195" t="s">
        <v>62</v>
      </c>
      <c r="F125" s="195" t="s">
        <v>63</v>
      </c>
      <c r="G125" s="195" t="s">
        <v>119</v>
      </c>
      <c r="H125" s="195" t="s">
        <v>120</v>
      </c>
      <c r="I125" s="195" t="s">
        <v>121</v>
      </c>
      <c r="J125" s="195" t="s">
        <v>103</v>
      </c>
      <c r="K125" s="196" t="s">
        <v>122</v>
      </c>
      <c r="L125" s="197"/>
      <c r="M125" s="101" t="s">
        <v>1</v>
      </c>
      <c r="N125" s="102" t="s">
        <v>45</v>
      </c>
      <c r="O125" s="102" t="s">
        <v>123</v>
      </c>
      <c r="P125" s="102" t="s">
        <v>124</v>
      </c>
      <c r="Q125" s="102" t="s">
        <v>125</v>
      </c>
      <c r="R125" s="102" t="s">
        <v>126</v>
      </c>
      <c r="S125" s="102" t="s">
        <v>127</v>
      </c>
      <c r="T125" s="103" t="s">
        <v>128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129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P127+P606</f>
        <v>0</v>
      </c>
      <c r="Q126" s="105"/>
      <c r="R126" s="200">
        <f>R127+R606</f>
        <v>511.85605120999998</v>
      </c>
      <c r="S126" s="105"/>
      <c r="T126" s="201">
        <f>T127+T606</f>
        <v>363.89777500000002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80</v>
      </c>
      <c r="AU126" s="18" t="s">
        <v>105</v>
      </c>
      <c r="BK126" s="202">
        <f>BK127+BK606</f>
        <v>0</v>
      </c>
    </row>
    <row r="127" s="12" customFormat="1" ht="25.92" customHeight="1">
      <c r="A127" s="12"/>
      <c r="B127" s="203"/>
      <c r="C127" s="204"/>
      <c r="D127" s="205" t="s">
        <v>80</v>
      </c>
      <c r="E127" s="206" t="s">
        <v>130</v>
      </c>
      <c r="F127" s="206" t="s">
        <v>131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P128+P351+P365+P380+P467+P539+P571+P604</f>
        <v>0</v>
      </c>
      <c r="Q127" s="211"/>
      <c r="R127" s="212">
        <f>R128+R351+R365+R380+R467+R539+R571+R604</f>
        <v>511.85605120999998</v>
      </c>
      <c r="S127" s="211"/>
      <c r="T127" s="213">
        <f>T128+T351+T365+T380+T467+T539+T571+T604</f>
        <v>363.89777500000002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89</v>
      </c>
      <c r="AT127" s="215" t="s">
        <v>80</v>
      </c>
      <c r="AU127" s="215" t="s">
        <v>81</v>
      </c>
      <c r="AY127" s="214" t="s">
        <v>132</v>
      </c>
      <c r="BK127" s="216">
        <f>BK128+BK351+BK365+BK380+BK467+BK539+BK571+BK604</f>
        <v>0</v>
      </c>
    </row>
    <row r="128" s="12" customFormat="1" ht="22.8" customHeight="1">
      <c r="A128" s="12"/>
      <c r="B128" s="203"/>
      <c r="C128" s="204"/>
      <c r="D128" s="205" t="s">
        <v>80</v>
      </c>
      <c r="E128" s="217" t="s">
        <v>89</v>
      </c>
      <c r="F128" s="217" t="s">
        <v>133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SUM(P129:P350)</f>
        <v>0</v>
      </c>
      <c r="Q128" s="211"/>
      <c r="R128" s="212">
        <f>SUM(R129:R350)</f>
        <v>411.96106184999996</v>
      </c>
      <c r="S128" s="211"/>
      <c r="T128" s="213">
        <f>SUM(T129:T350)</f>
        <v>356.951775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89</v>
      </c>
      <c r="AT128" s="215" t="s">
        <v>80</v>
      </c>
      <c r="AU128" s="215" t="s">
        <v>89</v>
      </c>
      <c r="AY128" s="214" t="s">
        <v>132</v>
      </c>
      <c r="BK128" s="216">
        <f>SUM(BK129:BK350)</f>
        <v>0</v>
      </c>
    </row>
    <row r="129" s="2" customFormat="1" ht="62.7" customHeight="1">
      <c r="A129" s="39"/>
      <c r="B129" s="40"/>
      <c r="C129" s="219" t="s">
        <v>89</v>
      </c>
      <c r="D129" s="219" t="s">
        <v>134</v>
      </c>
      <c r="E129" s="220" t="s">
        <v>135</v>
      </c>
      <c r="F129" s="221" t="s">
        <v>136</v>
      </c>
      <c r="G129" s="222" t="s">
        <v>137</v>
      </c>
      <c r="H129" s="223">
        <v>3.3599999999999999</v>
      </c>
      <c r="I129" s="224"/>
      <c r="J129" s="225">
        <f>ROUND(I129*H129,2)</f>
        <v>0</v>
      </c>
      <c r="K129" s="221" t="s">
        <v>138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0.26000000000000001</v>
      </c>
      <c r="T129" s="229">
        <f>S129*H129</f>
        <v>0.87360000000000004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139</v>
      </c>
      <c r="AT129" s="230" t="s">
        <v>134</v>
      </c>
      <c r="AU129" s="230" t="s">
        <v>91</v>
      </c>
      <c r="AY129" s="18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89</v>
      </c>
      <c r="BK129" s="231">
        <f>ROUND(I129*H129,2)</f>
        <v>0</v>
      </c>
      <c r="BL129" s="18" t="s">
        <v>139</v>
      </c>
      <c r="BM129" s="230" t="s">
        <v>845</v>
      </c>
    </row>
    <row r="130" s="14" customFormat="1">
      <c r="A130" s="14"/>
      <c r="B130" s="248"/>
      <c r="C130" s="249"/>
      <c r="D130" s="234" t="s">
        <v>141</v>
      </c>
      <c r="E130" s="250" t="s">
        <v>1</v>
      </c>
      <c r="F130" s="251" t="s">
        <v>846</v>
      </c>
      <c r="G130" s="249"/>
      <c r="H130" s="250" t="s">
        <v>1</v>
      </c>
      <c r="I130" s="252"/>
      <c r="J130" s="249"/>
      <c r="K130" s="249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141</v>
      </c>
      <c r="AU130" s="257" t="s">
        <v>91</v>
      </c>
      <c r="AV130" s="14" t="s">
        <v>89</v>
      </c>
      <c r="AW130" s="14" t="s">
        <v>36</v>
      </c>
      <c r="AX130" s="14" t="s">
        <v>81</v>
      </c>
      <c r="AY130" s="257" t="s">
        <v>132</v>
      </c>
    </row>
    <row r="131" s="13" customFormat="1">
      <c r="A131" s="13"/>
      <c r="B131" s="232"/>
      <c r="C131" s="233"/>
      <c r="D131" s="234" t="s">
        <v>141</v>
      </c>
      <c r="E131" s="235" t="s">
        <v>1</v>
      </c>
      <c r="F131" s="236" t="s">
        <v>847</v>
      </c>
      <c r="G131" s="233"/>
      <c r="H131" s="237">
        <v>3.3599999999999999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91</v>
      </c>
      <c r="AV131" s="13" t="s">
        <v>91</v>
      </c>
      <c r="AW131" s="13" t="s">
        <v>36</v>
      </c>
      <c r="AX131" s="13" t="s">
        <v>89</v>
      </c>
      <c r="AY131" s="243" t="s">
        <v>132</v>
      </c>
    </row>
    <row r="132" s="2" customFormat="1" ht="55.5" customHeight="1">
      <c r="A132" s="39"/>
      <c r="B132" s="40"/>
      <c r="C132" s="219" t="s">
        <v>91</v>
      </c>
      <c r="D132" s="219" t="s">
        <v>134</v>
      </c>
      <c r="E132" s="220" t="s">
        <v>848</v>
      </c>
      <c r="F132" s="221" t="s">
        <v>849</v>
      </c>
      <c r="G132" s="222" t="s">
        <v>137</v>
      </c>
      <c r="H132" s="223">
        <v>6.4000000000000004</v>
      </c>
      <c r="I132" s="224"/>
      <c r="J132" s="225">
        <f>ROUND(I132*H132,2)</f>
        <v>0</v>
      </c>
      <c r="K132" s="221" t="s">
        <v>138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0.32000000000000001</v>
      </c>
      <c r="T132" s="229">
        <f>S132*H132</f>
        <v>2.048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139</v>
      </c>
      <c r="AT132" s="230" t="s">
        <v>134</v>
      </c>
      <c r="AU132" s="230" t="s">
        <v>91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139</v>
      </c>
      <c r="BM132" s="230" t="s">
        <v>850</v>
      </c>
    </row>
    <row r="133" s="14" customFormat="1">
      <c r="A133" s="14"/>
      <c r="B133" s="248"/>
      <c r="C133" s="249"/>
      <c r="D133" s="234" t="s">
        <v>141</v>
      </c>
      <c r="E133" s="250" t="s">
        <v>1</v>
      </c>
      <c r="F133" s="251" t="s">
        <v>851</v>
      </c>
      <c r="G133" s="249"/>
      <c r="H133" s="250" t="s">
        <v>1</v>
      </c>
      <c r="I133" s="252"/>
      <c r="J133" s="249"/>
      <c r="K133" s="249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141</v>
      </c>
      <c r="AU133" s="257" t="s">
        <v>91</v>
      </c>
      <c r="AV133" s="14" t="s">
        <v>89</v>
      </c>
      <c r="AW133" s="14" t="s">
        <v>36</v>
      </c>
      <c r="AX133" s="14" t="s">
        <v>81</v>
      </c>
      <c r="AY133" s="257" t="s">
        <v>132</v>
      </c>
    </row>
    <row r="134" s="13" customFormat="1">
      <c r="A134" s="13"/>
      <c r="B134" s="232"/>
      <c r="C134" s="233"/>
      <c r="D134" s="234" t="s">
        <v>141</v>
      </c>
      <c r="E134" s="235" t="s">
        <v>1</v>
      </c>
      <c r="F134" s="236" t="s">
        <v>852</v>
      </c>
      <c r="G134" s="233"/>
      <c r="H134" s="237">
        <v>6.4000000000000004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141</v>
      </c>
      <c r="AU134" s="243" t="s">
        <v>91</v>
      </c>
      <c r="AV134" s="13" t="s">
        <v>91</v>
      </c>
      <c r="AW134" s="13" t="s">
        <v>36</v>
      </c>
      <c r="AX134" s="13" t="s">
        <v>89</v>
      </c>
      <c r="AY134" s="243" t="s">
        <v>132</v>
      </c>
    </row>
    <row r="135" s="2" customFormat="1" ht="66.75" customHeight="1">
      <c r="A135" s="39"/>
      <c r="B135" s="40"/>
      <c r="C135" s="219" t="s">
        <v>154</v>
      </c>
      <c r="D135" s="219" t="s">
        <v>134</v>
      </c>
      <c r="E135" s="220" t="s">
        <v>143</v>
      </c>
      <c r="F135" s="221" t="s">
        <v>144</v>
      </c>
      <c r="G135" s="222" t="s">
        <v>137</v>
      </c>
      <c r="H135" s="223">
        <v>185.52500000000001</v>
      </c>
      <c r="I135" s="224"/>
      <c r="J135" s="225">
        <f>ROUND(I135*H135,2)</f>
        <v>0</v>
      </c>
      <c r="K135" s="221" t="s">
        <v>138</v>
      </c>
      <c r="L135" s="45"/>
      <c r="M135" s="226" t="s">
        <v>1</v>
      </c>
      <c r="N135" s="227" t="s">
        <v>46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0.28999999999999998</v>
      </c>
      <c r="T135" s="229">
        <f>S135*H135</f>
        <v>53.802250000000001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139</v>
      </c>
      <c r="AT135" s="230" t="s">
        <v>134</v>
      </c>
      <c r="AU135" s="230" t="s">
        <v>91</v>
      </c>
      <c r="AY135" s="18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89</v>
      </c>
      <c r="BK135" s="231">
        <f>ROUND(I135*H135,2)</f>
        <v>0</v>
      </c>
      <c r="BL135" s="18" t="s">
        <v>139</v>
      </c>
      <c r="BM135" s="230" t="s">
        <v>853</v>
      </c>
    </row>
    <row r="136" s="2" customFormat="1">
      <c r="A136" s="39"/>
      <c r="B136" s="40"/>
      <c r="C136" s="41"/>
      <c r="D136" s="234" t="s">
        <v>146</v>
      </c>
      <c r="E136" s="41"/>
      <c r="F136" s="244" t="s">
        <v>147</v>
      </c>
      <c r="G136" s="41"/>
      <c r="H136" s="41"/>
      <c r="I136" s="245"/>
      <c r="J136" s="41"/>
      <c r="K136" s="41"/>
      <c r="L136" s="45"/>
      <c r="M136" s="246"/>
      <c r="N136" s="24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91</v>
      </c>
    </row>
    <row r="137" s="14" customFormat="1">
      <c r="A137" s="14"/>
      <c r="B137" s="248"/>
      <c r="C137" s="249"/>
      <c r="D137" s="234" t="s">
        <v>141</v>
      </c>
      <c r="E137" s="250" t="s">
        <v>1</v>
      </c>
      <c r="F137" s="251" t="s">
        <v>846</v>
      </c>
      <c r="G137" s="249"/>
      <c r="H137" s="250" t="s">
        <v>1</v>
      </c>
      <c r="I137" s="252"/>
      <c r="J137" s="249"/>
      <c r="K137" s="249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141</v>
      </c>
      <c r="AU137" s="257" t="s">
        <v>91</v>
      </c>
      <c r="AV137" s="14" t="s">
        <v>89</v>
      </c>
      <c r="AW137" s="14" t="s">
        <v>36</v>
      </c>
      <c r="AX137" s="14" t="s">
        <v>81</v>
      </c>
      <c r="AY137" s="257" t="s">
        <v>132</v>
      </c>
    </row>
    <row r="138" s="14" customFormat="1">
      <c r="A138" s="14"/>
      <c r="B138" s="248"/>
      <c r="C138" s="249"/>
      <c r="D138" s="234" t="s">
        <v>141</v>
      </c>
      <c r="E138" s="250" t="s">
        <v>1</v>
      </c>
      <c r="F138" s="251" t="s">
        <v>149</v>
      </c>
      <c r="G138" s="249"/>
      <c r="H138" s="250" t="s">
        <v>1</v>
      </c>
      <c r="I138" s="252"/>
      <c r="J138" s="249"/>
      <c r="K138" s="249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141</v>
      </c>
      <c r="AU138" s="257" t="s">
        <v>91</v>
      </c>
      <c r="AV138" s="14" t="s">
        <v>89</v>
      </c>
      <c r="AW138" s="14" t="s">
        <v>36</v>
      </c>
      <c r="AX138" s="14" t="s">
        <v>81</v>
      </c>
      <c r="AY138" s="257" t="s">
        <v>132</v>
      </c>
    </row>
    <row r="139" s="14" customFormat="1">
      <c r="A139" s="14"/>
      <c r="B139" s="248"/>
      <c r="C139" s="249"/>
      <c r="D139" s="234" t="s">
        <v>141</v>
      </c>
      <c r="E139" s="250" t="s">
        <v>1</v>
      </c>
      <c r="F139" s="251" t="s">
        <v>854</v>
      </c>
      <c r="G139" s="249"/>
      <c r="H139" s="250" t="s">
        <v>1</v>
      </c>
      <c r="I139" s="252"/>
      <c r="J139" s="249"/>
      <c r="K139" s="249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141</v>
      </c>
      <c r="AU139" s="257" t="s">
        <v>91</v>
      </c>
      <c r="AV139" s="14" t="s">
        <v>89</v>
      </c>
      <c r="AW139" s="14" t="s">
        <v>36</v>
      </c>
      <c r="AX139" s="14" t="s">
        <v>81</v>
      </c>
      <c r="AY139" s="257" t="s">
        <v>132</v>
      </c>
    </row>
    <row r="140" s="13" customFormat="1">
      <c r="A140" s="13"/>
      <c r="B140" s="232"/>
      <c r="C140" s="233"/>
      <c r="D140" s="234" t="s">
        <v>141</v>
      </c>
      <c r="E140" s="235" t="s">
        <v>1</v>
      </c>
      <c r="F140" s="236" t="s">
        <v>855</v>
      </c>
      <c r="G140" s="233"/>
      <c r="H140" s="237">
        <v>133.815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141</v>
      </c>
      <c r="AU140" s="243" t="s">
        <v>91</v>
      </c>
      <c r="AV140" s="13" t="s">
        <v>91</v>
      </c>
      <c r="AW140" s="13" t="s">
        <v>36</v>
      </c>
      <c r="AX140" s="13" t="s">
        <v>81</v>
      </c>
      <c r="AY140" s="243" t="s">
        <v>132</v>
      </c>
    </row>
    <row r="141" s="15" customFormat="1">
      <c r="A141" s="15"/>
      <c r="B141" s="258"/>
      <c r="C141" s="259"/>
      <c r="D141" s="234" t="s">
        <v>141</v>
      </c>
      <c r="E141" s="260" t="s">
        <v>1</v>
      </c>
      <c r="F141" s="261" t="s">
        <v>153</v>
      </c>
      <c r="G141" s="259"/>
      <c r="H141" s="262">
        <v>133.815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8" t="s">
        <v>141</v>
      </c>
      <c r="AU141" s="268" t="s">
        <v>91</v>
      </c>
      <c r="AV141" s="15" t="s">
        <v>154</v>
      </c>
      <c r="AW141" s="15" t="s">
        <v>36</v>
      </c>
      <c r="AX141" s="15" t="s">
        <v>81</v>
      </c>
      <c r="AY141" s="268" t="s">
        <v>132</v>
      </c>
    </row>
    <row r="142" s="14" customFormat="1">
      <c r="A142" s="14"/>
      <c r="B142" s="248"/>
      <c r="C142" s="249"/>
      <c r="D142" s="234" t="s">
        <v>141</v>
      </c>
      <c r="E142" s="250" t="s">
        <v>1</v>
      </c>
      <c r="F142" s="251" t="s">
        <v>150</v>
      </c>
      <c r="G142" s="249"/>
      <c r="H142" s="250" t="s">
        <v>1</v>
      </c>
      <c r="I142" s="252"/>
      <c r="J142" s="249"/>
      <c r="K142" s="249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141</v>
      </c>
      <c r="AU142" s="257" t="s">
        <v>91</v>
      </c>
      <c r="AV142" s="14" t="s">
        <v>89</v>
      </c>
      <c r="AW142" s="14" t="s">
        <v>36</v>
      </c>
      <c r="AX142" s="14" t="s">
        <v>81</v>
      </c>
      <c r="AY142" s="257" t="s">
        <v>132</v>
      </c>
    </row>
    <row r="143" s="13" customFormat="1">
      <c r="A143" s="13"/>
      <c r="B143" s="232"/>
      <c r="C143" s="233"/>
      <c r="D143" s="234" t="s">
        <v>141</v>
      </c>
      <c r="E143" s="235" t="s">
        <v>1</v>
      </c>
      <c r="F143" s="236" t="s">
        <v>856</v>
      </c>
      <c r="G143" s="233"/>
      <c r="H143" s="237">
        <v>8.1400000000000006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141</v>
      </c>
      <c r="AU143" s="243" t="s">
        <v>91</v>
      </c>
      <c r="AV143" s="13" t="s">
        <v>91</v>
      </c>
      <c r="AW143" s="13" t="s">
        <v>36</v>
      </c>
      <c r="AX143" s="13" t="s">
        <v>81</v>
      </c>
      <c r="AY143" s="243" t="s">
        <v>132</v>
      </c>
    </row>
    <row r="144" s="15" customFormat="1">
      <c r="A144" s="15"/>
      <c r="B144" s="258"/>
      <c r="C144" s="259"/>
      <c r="D144" s="234" t="s">
        <v>141</v>
      </c>
      <c r="E144" s="260" t="s">
        <v>1</v>
      </c>
      <c r="F144" s="261" t="s">
        <v>153</v>
      </c>
      <c r="G144" s="259"/>
      <c r="H144" s="262">
        <v>8.1400000000000006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8" t="s">
        <v>141</v>
      </c>
      <c r="AU144" s="268" t="s">
        <v>91</v>
      </c>
      <c r="AV144" s="15" t="s">
        <v>154</v>
      </c>
      <c r="AW144" s="15" t="s">
        <v>36</v>
      </c>
      <c r="AX144" s="15" t="s">
        <v>81</v>
      </c>
      <c r="AY144" s="268" t="s">
        <v>132</v>
      </c>
    </row>
    <row r="145" s="14" customFormat="1">
      <c r="A145" s="14"/>
      <c r="B145" s="248"/>
      <c r="C145" s="249"/>
      <c r="D145" s="234" t="s">
        <v>141</v>
      </c>
      <c r="E145" s="250" t="s">
        <v>1</v>
      </c>
      <c r="F145" s="251" t="s">
        <v>857</v>
      </c>
      <c r="G145" s="249"/>
      <c r="H145" s="250" t="s">
        <v>1</v>
      </c>
      <c r="I145" s="252"/>
      <c r="J145" s="249"/>
      <c r="K145" s="249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141</v>
      </c>
      <c r="AU145" s="257" t="s">
        <v>91</v>
      </c>
      <c r="AV145" s="14" t="s">
        <v>89</v>
      </c>
      <c r="AW145" s="14" t="s">
        <v>36</v>
      </c>
      <c r="AX145" s="14" t="s">
        <v>81</v>
      </c>
      <c r="AY145" s="257" t="s">
        <v>132</v>
      </c>
    </row>
    <row r="146" s="13" customFormat="1">
      <c r="A146" s="13"/>
      <c r="B146" s="232"/>
      <c r="C146" s="233"/>
      <c r="D146" s="234" t="s">
        <v>141</v>
      </c>
      <c r="E146" s="235" t="s">
        <v>1</v>
      </c>
      <c r="F146" s="236" t="s">
        <v>858</v>
      </c>
      <c r="G146" s="233"/>
      <c r="H146" s="237">
        <v>11.77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141</v>
      </c>
      <c r="AU146" s="243" t="s">
        <v>91</v>
      </c>
      <c r="AV146" s="13" t="s">
        <v>91</v>
      </c>
      <c r="AW146" s="13" t="s">
        <v>36</v>
      </c>
      <c r="AX146" s="13" t="s">
        <v>81</v>
      </c>
      <c r="AY146" s="243" t="s">
        <v>132</v>
      </c>
    </row>
    <row r="147" s="15" customFormat="1">
      <c r="A147" s="15"/>
      <c r="B147" s="258"/>
      <c r="C147" s="259"/>
      <c r="D147" s="234" t="s">
        <v>141</v>
      </c>
      <c r="E147" s="260" t="s">
        <v>1</v>
      </c>
      <c r="F147" s="261" t="s">
        <v>153</v>
      </c>
      <c r="G147" s="259"/>
      <c r="H147" s="262">
        <v>11.77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8" t="s">
        <v>141</v>
      </c>
      <c r="AU147" s="268" t="s">
        <v>91</v>
      </c>
      <c r="AV147" s="15" t="s">
        <v>154</v>
      </c>
      <c r="AW147" s="15" t="s">
        <v>36</v>
      </c>
      <c r="AX147" s="15" t="s">
        <v>81</v>
      </c>
      <c r="AY147" s="268" t="s">
        <v>132</v>
      </c>
    </row>
    <row r="148" s="14" customFormat="1">
      <c r="A148" s="14"/>
      <c r="B148" s="248"/>
      <c r="C148" s="249"/>
      <c r="D148" s="234" t="s">
        <v>141</v>
      </c>
      <c r="E148" s="250" t="s">
        <v>1</v>
      </c>
      <c r="F148" s="251" t="s">
        <v>159</v>
      </c>
      <c r="G148" s="249"/>
      <c r="H148" s="250" t="s">
        <v>1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141</v>
      </c>
      <c r="AU148" s="257" t="s">
        <v>91</v>
      </c>
      <c r="AV148" s="14" t="s">
        <v>89</v>
      </c>
      <c r="AW148" s="14" t="s">
        <v>36</v>
      </c>
      <c r="AX148" s="14" t="s">
        <v>81</v>
      </c>
      <c r="AY148" s="257" t="s">
        <v>132</v>
      </c>
    </row>
    <row r="149" s="13" customFormat="1">
      <c r="A149" s="13"/>
      <c r="B149" s="232"/>
      <c r="C149" s="233"/>
      <c r="D149" s="234" t="s">
        <v>141</v>
      </c>
      <c r="E149" s="235" t="s">
        <v>1</v>
      </c>
      <c r="F149" s="236" t="s">
        <v>859</v>
      </c>
      <c r="G149" s="233"/>
      <c r="H149" s="237">
        <v>25.699999999999999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141</v>
      </c>
      <c r="AU149" s="243" t="s">
        <v>91</v>
      </c>
      <c r="AV149" s="13" t="s">
        <v>91</v>
      </c>
      <c r="AW149" s="13" t="s">
        <v>36</v>
      </c>
      <c r="AX149" s="13" t="s">
        <v>81</v>
      </c>
      <c r="AY149" s="243" t="s">
        <v>132</v>
      </c>
    </row>
    <row r="150" s="13" customFormat="1">
      <c r="A150" s="13"/>
      <c r="B150" s="232"/>
      <c r="C150" s="233"/>
      <c r="D150" s="234" t="s">
        <v>141</v>
      </c>
      <c r="E150" s="235" t="s">
        <v>1</v>
      </c>
      <c r="F150" s="236" t="s">
        <v>860</v>
      </c>
      <c r="G150" s="233"/>
      <c r="H150" s="237">
        <v>2.1000000000000001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141</v>
      </c>
      <c r="AU150" s="243" t="s">
        <v>91</v>
      </c>
      <c r="AV150" s="13" t="s">
        <v>91</v>
      </c>
      <c r="AW150" s="13" t="s">
        <v>36</v>
      </c>
      <c r="AX150" s="13" t="s">
        <v>81</v>
      </c>
      <c r="AY150" s="243" t="s">
        <v>132</v>
      </c>
    </row>
    <row r="151" s="13" customFormat="1">
      <c r="A151" s="13"/>
      <c r="B151" s="232"/>
      <c r="C151" s="233"/>
      <c r="D151" s="234" t="s">
        <v>141</v>
      </c>
      <c r="E151" s="235" t="s">
        <v>1</v>
      </c>
      <c r="F151" s="236" t="s">
        <v>861</v>
      </c>
      <c r="G151" s="233"/>
      <c r="H151" s="237">
        <v>4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141</v>
      </c>
      <c r="AU151" s="243" t="s">
        <v>91</v>
      </c>
      <c r="AV151" s="13" t="s">
        <v>91</v>
      </c>
      <c r="AW151" s="13" t="s">
        <v>36</v>
      </c>
      <c r="AX151" s="13" t="s">
        <v>81</v>
      </c>
      <c r="AY151" s="243" t="s">
        <v>132</v>
      </c>
    </row>
    <row r="152" s="15" customFormat="1">
      <c r="A152" s="15"/>
      <c r="B152" s="258"/>
      <c r="C152" s="259"/>
      <c r="D152" s="234" t="s">
        <v>141</v>
      </c>
      <c r="E152" s="260" t="s">
        <v>1</v>
      </c>
      <c r="F152" s="261" t="s">
        <v>153</v>
      </c>
      <c r="G152" s="259"/>
      <c r="H152" s="262">
        <v>31.800000000000001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8" t="s">
        <v>141</v>
      </c>
      <c r="AU152" s="268" t="s">
        <v>91</v>
      </c>
      <c r="AV152" s="15" t="s">
        <v>154</v>
      </c>
      <c r="AW152" s="15" t="s">
        <v>36</v>
      </c>
      <c r="AX152" s="15" t="s">
        <v>81</v>
      </c>
      <c r="AY152" s="268" t="s">
        <v>132</v>
      </c>
    </row>
    <row r="153" s="16" customFormat="1">
      <c r="A153" s="16"/>
      <c r="B153" s="269"/>
      <c r="C153" s="270"/>
      <c r="D153" s="234" t="s">
        <v>141</v>
      </c>
      <c r="E153" s="271" t="s">
        <v>1</v>
      </c>
      <c r="F153" s="272" t="s">
        <v>162</v>
      </c>
      <c r="G153" s="270"/>
      <c r="H153" s="273">
        <v>185.52500000000001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79" t="s">
        <v>141</v>
      </c>
      <c r="AU153" s="279" t="s">
        <v>91</v>
      </c>
      <c r="AV153" s="16" t="s">
        <v>139</v>
      </c>
      <c r="AW153" s="16" t="s">
        <v>36</v>
      </c>
      <c r="AX153" s="16" t="s">
        <v>89</v>
      </c>
      <c r="AY153" s="279" t="s">
        <v>132</v>
      </c>
    </row>
    <row r="154" s="2" customFormat="1" ht="66.75" customHeight="1">
      <c r="A154" s="39"/>
      <c r="B154" s="40"/>
      <c r="C154" s="219" t="s">
        <v>139</v>
      </c>
      <c r="D154" s="219" t="s">
        <v>134</v>
      </c>
      <c r="E154" s="220" t="s">
        <v>163</v>
      </c>
      <c r="F154" s="221" t="s">
        <v>164</v>
      </c>
      <c r="G154" s="222" t="s">
        <v>137</v>
      </c>
      <c r="H154" s="223">
        <v>179.42500000000001</v>
      </c>
      <c r="I154" s="224"/>
      <c r="J154" s="225">
        <f>ROUND(I154*H154,2)</f>
        <v>0</v>
      </c>
      <c r="K154" s="221" t="s">
        <v>138</v>
      </c>
      <c r="L154" s="45"/>
      <c r="M154" s="226" t="s">
        <v>1</v>
      </c>
      <c r="N154" s="227" t="s">
        <v>46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0.44</v>
      </c>
      <c r="T154" s="229">
        <f>S154*H154</f>
        <v>78.947000000000003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139</v>
      </c>
      <c r="AT154" s="230" t="s">
        <v>134</v>
      </c>
      <c r="AU154" s="230" t="s">
        <v>91</v>
      </c>
      <c r="AY154" s="18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89</v>
      </c>
      <c r="BK154" s="231">
        <f>ROUND(I154*H154,2)</f>
        <v>0</v>
      </c>
      <c r="BL154" s="18" t="s">
        <v>139</v>
      </c>
      <c r="BM154" s="230" t="s">
        <v>862</v>
      </c>
    </row>
    <row r="155" s="2" customFormat="1">
      <c r="A155" s="39"/>
      <c r="B155" s="40"/>
      <c r="C155" s="41"/>
      <c r="D155" s="234" t="s">
        <v>146</v>
      </c>
      <c r="E155" s="41"/>
      <c r="F155" s="244" t="s">
        <v>166</v>
      </c>
      <c r="G155" s="41"/>
      <c r="H155" s="41"/>
      <c r="I155" s="245"/>
      <c r="J155" s="41"/>
      <c r="K155" s="41"/>
      <c r="L155" s="45"/>
      <c r="M155" s="246"/>
      <c r="N155" s="24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91</v>
      </c>
    </row>
    <row r="156" s="14" customFormat="1">
      <c r="A156" s="14"/>
      <c r="B156" s="248"/>
      <c r="C156" s="249"/>
      <c r="D156" s="234" t="s">
        <v>141</v>
      </c>
      <c r="E156" s="250" t="s">
        <v>1</v>
      </c>
      <c r="F156" s="251" t="s">
        <v>167</v>
      </c>
      <c r="G156" s="249"/>
      <c r="H156" s="250" t="s">
        <v>1</v>
      </c>
      <c r="I156" s="252"/>
      <c r="J156" s="249"/>
      <c r="K156" s="249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141</v>
      </c>
      <c r="AU156" s="257" t="s">
        <v>91</v>
      </c>
      <c r="AV156" s="14" t="s">
        <v>89</v>
      </c>
      <c r="AW156" s="14" t="s">
        <v>36</v>
      </c>
      <c r="AX156" s="14" t="s">
        <v>81</v>
      </c>
      <c r="AY156" s="257" t="s">
        <v>132</v>
      </c>
    </row>
    <row r="157" s="14" customFormat="1">
      <c r="A157" s="14"/>
      <c r="B157" s="248"/>
      <c r="C157" s="249"/>
      <c r="D157" s="234" t="s">
        <v>141</v>
      </c>
      <c r="E157" s="250" t="s">
        <v>1</v>
      </c>
      <c r="F157" s="251" t="s">
        <v>846</v>
      </c>
      <c r="G157" s="249"/>
      <c r="H157" s="250" t="s">
        <v>1</v>
      </c>
      <c r="I157" s="252"/>
      <c r="J157" s="249"/>
      <c r="K157" s="249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141</v>
      </c>
      <c r="AU157" s="257" t="s">
        <v>91</v>
      </c>
      <c r="AV157" s="14" t="s">
        <v>89</v>
      </c>
      <c r="AW157" s="14" t="s">
        <v>36</v>
      </c>
      <c r="AX157" s="14" t="s">
        <v>81</v>
      </c>
      <c r="AY157" s="257" t="s">
        <v>132</v>
      </c>
    </row>
    <row r="158" s="14" customFormat="1">
      <c r="A158" s="14"/>
      <c r="B158" s="248"/>
      <c r="C158" s="249"/>
      <c r="D158" s="234" t="s">
        <v>141</v>
      </c>
      <c r="E158" s="250" t="s">
        <v>1</v>
      </c>
      <c r="F158" s="251" t="s">
        <v>149</v>
      </c>
      <c r="G158" s="249"/>
      <c r="H158" s="250" t="s">
        <v>1</v>
      </c>
      <c r="I158" s="252"/>
      <c r="J158" s="249"/>
      <c r="K158" s="249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141</v>
      </c>
      <c r="AU158" s="257" t="s">
        <v>91</v>
      </c>
      <c r="AV158" s="14" t="s">
        <v>89</v>
      </c>
      <c r="AW158" s="14" t="s">
        <v>36</v>
      </c>
      <c r="AX158" s="14" t="s">
        <v>81</v>
      </c>
      <c r="AY158" s="257" t="s">
        <v>132</v>
      </c>
    </row>
    <row r="159" s="14" customFormat="1">
      <c r="A159" s="14"/>
      <c r="B159" s="248"/>
      <c r="C159" s="249"/>
      <c r="D159" s="234" t="s">
        <v>141</v>
      </c>
      <c r="E159" s="250" t="s">
        <v>1</v>
      </c>
      <c r="F159" s="251" t="s">
        <v>854</v>
      </c>
      <c r="G159" s="249"/>
      <c r="H159" s="250" t="s">
        <v>1</v>
      </c>
      <c r="I159" s="252"/>
      <c r="J159" s="249"/>
      <c r="K159" s="249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141</v>
      </c>
      <c r="AU159" s="257" t="s">
        <v>91</v>
      </c>
      <c r="AV159" s="14" t="s">
        <v>89</v>
      </c>
      <c r="AW159" s="14" t="s">
        <v>36</v>
      </c>
      <c r="AX159" s="14" t="s">
        <v>81</v>
      </c>
      <c r="AY159" s="257" t="s">
        <v>132</v>
      </c>
    </row>
    <row r="160" s="13" customFormat="1">
      <c r="A160" s="13"/>
      <c r="B160" s="232"/>
      <c r="C160" s="233"/>
      <c r="D160" s="234" t="s">
        <v>141</v>
      </c>
      <c r="E160" s="235" t="s">
        <v>1</v>
      </c>
      <c r="F160" s="236" t="s">
        <v>855</v>
      </c>
      <c r="G160" s="233"/>
      <c r="H160" s="237">
        <v>133.815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141</v>
      </c>
      <c r="AU160" s="243" t="s">
        <v>91</v>
      </c>
      <c r="AV160" s="13" t="s">
        <v>91</v>
      </c>
      <c r="AW160" s="13" t="s">
        <v>36</v>
      </c>
      <c r="AX160" s="13" t="s">
        <v>81</v>
      </c>
      <c r="AY160" s="243" t="s">
        <v>132</v>
      </c>
    </row>
    <row r="161" s="15" customFormat="1">
      <c r="A161" s="15"/>
      <c r="B161" s="258"/>
      <c r="C161" s="259"/>
      <c r="D161" s="234" t="s">
        <v>141</v>
      </c>
      <c r="E161" s="260" t="s">
        <v>1</v>
      </c>
      <c r="F161" s="261" t="s">
        <v>153</v>
      </c>
      <c r="G161" s="259"/>
      <c r="H161" s="262">
        <v>133.815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8" t="s">
        <v>141</v>
      </c>
      <c r="AU161" s="268" t="s">
        <v>91</v>
      </c>
      <c r="AV161" s="15" t="s">
        <v>154</v>
      </c>
      <c r="AW161" s="15" t="s">
        <v>36</v>
      </c>
      <c r="AX161" s="15" t="s">
        <v>81</v>
      </c>
      <c r="AY161" s="268" t="s">
        <v>132</v>
      </c>
    </row>
    <row r="162" s="14" customFormat="1">
      <c r="A162" s="14"/>
      <c r="B162" s="248"/>
      <c r="C162" s="249"/>
      <c r="D162" s="234" t="s">
        <v>141</v>
      </c>
      <c r="E162" s="250" t="s">
        <v>1</v>
      </c>
      <c r="F162" s="251" t="s">
        <v>150</v>
      </c>
      <c r="G162" s="249"/>
      <c r="H162" s="250" t="s">
        <v>1</v>
      </c>
      <c r="I162" s="252"/>
      <c r="J162" s="249"/>
      <c r="K162" s="249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141</v>
      </c>
      <c r="AU162" s="257" t="s">
        <v>91</v>
      </c>
      <c r="AV162" s="14" t="s">
        <v>89</v>
      </c>
      <c r="AW162" s="14" t="s">
        <v>36</v>
      </c>
      <c r="AX162" s="14" t="s">
        <v>81</v>
      </c>
      <c r="AY162" s="257" t="s">
        <v>132</v>
      </c>
    </row>
    <row r="163" s="13" customFormat="1">
      <c r="A163" s="13"/>
      <c r="B163" s="232"/>
      <c r="C163" s="233"/>
      <c r="D163" s="234" t="s">
        <v>141</v>
      </c>
      <c r="E163" s="235" t="s">
        <v>1</v>
      </c>
      <c r="F163" s="236" t="s">
        <v>856</v>
      </c>
      <c r="G163" s="233"/>
      <c r="H163" s="237">
        <v>8.1400000000000006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141</v>
      </c>
      <c r="AU163" s="243" t="s">
        <v>91</v>
      </c>
      <c r="AV163" s="13" t="s">
        <v>91</v>
      </c>
      <c r="AW163" s="13" t="s">
        <v>36</v>
      </c>
      <c r="AX163" s="13" t="s">
        <v>81</v>
      </c>
      <c r="AY163" s="243" t="s">
        <v>132</v>
      </c>
    </row>
    <row r="164" s="15" customFormat="1">
      <c r="A164" s="15"/>
      <c r="B164" s="258"/>
      <c r="C164" s="259"/>
      <c r="D164" s="234" t="s">
        <v>141</v>
      </c>
      <c r="E164" s="260" t="s">
        <v>1</v>
      </c>
      <c r="F164" s="261" t="s">
        <v>153</v>
      </c>
      <c r="G164" s="259"/>
      <c r="H164" s="262">
        <v>8.1400000000000006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8" t="s">
        <v>141</v>
      </c>
      <c r="AU164" s="268" t="s">
        <v>91</v>
      </c>
      <c r="AV164" s="15" t="s">
        <v>154</v>
      </c>
      <c r="AW164" s="15" t="s">
        <v>36</v>
      </c>
      <c r="AX164" s="15" t="s">
        <v>81</v>
      </c>
      <c r="AY164" s="268" t="s">
        <v>132</v>
      </c>
    </row>
    <row r="165" s="14" customFormat="1">
      <c r="A165" s="14"/>
      <c r="B165" s="248"/>
      <c r="C165" s="249"/>
      <c r="D165" s="234" t="s">
        <v>141</v>
      </c>
      <c r="E165" s="250" t="s">
        <v>1</v>
      </c>
      <c r="F165" s="251" t="s">
        <v>857</v>
      </c>
      <c r="G165" s="249"/>
      <c r="H165" s="250" t="s">
        <v>1</v>
      </c>
      <c r="I165" s="252"/>
      <c r="J165" s="249"/>
      <c r="K165" s="249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141</v>
      </c>
      <c r="AU165" s="257" t="s">
        <v>91</v>
      </c>
      <c r="AV165" s="14" t="s">
        <v>89</v>
      </c>
      <c r="AW165" s="14" t="s">
        <v>36</v>
      </c>
      <c r="AX165" s="14" t="s">
        <v>81</v>
      </c>
      <c r="AY165" s="257" t="s">
        <v>132</v>
      </c>
    </row>
    <row r="166" s="13" customFormat="1">
      <c r="A166" s="13"/>
      <c r="B166" s="232"/>
      <c r="C166" s="233"/>
      <c r="D166" s="234" t="s">
        <v>141</v>
      </c>
      <c r="E166" s="235" t="s">
        <v>1</v>
      </c>
      <c r="F166" s="236" t="s">
        <v>858</v>
      </c>
      <c r="G166" s="233"/>
      <c r="H166" s="237">
        <v>11.77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141</v>
      </c>
      <c r="AU166" s="243" t="s">
        <v>91</v>
      </c>
      <c r="AV166" s="13" t="s">
        <v>91</v>
      </c>
      <c r="AW166" s="13" t="s">
        <v>36</v>
      </c>
      <c r="AX166" s="13" t="s">
        <v>81</v>
      </c>
      <c r="AY166" s="243" t="s">
        <v>132</v>
      </c>
    </row>
    <row r="167" s="15" customFormat="1">
      <c r="A167" s="15"/>
      <c r="B167" s="258"/>
      <c r="C167" s="259"/>
      <c r="D167" s="234" t="s">
        <v>141</v>
      </c>
      <c r="E167" s="260" t="s">
        <v>1</v>
      </c>
      <c r="F167" s="261" t="s">
        <v>153</v>
      </c>
      <c r="G167" s="259"/>
      <c r="H167" s="262">
        <v>11.77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8" t="s">
        <v>141</v>
      </c>
      <c r="AU167" s="268" t="s">
        <v>91</v>
      </c>
      <c r="AV167" s="15" t="s">
        <v>154</v>
      </c>
      <c r="AW167" s="15" t="s">
        <v>36</v>
      </c>
      <c r="AX167" s="15" t="s">
        <v>81</v>
      </c>
      <c r="AY167" s="268" t="s">
        <v>132</v>
      </c>
    </row>
    <row r="168" s="14" customFormat="1">
      <c r="A168" s="14"/>
      <c r="B168" s="248"/>
      <c r="C168" s="249"/>
      <c r="D168" s="234" t="s">
        <v>141</v>
      </c>
      <c r="E168" s="250" t="s">
        <v>1</v>
      </c>
      <c r="F168" s="251" t="s">
        <v>159</v>
      </c>
      <c r="G168" s="249"/>
      <c r="H168" s="250" t="s">
        <v>1</v>
      </c>
      <c r="I168" s="252"/>
      <c r="J168" s="249"/>
      <c r="K168" s="249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141</v>
      </c>
      <c r="AU168" s="257" t="s">
        <v>91</v>
      </c>
      <c r="AV168" s="14" t="s">
        <v>89</v>
      </c>
      <c r="AW168" s="14" t="s">
        <v>36</v>
      </c>
      <c r="AX168" s="14" t="s">
        <v>81</v>
      </c>
      <c r="AY168" s="257" t="s">
        <v>132</v>
      </c>
    </row>
    <row r="169" s="13" customFormat="1">
      <c r="A169" s="13"/>
      <c r="B169" s="232"/>
      <c r="C169" s="233"/>
      <c r="D169" s="234" t="s">
        <v>141</v>
      </c>
      <c r="E169" s="235" t="s">
        <v>1</v>
      </c>
      <c r="F169" s="236" t="s">
        <v>859</v>
      </c>
      <c r="G169" s="233"/>
      <c r="H169" s="237">
        <v>25.699999999999999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141</v>
      </c>
      <c r="AU169" s="243" t="s">
        <v>91</v>
      </c>
      <c r="AV169" s="13" t="s">
        <v>91</v>
      </c>
      <c r="AW169" s="13" t="s">
        <v>36</v>
      </c>
      <c r="AX169" s="13" t="s">
        <v>81</v>
      </c>
      <c r="AY169" s="243" t="s">
        <v>132</v>
      </c>
    </row>
    <row r="170" s="15" customFormat="1">
      <c r="A170" s="15"/>
      <c r="B170" s="258"/>
      <c r="C170" s="259"/>
      <c r="D170" s="234" t="s">
        <v>141</v>
      </c>
      <c r="E170" s="260" t="s">
        <v>1</v>
      </c>
      <c r="F170" s="261" t="s">
        <v>153</v>
      </c>
      <c r="G170" s="259"/>
      <c r="H170" s="262">
        <v>25.699999999999999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8" t="s">
        <v>141</v>
      </c>
      <c r="AU170" s="268" t="s">
        <v>91</v>
      </c>
      <c r="AV170" s="15" t="s">
        <v>154</v>
      </c>
      <c r="AW170" s="15" t="s">
        <v>36</v>
      </c>
      <c r="AX170" s="15" t="s">
        <v>81</v>
      </c>
      <c r="AY170" s="268" t="s">
        <v>132</v>
      </c>
    </row>
    <row r="171" s="16" customFormat="1">
      <c r="A171" s="16"/>
      <c r="B171" s="269"/>
      <c r="C171" s="270"/>
      <c r="D171" s="234" t="s">
        <v>141</v>
      </c>
      <c r="E171" s="271" t="s">
        <v>1</v>
      </c>
      <c r="F171" s="272" t="s">
        <v>162</v>
      </c>
      <c r="G171" s="270"/>
      <c r="H171" s="273">
        <v>179.42500000000001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9" t="s">
        <v>141</v>
      </c>
      <c r="AU171" s="279" t="s">
        <v>91</v>
      </c>
      <c r="AV171" s="16" t="s">
        <v>139</v>
      </c>
      <c r="AW171" s="16" t="s">
        <v>36</v>
      </c>
      <c r="AX171" s="16" t="s">
        <v>89</v>
      </c>
      <c r="AY171" s="279" t="s">
        <v>132</v>
      </c>
    </row>
    <row r="172" s="2" customFormat="1" ht="62.7" customHeight="1">
      <c r="A172" s="39"/>
      <c r="B172" s="40"/>
      <c r="C172" s="219" t="s">
        <v>173</v>
      </c>
      <c r="D172" s="219" t="s">
        <v>134</v>
      </c>
      <c r="E172" s="220" t="s">
        <v>169</v>
      </c>
      <c r="F172" s="221" t="s">
        <v>170</v>
      </c>
      <c r="G172" s="222" t="s">
        <v>137</v>
      </c>
      <c r="H172" s="223">
        <v>179.42500000000001</v>
      </c>
      <c r="I172" s="224"/>
      <c r="J172" s="225">
        <f>ROUND(I172*H172,2)</f>
        <v>0</v>
      </c>
      <c r="K172" s="221" t="s">
        <v>138</v>
      </c>
      <c r="L172" s="45"/>
      <c r="M172" s="226" t="s">
        <v>1</v>
      </c>
      <c r="N172" s="227" t="s">
        <v>46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0.32500000000000001</v>
      </c>
      <c r="T172" s="229">
        <f>S172*H172</f>
        <v>58.313125000000007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139</v>
      </c>
      <c r="AT172" s="230" t="s">
        <v>134</v>
      </c>
      <c r="AU172" s="230" t="s">
        <v>91</v>
      </c>
      <c r="AY172" s="18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89</v>
      </c>
      <c r="BK172" s="231">
        <f>ROUND(I172*H172,2)</f>
        <v>0</v>
      </c>
      <c r="BL172" s="18" t="s">
        <v>139</v>
      </c>
      <c r="BM172" s="230" t="s">
        <v>863</v>
      </c>
    </row>
    <row r="173" s="2" customFormat="1">
      <c r="A173" s="39"/>
      <c r="B173" s="40"/>
      <c r="C173" s="41"/>
      <c r="D173" s="234" t="s">
        <v>146</v>
      </c>
      <c r="E173" s="41"/>
      <c r="F173" s="244" t="s">
        <v>172</v>
      </c>
      <c r="G173" s="41"/>
      <c r="H173" s="41"/>
      <c r="I173" s="245"/>
      <c r="J173" s="41"/>
      <c r="K173" s="41"/>
      <c r="L173" s="45"/>
      <c r="M173" s="246"/>
      <c r="N173" s="24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91</v>
      </c>
    </row>
    <row r="174" s="14" customFormat="1">
      <c r="A174" s="14"/>
      <c r="B174" s="248"/>
      <c r="C174" s="249"/>
      <c r="D174" s="234" t="s">
        <v>141</v>
      </c>
      <c r="E174" s="250" t="s">
        <v>1</v>
      </c>
      <c r="F174" s="251" t="s">
        <v>846</v>
      </c>
      <c r="G174" s="249"/>
      <c r="H174" s="250" t="s">
        <v>1</v>
      </c>
      <c r="I174" s="252"/>
      <c r="J174" s="249"/>
      <c r="K174" s="249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141</v>
      </c>
      <c r="AU174" s="257" t="s">
        <v>91</v>
      </c>
      <c r="AV174" s="14" t="s">
        <v>89</v>
      </c>
      <c r="AW174" s="14" t="s">
        <v>36</v>
      </c>
      <c r="AX174" s="14" t="s">
        <v>81</v>
      </c>
      <c r="AY174" s="257" t="s">
        <v>132</v>
      </c>
    </row>
    <row r="175" s="14" customFormat="1">
      <c r="A175" s="14"/>
      <c r="B175" s="248"/>
      <c r="C175" s="249"/>
      <c r="D175" s="234" t="s">
        <v>141</v>
      </c>
      <c r="E175" s="250" t="s">
        <v>1</v>
      </c>
      <c r="F175" s="251" t="s">
        <v>149</v>
      </c>
      <c r="G175" s="249"/>
      <c r="H175" s="250" t="s">
        <v>1</v>
      </c>
      <c r="I175" s="252"/>
      <c r="J175" s="249"/>
      <c r="K175" s="249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141</v>
      </c>
      <c r="AU175" s="257" t="s">
        <v>91</v>
      </c>
      <c r="AV175" s="14" t="s">
        <v>89</v>
      </c>
      <c r="AW175" s="14" t="s">
        <v>36</v>
      </c>
      <c r="AX175" s="14" t="s">
        <v>81</v>
      </c>
      <c r="AY175" s="257" t="s">
        <v>132</v>
      </c>
    </row>
    <row r="176" s="14" customFormat="1">
      <c r="A176" s="14"/>
      <c r="B176" s="248"/>
      <c r="C176" s="249"/>
      <c r="D176" s="234" t="s">
        <v>141</v>
      </c>
      <c r="E176" s="250" t="s">
        <v>1</v>
      </c>
      <c r="F176" s="251" t="s">
        <v>854</v>
      </c>
      <c r="G176" s="249"/>
      <c r="H176" s="250" t="s">
        <v>1</v>
      </c>
      <c r="I176" s="252"/>
      <c r="J176" s="249"/>
      <c r="K176" s="249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141</v>
      </c>
      <c r="AU176" s="257" t="s">
        <v>91</v>
      </c>
      <c r="AV176" s="14" t="s">
        <v>89</v>
      </c>
      <c r="AW176" s="14" t="s">
        <v>36</v>
      </c>
      <c r="AX176" s="14" t="s">
        <v>81</v>
      </c>
      <c r="AY176" s="257" t="s">
        <v>132</v>
      </c>
    </row>
    <row r="177" s="13" customFormat="1">
      <c r="A177" s="13"/>
      <c r="B177" s="232"/>
      <c r="C177" s="233"/>
      <c r="D177" s="234" t="s">
        <v>141</v>
      </c>
      <c r="E177" s="235" t="s">
        <v>1</v>
      </c>
      <c r="F177" s="236" t="s">
        <v>855</v>
      </c>
      <c r="G177" s="233"/>
      <c r="H177" s="237">
        <v>133.815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141</v>
      </c>
      <c r="AU177" s="243" t="s">
        <v>91</v>
      </c>
      <c r="AV177" s="13" t="s">
        <v>91</v>
      </c>
      <c r="AW177" s="13" t="s">
        <v>36</v>
      </c>
      <c r="AX177" s="13" t="s">
        <v>81</v>
      </c>
      <c r="AY177" s="243" t="s">
        <v>132</v>
      </c>
    </row>
    <row r="178" s="15" customFormat="1">
      <c r="A178" s="15"/>
      <c r="B178" s="258"/>
      <c r="C178" s="259"/>
      <c r="D178" s="234" t="s">
        <v>141</v>
      </c>
      <c r="E178" s="260" t="s">
        <v>1</v>
      </c>
      <c r="F178" s="261" t="s">
        <v>153</v>
      </c>
      <c r="G178" s="259"/>
      <c r="H178" s="262">
        <v>133.815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8" t="s">
        <v>141</v>
      </c>
      <c r="AU178" s="268" t="s">
        <v>91</v>
      </c>
      <c r="AV178" s="15" t="s">
        <v>154</v>
      </c>
      <c r="AW178" s="15" t="s">
        <v>36</v>
      </c>
      <c r="AX178" s="15" t="s">
        <v>81</v>
      </c>
      <c r="AY178" s="268" t="s">
        <v>132</v>
      </c>
    </row>
    <row r="179" s="14" customFormat="1">
      <c r="A179" s="14"/>
      <c r="B179" s="248"/>
      <c r="C179" s="249"/>
      <c r="D179" s="234" t="s">
        <v>141</v>
      </c>
      <c r="E179" s="250" t="s">
        <v>1</v>
      </c>
      <c r="F179" s="251" t="s">
        <v>150</v>
      </c>
      <c r="G179" s="249"/>
      <c r="H179" s="250" t="s">
        <v>1</v>
      </c>
      <c r="I179" s="252"/>
      <c r="J179" s="249"/>
      <c r="K179" s="249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141</v>
      </c>
      <c r="AU179" s="257" t="s">
        <v>91</v>
      </c>
      <c r="AV179" s="14" t="s">
        <v>89</v>
      </c>
      <c r="AW179" s="14" t="s">
        <v>36</v>
      </c>
      <c r="AX179" s="14" t="s">
        <v>81</v>
      </c>
      <c r="AY179" s="257" t="s">
        <v>132</v>
      </c>
    </row>
    <row r="180" s="13" customFormat="1">
      <c r="A180" s="13"/>
      <c r="B180" s="232"/>
      <c r="C180" s="233"/>
      <c r="D180" s="234" t="s">
        <v>141</v>
      </c>
      <c r="E180" s="235" t="s">
        <v>1</v>
      </c>
      <c r="F180" s="236" t="s">
        <v>856</v>
      </c>
      <c r="G180" s="233"/>
      <c r="H180" s="237">
        <v>8.1400000000000006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141</v>
      </c>
      <c r="AU180" s="243" t="s">
        <v>91</v>
      </c>
      <c r="AV180" s="13" t="s">
        <v>91</v>
      </c>
      <c r="AW180" s="13" t="s">
        <v>36</v>
      </c>
      <c r="AX180" s="13" t="s">
        <v>81</v>
      </c>
      <c r="AY180" s="243" t="s">
        <v>132</v>
      </c>
    </row>
    <row r="181" s="15" customFormat="1">
      <c r="A181" s="15"/>
      <c r="B181" s="258"/>
      <c r="C181" s="259"/>
      <c r="D181" s="234" t="s">
        <v>141</v>
      </c>
      <c r="E181" s="260" t="s">
        <v>1</v>
      </c>
      <c r="F181" s="261" t="s">
        <v>153</v>
      </c>
      <c r="G181" s="259"/>
      <c r="H181" s="262">
        <v>8.1400000000000006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8" t="s">
        <v>141</v>
      </c>
      <c r="AU181" s="268" t="s">
        <v>91</v>
      </c>
      <c r="AV181" s="15" t="s">
        <v>154</v>
      </c>
      <c r="AW181" s="15" t="s">
        <v>36</v>
      </c>
      <c r="AX181" s="15" t="s">
        <v>81</v>
      </c>
      <c r="AY181" s="268" t="s">
        <v>132</v>
      </c>
    </row>
    <row r="182" s="14" customFormat="1">
      <c r="A182" s="14"/>
      <c r="B182" s="248"/>
      <c r="C182" s="249"/>
      <c r="D182" s="234" t="s">
        <v>141</v>
      </c>
      <c r="E182" s="250" t="s">
        <v>1</v>
      </c>
      <c r="F182" s="251" t="s">
        <v>857</v>
      </c>
      <c r="G182" s="249"/>
      <c r="H182" s="250" t="s">
        <v>1</v>
      </c>
      <c r="I182" s="252"/>
      <c r="J182" s="249"/>
      <c r="K182" s="249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141</v>
      </c>
      <c r="AU182" s="257" t="s">
        <v>91</v>
      </c>
      <c r="AV182" s="14" t="s">
        <v>89</v>
      </c>
      <c r="AW182" s="14" t="s">
        <v>36</v>
      </c>
      <c r="AX182" s="14" t="s">
        <v>81</v>
      </c>
      <c r="AY182" s="257" t="s">
        <v>132</v>
      </c>
    </row>
    <row r="183" s="13" customFormat="1">
      <c r="A183" s="13"/>
      <c r="B183" s="232"/>
      <c r="C183" s="233"/>
      <c r="D183" s="234" t="s">
        <v>141</v>
      </c>
      <c r="E183" s="235" t="s">
        <v>1</v>
      </c>
      <c r="F183" s="236" t="s">
        <v>858</v>
      </c>
      <c r="G183" s="233"/>
      <c r="H183" s="237">
        <v>11.77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141</v>
      </c>
      <c r="AU183" s="243" t="s">
        <v>91</v>
      </c>
      <c r="AV183" s="13" t="s">
        <v>91</v>
      </c>
      <c r="AW183" s="13" t="s">
        <v>36</v>
      </c>
      <c r="AX183" s="13" t="s">
        <v>81</v>
      </c>
      <c r="AY183" s="243" t="s">
        <v>132</v>
      </c>
    </row>
    <row r="184" s="15" customFormat="1">
      <c r="A184" s="15"/>
      <c r="B184" s="258"/>
      <c r="C184" s="259"/>
      <c r="D184" s="234" t="s">
        <v>141</v>
      </c>
      <c r="E184" s="260" t="s">
        <v>1</v>
      </c>
      <c r="F184" s="261" t="s">
        <v>153</v>
      </c>
      <c r="G184" s="259"/>
      <c r="H184" s="262">
        <v>11.77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8" t="s">
        <v>141</v>
      </c>
      <c r="AU184" s="268" t="s">
        <v>91</v>
      </c>
      <c r="AV184" s="15" t="s">
        <v>154</v>
      </c>
      <c r="AW184" s="15" t="s">
        <v>36</v>
      </c>
      <c r="AX184" s="15" t="s">
        <v>81</v>
      </c>
      <c r="AY184" s="268" t="s">
        <v>132</v>
      </c>
    </row>
    <row r="185" s="14" customFormat="1">
      <c r="A185" s="14"/>
      <c r="B185" s="248"/>
      <c r="C185" s="249"/>
      <c r="D185" s="234" t="s">
        <v>141</v>
      </c>
      <c r="E185" s="250" t="s">
        <v>1</v>
      </c>
      <c r="F185" s="251" t="s">
        <v>159</v>
      </c>
      <c r="G185" s="249"/>
      <c r="H185" s="250" t="s">
        <v>1</v>
      </c>
      <c r="I185" s="252"/>
      <c r="J185" s="249"/>
      <c r="K185" s="249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141</v>
      </c>
      <c r="AU185" s="257" t="s">
        <v>91</v>
      </c>
      <c r="AV185" s="14" t="s">
        <v>89</v>
      </c>
      <c r="AW185" s="14" t="s">
        <v>36</v>
      </c>
      <c r="AX185" s="14" t="s">
        <v>81</v>
      </c>
      <c r="AY185" s="257" t="s">
        <v>132</v>
      </c>
    </row>
    <row r="186" s="13" customFormat="1">
      <c r="A186" s="13"/>
      <c r="B186" s="232"/>
      <c r="C186" s="233"/>
      <c r="D186" s="234" t="s">
        <v>141</v>
      </c>
      <c r="E186" s="235" t="s">
        <v>1</v>
      </c>
      <c r="F186" s="236" t="s">
        <v>859</v>
      </c>
      <c r="G186" s="233"/>
      <c r="H186" s="237">
        <v>25.699999999999999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141</v>
      </c>
      <c r="AU186" s="243" t="s">
        <v>91</v>
      </c>
      <c r="AV186" s="13" t="s">
        <v>91</v>
      </c>
      <c r="AW186" s="13" t="s">
        <v>36</v>
      </c>
      <c r="AX186" s="13" t="s">
        <v>81</v>
      </c>
      <c r="AY186" s="243" t="s">
        <v>132</v>
      </c>
    </row>
    <row r="187" s="15" customFormat="1">
      <c r="A187" s="15"/>
      <c r="B187" s="258"/>
      <c r="C187" s="259"/>
      <c r="D187" s="234" t="s">
        <v>141</v>
      </c>
      <c r="E187" s="260" t="s">
        <v>1</v>
      </c>
      <c r="F187" s="261" t="s">
        <v>153</v>
      </c>
      <c r="G187" s="259"/>
      <c r="H187" s="262">
        <v>25.699999999999999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8" t="s">
        <v>141</v>
      </c>
      <c r="AU187" s="268" t="s">
        <v>91</v>
      </c>
      <c r="AV187" s="15" t="s">
        <v>154</v>
      </c>
      <c r="AW187" s="15" t="s">
        <v>36</v>
      </c>
      <c r="AX187" s="15" t="s">
        <v>81</v>
      </c>
      <c r="AY187" s="268" t="s">
        <v>132</v>
      </c>
    </row>
    <row r="188" s="16" customFormat="1">
      <c r="A188" s="16"/>
      <c r="B188" s="269"/>
      <c r="C188" s="270"/>
      <c r="D188" s="234" t="s">
        <v>141</v>
      </c>
      <c r="E188" s="271" t="s">
        <v>1</v>
      </c>
      <c r="F188" s="272" t="s">
        <v>162</v>
      </c>
      <c r="G188" s="270"/>
      <c r="H188" s="273">
        <v>179.42500000000001</v>
      </c>
      <c r="I188" s="274"/>
      <c r="J188" s="270"/>
      <c r="K188" s="270"/>
      <c r="L188" s="275"/>
      <c r="M188" s="276"/>
      <c r="N188" s="277"/>
      <c r="O188" s="277"/>
      <c r="P188" s="277"/>
      <c r="Q188" s="277"/>
      <c r="R188" s="277"/>
      <c r="S188" s="277"/>
      <c r="T188" s="278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9" t="s">
        <v>141</v>
      </c>
      <c r="AU188" s="279" t="s">
        <v>91</v>
      </c>
      <c r="AV188" s="16" t="s">
        <v>139</v>
      </c>
      <c r="AW188" s="16" t="s">
        <v>36</v>
      </c>
      <c r="AX188" s="16" t="s">
        <v>89</v>
      </c>
      <c r="AY188" s="279" t="s">
        <v>132</v>
      </c>
    </row>
    <row r="189" s="2" customFormat="1" ht="62.7" customHeight="1">
      <c r="A189" s="39"/>
      <c r="B189" s="40"/>
      <c r="C189" s="219" t="s">
        <v>180</v>
      </c>
      <c r="D189" s="219" t="s">
        <v>134</v>
      </c>
      <c r="E189" s="220" t="s">
        <v>174</v>
      </c>
      <c r="F189" s="221" t="s">
        <v>175</v>
      </c>
      <c r="G189" s="222" t="s">
        <v>137</v>
      </c>
      <c r="H189" s="223">
        <v>3</v>
      </c>
      <c r="I189" s="224"/>
      <c r="J189" s="225">
        <f>ROUND(I189*H189,2)</f>
        <v>0</v>
      </c>
      <c r="K189" s="221" t="s">
        <v>138</v>
      </c>
      <c r="L189" s="45"/>
      <c r="M189" s="226" t="s">
        <v>1</v>
      </c>
      <c r="N189" s="227" t="s">
        <v>46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0.625</v>
      </c>
      <c r="T189" s="229">
        <f>S189*H189</f>
        <v>1.875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139</v>
      </c>
      <c r="AT189" s="230" t="s">
        <v>134</v>
      </c>
      <c r="AU189" s="230" t="s">
        <v>91</v>
      </c>
      <c r="AY189" s="18" t="s">
        <v>132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89</v>
      </c>
      <c r="BK189" s="231">
        <f>ROUND(I189*H189,2)</f>
        <v>0</v>
      </c>
      <c r="BL189" s="18" t="s">
        <v>139</v>
      </c>
      <c r="BM189" s="230" t="s">
        <v>864</v>
      </c>
    </row>
    <row r="190" s="2" customFormat="1">
      <c r="A190" s="39"/>
      <c r="B190" s="40"/>
      <c r="C190" s="41"/>
      <c r="D190" s="234" t="s">
        <v>146</v>
      </c>
      <c r="E190" s="41"/>
      <c r="F190" s="244" t="s">
        <v>177</v>
      </c>
      <c r="G190" s="41"/>
      <c r="H190" s="41"/>
      <c r="I190" s="245"/>
      <c r="J190" s="41"/>
      <c r="K190" s="41"/>
      <c r="L190" s="45"/>
      <c r="M190" s="246"/>
      <c r="N190" s="24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91</v>
      </c>
    </row>
    <row r="191" s="14" customFormat="1">
      <c r="A191" s="14"/>
      <c r="B191" s="248"/>
      <c r="C191" s="249"/>
      <c r="D191" s="234" t="s">
        <v>141</v>
      </c>
      <c r="E191" s="250" t="s">
        <v>1</v>
      </c>
      <c r="F191" s="251" t="s">
        <v>178</v>
      </c>
      <c r="G191" s="249"/>
      <c r="H191" s="250" t="s">
        <v>1</v>
      </c>
      <c r="I191" s="252"/>
      <c r="J191" s="249"/>
      <c r="K191" s="249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141</v>
      </c>
      <c r="AU191" s="257" t="s">
        <v>91</v>
      </c>
      <c r="AV191" s="14" t="s">
        <v>89</v>
      </c>
      <c r="AW191" s="14" t="s">
        <v>36</v>
      </c>
      <c r="AX191" s="14" t="s">
        <v>81</v>
      </c>
      <c r="AY191" s="257" t="s">
        <v>132</v>
      </c>
    </row>
    <row r="192" s="13" customFormat="1">
      <c r="A192" s="13"/>
      <c r="B192" s="232"/>
      <c r="C192" s="233"/>
      <c r="D192" s="234" t="s">
        <v>141</v>
      </c>
      <c r="E192" s="235" t="s">
        <v>1</v>
      </c>
      <c r="F192" s="236" t="s">
        <v>865</v>
      </c>
      <c r="G192" s="233"/>
      <c r="H192" s="237">
        <v>3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141</v>
      </c>
      <c r="AU192" s="243" t="s">
        <v>91</v>
      </c>
      <c r="AV192" s="13" t="s">
        <v>91</v>
      </c>
      <c r="AW192" s="13" t="s">
        <v>36</v>
      </c>
      <c r="AX192" s="13" t="s">
        <v>89</v>
      </c>
      <c r="AY192" s="243" t="s">
        <v>132</v>
      </c>
    </row>
    <row r="193" s="2" customFormat="1" ht="49.05" customHeight="1">
      <c r="A193" s="39"/>
      <c r="B193" s="40"/>
      <c r="C193" s="219" t="s">
        <v>185</v>
      </c>
      <c r="D193" s="219" t="s">
        <v>134</v>
      </c>
      <c r="E193" s="220" t="s">
        <v>181</v>
      </c>
      <c r="F193" s="221" t="s">
        <v>182</v>
      </c>
      <c r="G193" s="222" t="s">
        <v>137</v>
      </c>
      <c r="H193" s="223">
        <v>179.42500000000001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46</v>
      </c>
      <c r="O193" s="92"/>
      <c r="P193" s="228">
        <f>O193*H193</f>
        <v>0</v>
      </c>
      <c r="Q193" s="228">
        <v>9.0000000000000006E-05</v>
      </c>
      <c r="R193" s="228">
        <f>Q193*H193</f>
        <v>0.016148250000000003</v>
      </c>
      <c r="S193" s="228">
        <v>0.25600000000000001</v>
      </c>
      <c r="T193" s="229">
        <f>S193*H193</f>
        <v>45.932800000000007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139</v>
      </c>
      <c r="AT193" s="230" t="s">
        <v>134</v>
      </c>
      <c r="AU193" s="230" t="s">
        <v>91</v>
      </c>
      <c r="AY193" s="18" t="s">
        <v>132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89</v>
      </c>
      <c r="BK193" s="231">
        <f>ROUND(I193*H193,2)</f>
        <v>0</v>
      </c>
      <c r="BL193" s="18" t="s">
        <v>139</v>
      </c>
      <c r="BM193" s="230" t="s">
        <v>866</v>
      </c>
    </row>
    <row r="194" s="2" customFormat="1">
      <c r="A194" s="39"/>
      <c r="B194" s="40"/>
      <c r="C194" s="41"/>
      <c r="D194" s="234" t="s">
        <v>146</v>
      </c>
      <c r="E194" s="41"/>
      <c r="F194" s="244" t="s">
        <v>184</v>
      </c>
      <c r="G194" s="41"/>
      <c r="H194" s="41"/>
      <c r="I194" s="245"/>
      <c r="J194" s="41"/>
      <c r="K194" s="41"/>
      <c r="L194" s="45"/>
      <c r="M194" s="246"/>
      <c r="N194" s="24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91</v>
      </c>
    </row>
    <row r="195" s="14" customFormat="1">
      <c r="A195" s="14"/>
      <c r="B195" s="248"/>
      <c r="C195" s="249"/>
      <c r="D195" s="234" t="s">
        <v>141</v>
      </c>
      <c r="E195" s="250" t="s">
        <v>1</v>
      </c>
      <c r="F195" s="251" t="s">
        <v>846</v>
      </c>
      <c r="G195" s="249"/>
      <c r="H195" s="250" t="s">
        <v>1</v>
      </c>
      <c r="I195" s="252"/>
      <c r="J195" s="249"/>
      <c r="K195" s="249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141</v>
      </c>
      <c r="AU195" s="257" t="s">
        <v>91</v>
      </c>
      <c r="AV195" s="14" t="s">
        <v>89</v>
      </c>
      <c r="AW195" s="14" t="s">
        <v>36</v>
      </c>
      <c r="AX195" s="14" t="s">
        <v>81</v>
      </c>
      <c r="AY195" s="257" t="s">
        <v>132</v>
      </c>
    </row>
    <row r="196" s="14" customFormat="1">
      <c r="A196" s="14"/>
      <c r="B196" s="248"/>
      <c r="C196" s="249"/>
      <c r="D196" s="234" t="s">
        <v>141</v>
      </c>
      <c r="E196" s="250" t="s">
        <v>1</v>
      </c>
      <c r="F196" s="251" t="s">
        <v>149</v>
      </c>
      <c r="G196" s="249"/>
      <c r="H196" s="250" t="s">
        <v>1</v>
      </c>
      <c r="I196" s="252"/>
      <c r="J196" s="249"/>
      <c r="K196" s="249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141</v>
      </c>
      <c r="AU196" s="257" t="s">
        <v>91</v>
      </c>
      <c r="AV196" s="14" t="s">
        <v>89</v>
      </c>
      <c r="AW196" s="14" t="s">
        <v>36</v>
      </c>
      <c r="AX196" s="14" t="s">
        <v>81</v>
      </c>
      <c r="AY196" s="257" t="s">
        <v>132</v>
      </c>
    </row>
    <row r="197" s="14" customFormat="1">
      <c r="A197" s="14"/>
      <c r="B197" s="248"/>
      <c r="C197" s="249"/>
      <c r="D197" s="234" t="s">
        <v>141</v>
      </c>
      <c r="E197" s="250" t="s">
        <v>1</v>
      </c>
      <c r="F197" s="251" t="s">
        <v>854</v>
      </c>
      <c r="G197" s="249"/>
      <c r="H197" s="250" t="s">
        <v>1</v>
      </c>
      <c r="I197" s="252"/>
      <c r="J197" s="249"/>
      <c r="K197" s="249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141</v>
      </c>
      <c r="AU197" s="257" t="s">
        <v>91</v>
      </c>
      <c r="AV197" s="14" t="s">
        <v>89</v>
      </c>
      <c r="AW197" s="14" t="s">
        <v>36</v>
      </c>
      <c r="AX197" s="14" t="s">
        <v>81</v>
      </c>
      <c r="AY197" s="257" t="s">
        <v>132</v>
      </c>
    </row>
    <row r="198" s="13" customFormat="1">
      <c r="A198" s="13"/>
      <c r="B198" s="232"/>
      <c r="C198" s="233"/>
      <c r="D198" s="234" t="s">
        <v>141</v>
      </c>
      <c r="E198" s="235" t="s">
        <v>1</v>
      </c>
      <c r="F198" s="236" t="s">
        <v>855</v>
      </c>
      <c r="G198" s="233"/>
      <c r="H198" s="237">
        <v>133.815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141</v>
      </c>
      <c r="AU198" s="243" t="s">
        <v>91</v>
      </c>
      <c r="AV198" s="13" t="s">
        <v>91</v>
      </c>
      <c r="AW198" s="13" t="s">
        <v>36</v>
      </c>
      <c r="AX198" s="13" t="s">
        <v>81</v>
      </c>
      <c r="AY198" s="243" t="s">
        <v>132</v>
      </c>
    </row>
    <row r="199" s="15" customFormat="1">
      <c r="A199" s="15"/>
      <c r="B199" s="258"/>
      <c r="C199" s="259"/>
      <c r="D199" s="234" t="s">
        <v>141</v>
      </c>
      <c r="E199" s="260" t="s">
        <v>1</v>
      </c>
      <c r="F199" s="261" t="s">
        <v>153</v>
      </c>
      <c r="G199" s="259"/>
      <c r="H199" s="262">
        <v>133.815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8" t="s">
        <v>141</v>
      </c>
      <c r="AU199" s="268" t="s">
        <v>91</v>
      </c>
      <c r="AV199" s="15" t="s">
        <v>154</v>
      </c>
      <c r="AW199" s="15" t="s">
        <v>36</v>
      </c>
      <c r="AX199" s="15" t="s">
        <v>81</v>
      </c>
      <c r="AY199" s="268" t="s">
        <v>132</v>
      </c>
    </row>
    <row r="200" s="14" customFormat="1">
      <c r="A200" s="14"/>
      <c r="B200" s="248"/>
      <c r="C200" s="249"/>
      <c r="D200" s="234" t="s">
        <v>141</v>
      </c>
      <c r="E200" s="250" t="s">
        <v>1</v>
      </c>
      <c r="F200" s="251" t="s">
        <v>150</v>
      </c>
      <c r="G200" s="249"/>
      <c r="H200" s="250" t="s">
        <v>1</v>
      </c>
      <c r="I200" s="252"/>
      <c r="J200" s="249"/>
      <c r="K200" s="249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141</v>
      </c>
      <c r="AU200" s="257" t="s">
        <v>91</v>
      </c>
      <c r="AV200" s="14" t="s">
        <v>89</v>
      </c>
      <c r="AW200" s="14" t="s">
        <v>36</v>
      </c>
      <c r="AX200" s="14" t="s">
        <v>81</v>
      </c>
      <c r="AY200" s="257" t="s">
        <v>132</v>
      </c>
    </row>
    <row r="201" s="13" customFormat="1">
      <c r="A201" s="13"/>
      <c r="B201" s="232"/>
      <c r="C201" s="233"/>
      <c r="D201" s="234" t="s">
        <v>141</v>
      </c>
      <c r="E201" s="235" t="s">
        <v>1</v>
      </c>
      <c r="F201" s="236" t="s">
        <v>856</v>
      </c>
      <c r="G201" s="233"/>
      <c r="H201" s="237">
        <v>8.1400000000000006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141</v>
      </c>
      <c r="AU201" s="243" t="s">
        <v>91</v>
      </c>
      <c r="AV201" s="13" t="s">
        <v>91</v>
      </c>
      <c r="AW201" s="13" t="s">
        <v>36</v>
      </c>
      <c r="AX201" s="13" t="s">
        <v>81</v>
      </c>
      <c r="AY201" s="243" t="s">
        <v>132</v>
      </c>
    </row>
    <row r="202" s="15" customFormat="1">
      <c r="A202" s="15"/>
      <c r="B202" s="258"/>
      <c r="C202" s="259"/>
      <c r="D202" s="234" t="s">
        <v>141</v>
      </c>
      <c r="E202" s="260" t="s">
        <v>1</v>
      </c>
      <c r="F202" s="261" t="s">
        <v>153</v>
      </c>
      <c r="G202" s="259"/>
      <c r="H202" s="262">
        <v>8.1400000000000006</v>
      </c>
      <c r="I202" s="263"/>
      <c r="J202" s="259"/>
      <c r="K202" s="259"/>
      <c r="L202" s="264"/>
      <c r="M202" s="265"/>
      <c r="N202" s="266"/>
      <c r="O202" s="266"/>
      <c r="P202" s="266"/>
      <c r="Q202" s="266"/>
      <c r="R202" s="266"/>
      <c r="S202" s="266"/>
      <c r="T202" s="26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8" t="s">
        <v>141</v>
      </c>
      <c r="AU202" s="268" t="s">
        <v>91</v>
      </c>
      <c r="AV202" s="15" t="s">
        <v>154</v>
      </c>
      <c r="AW202" s="15" t="s">
        <v>36</v>
      </c>
      <c r="AX202" s="15" t="s">
        <v>81</v>
      </c>
      <c r="AY202" s="268" t="s">
        <v>132</v>
      </c>
    </row>
    <row r="203" s="14" customFormat="1">
      <c r="A203" s="14"/>
      <c r="B203" s="248"/>
      <c r="C203" s="249"/>
      <c r="D203" s="234" t="s">
        <v>141</v>
      </c>
      <c r="E203" s="250" t="s">
        <v>1</v>
      </c>
      <c r="F203" s="251" t="s">
        <v>857</v>
      </c>
      <c r="G203" s="249"/>
      <c r="H203" s="250" t="s">
        <v>1</v>
      </c>
      <c r="I203" s="252"/>
      <c r="J203" s="249"/>
      <c r="K203" s="249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141</v>
      </c>
      <c r="AU203" s="257" t="s">
        <v>91</v>
      </c>
      <c r="AV203" s="14" t="s">
        <v>89</v>
      </c>
      <c r="AW203" s="14" t="s">
        <v>36</v>
      </c>
      <c r="AX203" s="14" t="s">
        <v>81</v>
      </c>
      <c r="AY203" s="257" t="s">
        <v>132</v>
      </c>
    </row>
    <row r="204" s="13" customFormat="1">
      <c r="A204" s="13"/>
      <c r="B204" s="232"/>
      <c r="C204" s="233"/>
      <c r="D204" s="234" t="s">
        <v>141</v>
      </c>
      <c r="E204" s="235" t="s">
        <v>1</v>
      </c>
      <c r="F204" s="236" t="s">
        <v>858</v>
      </c>
      <c r="G204" s="233"/>
      <c r="H204" s="237">
        <v>11.77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141</v>
      </c>
      <c r="AU204" s="243" t="s">
        <v>91</v>
      </c>
      <c r="AV204" s="13" t="s">
        <v>91</v>
      </c>
      <c r="AW204" s="13" t="s">
        <v>36</v>
      </c>
      <c r="AX204" s="13" t="s">
        <v>81</v>
      </c>
      <c r="AY204" s="243" t="s">
        <v>132</v>
      </c>
    </row>
    <row r="205" s="15" customFormat="1">
      <c r="A205" s="15"/>
      <c r="B205" s="258"/>
      <c r="C205" s="259"/>
      <c r="D205" s="234" t="s">
        <v>141</v>
      </c>
      <c r="E205" s="260" t="s">
        <v>1</v>
      </c>
      <c r="F205" s="261" t="s">
        <v>153</v>
      </c>
      <c r="G205" s="259"/>
      <c r="H205" s="262">
        <v>11.77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8" t="s">
        <v>141</v>
      </c>
      <c r="AU205" s="268" t="s">
        <v>91</v>
      </c>
      <c r="AV205" s="15" t="s">
        <v>154</v>
      </c>
      <c r="AW205" s="15" t="s">
        <v>36</v>
      </c>
      <c r="AX205" s="15" t="s">
        <v>81</v>
      </c>
      <c r="AY205" s="268" t="s">
        <v>132</v>
      </c>
    </row>
    <row r="206" s="14" customFormat="1">
      <c r="A206" s="14"/>
      <c r="B206" s="248"/>
      <c r="C206" s="249"/>
      <c r="D206" s="234" t="s">
        <v>141</v>
      </c>
      <c r="E206" s="250" t="s">
        <v>1</v>
      </c>
      <c r="F206" s="251" t="s">
        <v>159</v>
      </c>
      <c r="G206" s="249"/>
      <c r="H206" s="250" t="s">
        <v>1</v>
      </c>
      <c r="I206" s="252"/>
      <c r="J206" s="249"/>
      <c r="K206" s="249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141</v>
      </c>
      <c r="AU206" s="257" t="s">
        <v>91</v>
      </c>
      <c r="AV206" s="14" t="s">
        <v>89</v>
      </c>
      <c r="AW206" s="14" t="s">
        <v>36</v>
      </c>
      <c r="AX206" s="14" t="s">
        <v>81</v>
      </c>
      <c r="AY206" s="257" t="s">
        <v>132</v>
      </c>
    </row>
    <row r="207" s="13" customFormat="1">
      <c r="A207" s="13"/>
      <c r="B207" s="232"/>
      <c r="C207" s="233"/>
      <c r="D207" s="234" t="s">
        <v>141</v>
      </c>
      <c r="E207" s="235" t="s">
        <v>1</v>
      </c>
      <c r="F207" s="236" t="s">
        <v>859</v>
      </c>
      <c r="G207" s="233"/>
      <c r="H207" s="237">
        <v>25.699999999999999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141</v>
      </c>
      <c r="AU207" s="243" t="s">
        <v>91</v>
      </c>
      <c r="AV207" s="13" t="s">
        <v>91</v>
      </c>
      <c r="AW207" s="13" t="s">
        <v>36</v>
      </c>
      <c r="AX207" s="13" t="s">
        <v>81</v>
      </c>
      <c r="AY207" s="243" t="s">
        <v>132</v>
      </c>
    </row>
    <row r="208" s="15" customFormat="1">
      <c r="A208" s="15"/>
      <c r="B208" s="258"/>
      <c r="C208" s="259"/>
      <c r="D208" s="234" t="s">
        <v>141</v>
      </c>
      <c r="E208" s="260" t="s">
        <v>1</v>
      </c>
      <c r="F208" s="261" t="s">
        <v>153</v>
      </c>
      <c r="G208" s="259"/>
      <c r="H208" s="262">
        <v>25.699999999999999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8" t="s">
        <v>141</v>
      </c>
      <c r="AU208" s="268" t="s">
        <v>91</v>
      </c>
      <c r="AV208" s="15" t="s">
        <v>154</v>
      </c>
      <c r="AW208" s="15" t="s">
        <v>36</v>
      </c>
      <c r="AX208" s="15" t="s">
        <v>81</v>
      </c>
      <c r="AY208" s="268" t="s">
        <v>132</v>
      </c>
    </row>
    <row r="209" s="16" customFormat="1">
      <c r="A209" s="16"/>
      <c r="B209" s="269"/>
      <c r="C209" s="270"/>
      <c r="D209" s="234" t="s">
        <v>141</v>
      </c>
      <c r="E209" s="271" t="s">
        <v>1</v>
      </c>
      <c r="F209" s="272" t="s">
        <v>162</v>
      </c>
      <c r="G209" s="270"/>
      <c r="H209" s="273">
        <v>179.42500000000001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9" t="s">
        <v>141</v>
      </c>
      <c r="AU209" s="279" t="s">
        <v>91</v>
      </c>
      <c r="AV209" s="16" t="s">
        <v>139</v>
      </c>
      <c r="AW209" s="16" t="s">
        <v>36</v>
      </c>
      <c r="AX209" s="16" t="s">
        <v>89</v>
      </c>
      <c r="AY209" s="279" t="s">
        <v>132</v>
      </c>
    </row>
    <row r="210" s="2" customFormat="1" ht="49.05" customHeight="1">
      <c r="A210" s="39"/>
      <c r="B210" s="40"/>
      <c r="C210" s="219" t="s">
        <v>191</v>
      </c>
      <c r="D210" s="219" t="s">
        <v>134</v>
      </c>
      <c r="E210" s="220" t="s">
        <v>867</v>
      </c>
      <c r="F210" s="221" t="s">
        <v>868</v>
      </c>
      <c r="G210" s="222" t="s">
        <v>137</v>
      </c>
      <c r="H210" s="223">
        <v>980</v>
      </c>
      <c r="I210" s="224"/>
      <c r="J210" s="225">
        <f>ROUND(I210*H210,2)</f>
        <v>0</v>
      </c>
      <c r="K210" s="221" t="s">
        <v>138</v>
      </c>
      <c r="L210" s="45"/>
      <c r="M210" s="226" t="s">
        <v>1</v>
      </c>
      <c r="N210" s="227" t="s">
        <v>46</v>
      </c>
      <c r="O210" s="92"/>
      <c r="P210" s="228">
        <f>O210*H210</f>
        <v>0</v>
      </c>
      <c r="Q210" s="228">
        <v>9.0000000000000006E-05</v>
      </c>
      <c r="R210" s="228">
        <f>Q210*H210</f>
        <v>0.088200000000000001</v>
      </c>
      <c r="S210" s="228">
        <v>0.11500000000000001</v>
      </c>
      <c r="T210" s="229">
        <f>S210*H210</f>
        <v>112.7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139</v>
      </c>
      <c r="AT210" s="230" t="s">
        <v>134</v>
      </c>
      <c r="AU210" s="230" t="s">
        <v>91</v>
      </c>
      <c r="AY210" s="18" t="s">
        <v>132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89</v>
      </c>
      <c r="BK210" s="231">
        <f>ROUND(I210*H210,2)</f>
        <v>0</v>
      </c>
      <c r="BL210" s="18" t="s">
        <v>139</v>
      </c>
      <c r="BM210" s="230" t="s">
        <v>869</v>
      </c>
    </row>
    <row r="211" s="2" customFormat="1">
      <c r="A211" s="39"/>
      <c r="B211" s="40"/>
      <c r="C211" s="41"/>
      <c r="D211" s="234" t="s">
        <v>146</v>
      </c>
      <c r="E211" s="41"/>
      <c r="F211" s="244" t="s">
        <v>870</v>
      </c>
      <c r="G211" s="41"/>
      <c r="H211" s="41"/>
      <c r="I211" s="245"/>
      <c r="J211" s="41"/>
      <c r="K211" s="41"/>
      <c r="L211" s="45"/>
      <c r="M211" s="246"/>
      <c r="N211" s="247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91</v>
      </c>
    </row>
    <row r="212" s="14" customFormat="1">
      <c r="A212" s="14"/>
      <c r="B212" s="248"/>
      <c r="C212" s="249"/>
      <c r="D212" s="234" t="s">
        <v>141</v>
      </c>
      <c r="E212" s="250" t="s">
        <v>1</v>
      </c>
      <c r="F212" s="251" t="s">
        <v>846</v>
      </c>
      <c r="G212" s="249"/>
      <c r="H212" s="250" t="s">
        <v>1</v>
      </c>
      <c r="I212" s="252"/>
      <c r="J212" s="249"/>
      <c r="K212" s="249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141</v>
      </c>
      <c r="AU212" s="257" t="s">
        <v>91</v>
      </c>
      <c r="AV212" s="14" t="s">
        <v>89</v>
      </c>
      <c r="AW212" s="14" t="s">
        <v>36</v>
      </c>
      <c r="AX212" s="14" t="s">
        <v>81</v>
      </c>
      <c r="AY212" s="257" t="s">
        <v>132</v>
      </c>
    </row>
    <row r="213" s="13" customFormat="1">
      <c r="A213" s="13"/>
      <c r="B213" s="232"/>
      <c r="C213" s="233"/>
      <c r="D213" s="234" t="s">
        <v>141</v>
      </c>
      <c r="E213" s="235" t="s">
        <v>1</v>
      </c>
      <c r="F213" s="236" t="s">
        <v>871</v>
      </c>
      <c r="G213" s="233"/>
      <c r="H213" s="237">
        <v>980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141</v>
      </c>
      <c r="AU213" s="243" t="s">
        <v>91</v>
      </c>
      <c r="AV213" s="13" t="s">
        <v>91</v>
      </c>
      <c r="AW213" s="13" t="s">
        <v>36</v>
      </c>
      <c r="AX213" s="13" t="s">
        <v>81</v>
      </c>
      <c r="AY213" s="243" t="s">
        <v>132</v>
      </c>
    </row>
    <row r="214" s="16" customFormat="1">
      <c r="A214" s="16"/>
      <c r="B214" s="269"/>
      <c r="C214" s="270"/>
      <c r="D214" s="234" t="s">
        <v>141</v>
      </c>
      <c r="E214" s="271" t="s">
        <v>1</v>
      </c>
      <c r="F214" s="272" t="s">
        <v>162</v>
      </c>
      <c r="G214" s="270"/>
      <c r="H214" s="273">
        <v>980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9" t="s">
        <v>141</v>
      </c>
      <c r="AU214" s="279" t="s">
        <v>91</v>
      </c>
      <c r="AV214" s="16" t="s">
        <v>139</v>
      </c>
      <c r="AW214" s="16" t="s">
        <v>36</v>
      </c>
      <c r="AX214" s="16" t="s">
        <v>89</v>
      </c>
      <c r="AY214" s="279" t="s">
        <v>132</v>
      </c>
    </row>
    <row r="215" s="2" customFormat="1" ht="49.05" customHeight="1">
      <c r="A215" s="39"/>
      <c r="B215" s="40"/>
      <c r="C215" s="219" t="s">
        <v>201</v>
      </c>
      <c r="D215" s="219" t="s">
        <v>134</v>
      </c>
      <c r="E215" s="220" t="s">
        <v>186</v>
      </c>
      <c r="F215" s="221" t="s">
        <v>187</v>
      </c>
      <c r="G215" s="222" t="s">
        <v>188</v>
      </c>
      <c r="H215" s="223">
        <v>12</v>
      </c>
      <c r="I215" s="224"/>
      <c r="J215" s="225">
        <f>ROUND(I215*H215,2)</f>
        <v>0</v>
      </c>
      <c r="K215" s="221" t="s">
        <v>138</v>
      </c>
      <c r="L215" s="45"/>
      <c r="M215" s="226" t="s">
        <v>1</v>
      </c>
      <c r="N215" s="227" t="s">
        <v>46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0.20499999999999999</v>
      </c>
      <c r="T215" s="229">
        <f>S215*H215</f>
        <v>2.46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139</v>
      </c>
      <c r="AT215" s="230" t="s">
        <v>134</v>
      </c>
      <c r="AU215" s="230" t="s">
        <v>91</v>
      </c>
      <c r="AY215" s="18" t="s">
        <v>132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89</v>
      </c>
      <c r="BK215" s="231">
        <f>ROUND(I215*H215,2)</f>
        <v>0</v>
      </c>
      <c r="BL215" s="18" t="s">
        <v>139</v>
      </c>
      <c r="BM215" s="230" t="s">
        <v>872</v>
      </c>
    </row>
    <row r="216" s="13" customFormat="1">
      <c r="A216" s="13"/>
      <c r="B216" s="232"/>
      <c r="C216" s="233"/>
      <c r="D216" s="234" t="s">
        <v>141</v>
      </c>
      <c r="E216" s="235" t="s">
        <v>1</v>
      </c>
      <c r="F216" s="236" t="s">
        <v>873</v>
      </c>
      <c r="G216" s="233"/>
      <c r="H216" s="237">
        <v>12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141</v>
      </c>
      <c r="AU216" s="243" t="s">
        <v>91</v>
      </c>
      <c r="AV216" s="13" t="s">
        <v>91</v>
      </c>
      <c r="AW216" s="13" t="s">
        <v>36</v>
      </c>
      <c r="AX216" s="13" t="s">
        <v>89</v>
      </c>
      <c r="AY216" s="243" t="s">
        <v>132</v>
      </c>
    </row>
    <row r="217" s="2" customFormat="1" ht="24.15" customHeight="1">
      <c r="A217" s="39"/>
      <c r="B217" s="40"/>
      <c r="C217" s="219" t="s">
        <v>205</v>
      </c>
      <c r="D217" s="219" t="s">
        <v>134</v>
      </c>
      <c r="E217" s="220" t="s">
        <v>192</v>
      </c>
      <c r="F217" s="221" t="s">
        <v>193</v>
      </c>
      <c r="G217" s="222" t="s">
        <v>194</v>
      </c>
      <c r="H217" s="223">
        <v>411.72000000000003</v>
      </c>
      <c r="I217" s="224"/>
      <c r="J217" s="225">
        <f>ROUND(I217*H217,2)</f>
        <v>0</v>
      </c>
      <c r="K217" s="221" t="s">
        <v>138</v>
      </c>
      <c r="L217" s="45"/>
      <c r="M217" s="226" t="s">
        <v>1</v>
      </c>
      <c r="N217" s="227" t="s">
        <v>46</v>
      </c>
      <c r="O217" s="92"/>
      <c r="P217" s="228">
        <f>O217*H217</f>
        <v>0</v>
      </c>
      <c r="Q217" s="228">
        <v>3.0000000000000001E-05</v>
      </c>
      <c r="R217" s="228">
        <f>Q217*H217</f>
        <v>0.012351600000000001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139</v>
      </c>
      <c r="AT217" s="230" t="s">
        <v>134</v>
      </c>
      <c r="AU217" s="230" t="s">
        <v>91</v>
      </c>
      <c r="AY217" s="18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89</v>
      </c>
      <c r="BK217" s="231">
        <f>ROUND(I217*H217,2)</f>
        <v>0</v>
      </c>
      <c r="BL217" s="18" t="s">
        <v>139</v>
      </c>
      <c r="BM217" s="230" t="s">
        <v>874</v>
      </c>
    </row>
    <row r="218" s="2" customFormat="1">
      <c r="A218" s="39"/>
      <c r="B218" s="40"/>
      <c r="C218" s="41"/>
      <c r="D218" s="234" t="s">
        <v>146</v>
      </c>
      <c r="E218" s="41"/>
      <c r="F218" s="244" t="s">
        <v>196</v>
      </c>
      <c r="G218" s="41"/>
      <c r="H218" s="41"/>
      <c r="I218" s="245"/>
      <c r="J218" s="41"/>
      <c r="K218" s="41"/>
      <c r="L218" s="45"/>
      <c r="M218" s="246"/>
      <c r="N218" s="24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146</v>
      </c>
      <c r="AU218" s="18" t="s">
        <v>91</v>
      </c>
    </row>
    <row r="219" s="13" customFormat="1">
      <c r="A219" s="13"/>
      <c r="B219" s="232"/>
      <c r="C219" s="233"/>
      <c r="D219" s="234" t="s">
        <v>141</v>
      </c>
      <c r="E219" s="235" t="s">
        <v>1</v>
      </c>
      <c r="F219" s="236" t="s">
        <v>875</v>
      </c>
      <c r="G219" s="233"/>
      <c r="H219" s="237">
        <v>291.95999999999998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141</v>
      </c>
      <c r="AU219" s="243" t="s">
        <v>91</v>
      </c>
      <c r="AV219" s="13" t="s">
        <v>91</v>
      </c>
      <c r="AW219" s="13" t="s">
        <v>36</v>
      </c>
      <c r="AX219" s="13" t="s">
        <v>81</v>
      </c>
      <c r="AY219" s="243" t="s">
        <v>132</v>
      </c>
    </row>
    <row r="220" s="13" customFormat="1">
      <c r="A220" s="13"/>
      <c r="B220" s="232"/>
      <c r="C220" s="233"/>
      <c r="D220" s="234" t="s">
        <v>141</v>
      </c>
      <c r="E220" s="235" t="s">
        <v>1</v>
      </c>
      <c r="F220" s="236" t="s">
        <v>876</v>
      </c>
      <c r="G220" s="233"/>
      <c r="H220" s="237">
        <v>17.760000000000002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141</v>
      </c>
      <c r="AU220" s="243" t="s">
        <v>91</v>
      </c>
      <c r="AV220" s="13" t="s">
        <v>91</v>
      </c>
      <c r="AW220" s="13" t="s">
        <v>36</v>
      </c>
      <c r="AX220" s="13" t="s">
        <v>81</v>
      </c>
      <c r="AY220" s="243" t="s">
        <v>132</v>
      </c>
    </row>
    <row r="221" s="13" customFormat="1">
      <c r="A221" s="13"/>
      <c r="B221" s="232"/>
      <c r="C221" s="233"/>
      <c r="D221" s="234" t="s">
        <v>141</v>
      </c>
      <c r="E221" s="235" t="s">
        <v>1</v>
      </c>
      <c r="F221" s="236" t="s">
        <v>877</v>
      </c>
      <c r="G221" s="233"/>
      <c r="H221" s="237">
        <v>25.68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141</v>
      </c>
      <c r="AU221" s="243" t="s">
        <v>91</v>
      </c>
      <c r="AV221" s="13" t="s">
        <v>91</v>
      </c>
      <c r="AW221" s="13" t="s">
        <v>36</v>
      </c>
      <c r="AX221" s="13" t="s">
        <v>81</v>
      </c>
      <c r="AY221" s="243" t="s">
        <v>132</v>
      </c>
    </row>
    <row r="222" s="13" customFormat="1">
      <c r="A222" s="13"/>
      <c r="B222" s="232"/>
      <c r="C222" s="233"/>
      <c r="D222" s="234" t="s">
        <v>141</v>
      </c>
      <c r="E222" s="235" t="s">
        <v>1</v>
      </c>
      <c r="F222" s="236" t="s">
        <v>878</v>
      </c>
      <c r="G222" s="233"/>
      <c r="H222" s="237">
        <v>76.319999999999993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141</v>
      </c>
      <c r="AU222" s="243" t="s">
        <v>91</v>
      </c>
      <c r="AV222" s="13" t="s">
        <v>91</v>
      </c>
      <c r="AW222" s="13" t="s">
        <v>36</v>
      </c>
      <c r="AX222" s="13" t="s">
        <v>81</v>
      </c>
      <c r="AY222" s="243" t="s">
        <v>132</v>
      </c>
    </row>
    <row r="223" s="16" customFormat="1">
      <c r="A223" s="16"/>
      <c r="B223" s="269"/>
      <c r="C223" s="270"/>
      <c r="D223" s="234" t="s">
        <v>141</v>
      </c>
      <c r="E223" s="271" t="s">
        <v>1</v>
      </c>
      <c r="F223" s="272" t="s">
        <v>162</v>
      </c>
      <c r="G223" s="270"/>
      <c r="H223" s="273">
        <v>411.72000000000003</v>
      </c>
      <c r="I223" s="274"/>
      <c r="J223" s="270"/>
      <c r="K223" s="270"/>
      <c r="L223" s="275"/>
      <c r="M223" s="276"/>
      <c r="N223" s="277"/>
      <c r="O223" s="277"/>
      <c r="P223" s="277"/>
      <c r="Q223" s="277"/>
      <c r="R223" s="277"/>
      <c r="S223" s="277"/>
      <c r="T223" s="278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9" t="s">
        <v>141</v>
      </c>
      <c r="AU223" s="279" t="s">
        <v>91</v>
      </c>
      <c r="AV223" s="16" t="s">
        <v>139</v>
      </c>
      <c r="AW223" s="16" t="s">
        <v>36</v>
      </c>
      <c r="AX223" s="16" t="s">
        <v>89</v>
      </c>
      <c r="AY223" s="279" t="s">
        <v>132</v>
      </c>
    </row>
    <row r="224" s="2" customFormat="1" ht="37.8" customHeight="1">
      <c r="A224" s="39"/>
      <c r="B224" s="40"/>
      <c r="C224" s="219" t="s">
        <v>214</v>
      </c>
      <c r="D224" s="219" t="s">
        <v>134</v>
      </c>
      <c r="E224" s="220" t="s">
        <v>206</v>
      </c>
      <c r="F224" s="221" t="s">
        <v>207</v>
      </c>
      <c r="G224" s="222" t="s">
        <v>208</v>
      </c>
      <c r="H224" s="223">
        <v>17.155000000000001</v>
      </c>
      <c r="I224" s="224"/>
      <c r="J224" s="225">
        <f>ROUND(I224*H224,2)</f>
        <v>0</v>
      </c>
      <c r="K224" s="221" t="s">
        <v>138</v>
      </c>
      <c r="L224" s="45"/>
      <c r="M224" s="226" t="s">
        <v>1</v>
      </c>
      <c r="N224" s="227" t="s">
        <v>46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139</v>
      </c>
      <c r="AT224" s="230" t="s">
        <v>134</v>
      </c>
      <c r="AU224" s="230" t="s">
        <v>91</v>
      </c>
      <c r="AY224" s="18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89</v>
      </c>
      <c r="BK224" s="231">
        <f>ROUND(I224*H224,2)</f>
        <v>0</v>
      </c>
      <c r="BL224" s="18" t="s">
        <v>139</v>
      </c>
      <c r="BM224" s="230" t="s">
        <v>879</v>
      </c>
    </row>
    <row r="225" s="13" customFormat="1">
      <c r="A225" s="13"/>
      <c r="B225" s="232"/>
      <c r="C225" s="233"/>
      <c r="D225" s="234" t="s">
        <v>141</v>
      </c>
      <c r="E225" s="235" t="s">
        <v>1</v>
      </c>
      <c r="F225" s="236" t="s">
        <v>880</v>
      </c>
      <c r="G225" s="233"/>
      <c r="H225" s="237">
        <v>12.164999999999999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141</v>
      </c>
      <c r="AU225" s="243" t="s">
        <v>91</v>
      </c>
      <c r="AV225" s="13" t="s">
        <v>91</v>
      </c>
      <c r="AW225" s="13" t="s">
        <v>36</v>
      </c>
      <c r="AX225" s="13" t="s">
        <v>81</v>
      </c>
      <c r="AY225" s="243" t="s">
        <v>132</v>
      </c>
    </row>
    <row r="226" s="13" customFormat="1">
      <c r="A226" s="13"/>
      <c r="B226" s="232"/>
      <c r="C226" s="233"/>
      <c r="D226" s="234" t="s">
        <v>141</v>
      </c>
      <c r="E226" s="235" t="s">
        <v>1</v>
      </c>
      <c r="F226" s="236" t="s">
        <v>881</v>
      </c>
      <c r="G226" s="233"/>
      <c r="H226" s="237">
        <v>0.73999999999999999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141</v>
      </c>
      <c r="AU226" s="243" t="s">
        <v>91</v>
      </c>
      <c r="AV226" s="13" t="s">
        <v>91</v>
      </c>
      <c r="AW226" s="13" t="s">
        <v>36</v>
      </c>
      <c r="AX226" s="13" t="s">
        <v>81</v>
      </c>
      <c r="AY226" s="243" t="s">
        <v>132</v>
      </c>
    </row>
    <row r="227" s="13" customFormat="1">
      <c r="A227" s="13"/>
      <c r="B227" s="232"/>
      <c r="C227" s="233"/>
      <c r="D227" s="234" t="s">
        <v>141</v>
      </c>
      <c r="E227" s="235" t="s">
        <v>1</v>
      </c>
      <c r="F227" s="236" t="s">
        <v>882</v>
      </c>
      <c r="G227" s="233"/>
      <c r="H227" s="237">
        <v>1.0700000000000001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141</v>
      </c>
      <c r="AU227" s="243" t="s">
        <v>91</v>
      </c>
      <c r="AV227" s="13" t="s">
        <v>91</v>
      </c>
      <c r="AW227" s="13" t="s">
        <v>36</v>
      </c>
      <c r="AX227" s="13" t="s">
        <v>81</v>
      </c>
      <c r="AY227" s="243" t="s">
        <v>132</v>
      </c>
    </row>
    <row r="228" s="13" customFormat="1">
      <c r="A228" s="13"/>
      <c r="B228" s="232"/>
      <c r="C228" s="233"/>
      <c r="D228" s="234" t="s">
        <v>141</v>
      </c>
      <c r="E228" s="235" t="s">
        <v>1</v>
      </c>
      <c r="F228" s="236" t="s">
        <v>883</v>
      </c>
      <c r="G228" s="233"/>
      <c r="H228" s="237">
        <v>3.1800000000000002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141</v>
      </c>
      <c r="AU228" s="243" t="s">
        <v>91</v>
      </c>
      <c r="AV228" s="13" t="s">
        <v>91</v>
      </c>
      <c r="AW228" s="13" t="s">
        <v>36</v>
      </c>
      <c r="AX228" s="13" t="s">
        <v>81</v>
      </c>
      <c r="AY228" s="243" t="s">
        <v>132</v>
      </c>
    </row>
    <row r="229" s="16" customFormat="1">
      <c r="A229" s="16"/>
      <c r="B229" s="269"/>
      <c r="C229" s="270"/>
      <c r="D229" s="234" t="s">
        <v>141</v>
      </c>
      <c r="E229" s="271" t="s">
        <v>1</v>
      </c>
      <c r="F229" s="272" t="s">
        <v>162</v>
      </c>
      <c r="G229" s="270"/>
      <c r="H229" s="273">
        <v>17.155000000000001</v>
      </c>
      <c r="I229" s="274"/>
      <c r="J229" s="270"/>
      <c r="K229" s="270"/>
      <c r="L229" s="275"/>
      <c r="M229" s="276"/>
      <c r="N229" s="277"/>
      <c r="O229" s="277"/>
      <c r="P229" s="277"/>
      <c r="Q229" s="277"/>
      <c r="R229" s="277"/>
      <c r="S229" s="277"/>
      <c r="T229" s="278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79" t="s">
        <v>141</v>
      </c>
      <c r="AU229" s="279" t="s">
        <v>91</v>
      </c>
      <c r="AV229" s="16" t="s">
        <v>139</v>
      </c>
      <c r="AW229" s="16" t="s">
        <v>36</v>
      </c>
      <c r="AX229" s="16" t="s">
        <v>89</v>
      </c>
      <c r="AY229" s="279" t="s">
        <v>132</v>
      </c>
    </row>
    <row r="230" s="2" customFormat="1" ht="90" customHeight="1">
      <c r="A230" s="39"/>
      <c r="B230" s="40"/>
      <c r="C230" s="219" t="s">
        <v>221</v>
      </c>
      <c r="D230" s="219" t="s">
        <v>134</v>
      </c>
      <c r="E230" s="220" t="s">
        <v>215</v>
      </c>
      <c r="F230" s="221" t="s">
        <v>216</v>
      </c>
      <c r="G230" s="222" t="s">
        <v>188</v>
      </c>
      <c r="H230" s="223">
        <v>4.4000000000000004</v>
      </c>
      <c r="I230" s="224"/>
      <c r="J230" s="225">
        <f>ROUND(I230*H230,2)</f>
        <v>0</v>
      </c>
      <c r="K230" s="221" t="s">
        <v>138</v>
      </c>
      <c r="L230" s="45"/>
      <c r="M230" s="226" t="s">
        <v>1</v>
      </c>
      <c r="N230" s="227" t="s">
        <v>46</v>
      </c>
      <c r="O230" s="92"/>
      <c r="P230" s="228">
        <f>O230*H230</f>
        <v>0</v>
      </c>
      <c r="Q230" s="228">
        <v>0.036900000000000002</v>
      </c>
      <c r="R230" s="228">
        <f>Q230*H230</f>
        <v>0.16236000000000003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139</v>
      </c>
      <c r="AT230" s="230" t="s">
        <v>134</v>
      </c>
      <c r="AU230" s="230" t="s">
        <v>91</v>
      </c>
      <c r="AY230" s="18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89</v>
      </c>
      <c r="BK230" s="231">
        <f>ROUND(I230*H230,2)</f>
        <v>0</v>
      </c>
      <c r="BL230" s="18" t="s">
        <v>139</v>
      </c>
      <c r="BM230" s="230" t="s">
        <v>884</v>
      </c>
    </row>
    <row r="231" s="13" customFormat="1">
      <c r="A231" s="13"/>
      <c r="B231" s="232"/>
      <c r="C231" s="233"/>
      <c r="D231" s="234" t="s">
        <v>141</v>
      </c>
      <c r="E231" s="235" t="s">
        <v>1</v>
      </c>
      <c r="F231" s="236" t="s">
        <v>885</v>
      </c>
      <c r="G231" s="233"/>
      <c r="H231" s="237">
        <v>4.4000000000000004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141</v>
      </c>
      <c r="AU231" s="243" t="s">
        <v>91</v>
      </c>
      <c r="AV231" s="13" t="s">
        <v>91</v>
      </c>
      <c r="AW231" s="13" t="s">
        <v>36</v>
      </c>
      <c r="AX231" s="13" t="s">
        <v>89</v>
      </c>
      <c r="AY231" s="243" t="s">
        <v>132</v>
      </c>
    </row>
    <row r="232" s="2" customFormat="1" ht="90" customHeight="1">
      <c r="A232" s="39"/>
      <c r="B232" s="40"/>
      <c r="C232" s="219" t="s">
        <v>228</v>
      </c>
      <c r="D232" s="219" t="s">
        <v>134</v>
      </c>
      <c r="E232" s="220" t="s">
        <v>886</v>
      </c>
      <c r="F232" s="221" t="s">
        <v>887</v>
      </c>
      <c r="G232" s="222" t="s">
        <v>188</v>
      </c>
      <c r="H232" s="223">
        <v>4</v>
      </c>
      <c r="I232" s="224"/>
      <c r="J232" s="225">
        <f>ROUND(I232*H232,2)</f>
        <v>0</v>
      </c>
      <c r="K232" s="221" t="s">
        <v>138</v>
      </c>
      <c r="L232" s="45"/>
      <c r="M232" s="226" t="s">
        <v>1</v>
      </c>
      <c r="N232" s="227" t="s">
        <v>46</v>
      </c>
      <c r="O232" s="92"/>
      <c r="P232" s="228">
        <f>O232*H232</f>
        <v>0</v>
      </c>
      <c r="Q232" s="228">
        <v>0.0086800000000000002</v>
      </c>
      <c r="R232" s="228">
        <f>Q232*H232</f>
        <v>0.034720000000000001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139</v>
      </c>
      <c r="AT232" s="230" t="s">
        <v>134</v>
      </c>
      <c r="AU232" s="230" t="s">
        <v>91</v>
      </c>
      <c r="AY232" s="18" t="s">
        <v>132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89</v>
      </c>
      <c r="BK232" s="231">
        <f>ROUND(I232*H232,2)</f>
        <v>0</v>
      </c>
      <c r="BL232" s="18" t="s">
        <v>139</v>
      </c>
      <c r="BM232" s="230" t="s">
        <v>888</v>
      </c>
    </row>
    <row r="233" s="13" customFormat="1">
      <c r="A233" s="13"/>
      <c r="B233" s="232"/>
      <c r="C233" s="233"/>
      <c r="D233" s="234" t="s">
        <v>141</v>
      </c>
      <c r="E233" s="235" t="s">
        <v>1</v>
      </c>
      <c r="F233" s="236" t="s">
        <v>889</v>
      </c>
      <c r="G233" s="233"/>
      <c r="H233" s="237">
        <v>4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141</v>
      </c>
      <c r="AU233" s="243" t="s">
        <v>91</v>
      </c>
      <c r="AV233" s="13" t="s">
        <v>91</v>
      </c>
      <c r="AW233" s="13" t="s">
        <v>36</v>
      </c>
      <c r="AX233" s="13" t="s">
        <v>89</v>
      </c>
      <c r="AY233" s="243" t="s">
        <v>132</v>
      </c>
    </row>
    <row r="234" s="2" customFormat="1" ht="90" customHeight="1">
      <c r="A234" s="39"/>
      <c r="B234" s="40"/>
      <c r="C234" s="219" t="s">
        <v>233</v>
      </c>
      <c r="D234" s="219" t="s">
        <v>134</v>
      </c>
      <c r="E234" s="220" t="s">
        <v>222</v>
      </c>
      <c r="F234" s="221" t="s">
        <v>223</v>
      </c>
      <c r="G234" s="222" t="s">
        <v>188</v>
      </c>
      <c r="H234" s="223">
        <v>6.4000000000000004</v>
      </c>
      <c r="I234" s="224"/>
      <c r="J234" s="225">
        <f>ROUND(I234*H234,2)</f>
        <v>0</v>
      </c>
      <c r="K234" s="221" t="s">
        <v>138</v>
      </c>
      <c r="L234" s="45"/>
      <c r="M234" s="226" t="s">
        <v>1</v>
      </c>
      <c r="N234" s="227" t="s">
        <v>46</v>
      </c>
      <c r="O234" s="92"/>
      <c r="P234" s="228">
        <f>O234*H234</f>
        <v>0</v>
      </c>
      <c r="Q234" s="228">
        <v>0.036900000000000002</v>
      </c>
      <c r="R234" s="228">
        <f>Q234*H234</f>
        <v>0.23616000000000004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139</v>
      </c>
      <c r="AT234" s="230" t="s">
        <v>134</v>
      </c>
      <c r="AU234" s="230" t="s">
        <v>91</v>
      </c>
      <c r="AY234" s="18" t="s">
        <v>132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89</v>
      </c>
      <c r="BK234" s="231">
        <f>ROUND(I234*H234,2)</f>
        <v>0</v>
      </c>
      <c r="BL234" s="18" t="s">
        <v>139</v>
      </c>
      <c r="BM234" s="230" t="s">
        <v>890</v>
      </c>
    </row>
    <row r="235" s="13" customFormat="1">
      <c r="A235" s="13"/>
      <c r="B235" s="232"/>
      <c r="C235" s="233"/>
      <c r="D235" s="234" t="s">
        <v>141</v>
      </c>
      <c r="E235" s="235" t="s">
        <v>1</v>
      </c>
      <c r="F235" s="236" t="s">
        <v>885</v>
      </c>
      <c r="G235" s="233"/>
      <c r="H235" s="237">
        <v>4.4000000000000004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141</v>
      </c>
      <c r="AU235" s="243" t="s">
        <v>91</v>
      </c>
      <c r="AV235" s="13" t="s">
        <v>91</v>
      </c>
      <c r="AW235" s="13" t="s">
        <v>36</v>
      </c>
      <c r="AX235" s="13" t="s">
        <v>81</v>
      </c>
      <c r="AY235" s="243" t="s">
        <v>132</v>
      </c>
    </row>
    <row r="236" s="13" customFormat="1">
      <c r="A236" s="13"/>
      <c r="B236" s="232"/>
      <c r="C236" s="233"/>
      <c r="D236" s="234" t="s">
        <v>141</v>
      </c>
      <c r="E236" s="235" t="s">
        <v>1</v>
      </c>
      <c r="F236" s="236" t="s">
        <v>891</v>
      </c>
      <c r="G236" s="233"/>
      <c r="H236" s="237">
        <v>2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141</v>
      </c>
      <c r="AU236" s="243" t="s">
        <v>91</v>
      </c>
      <c r="AV236" s="13" t="s">
        <v>91</v>
      </c>
      <c r="AW236" s="13" t="s">
        <v>36</v>
      </c>
      <c r="AX236" s="13" t="s">
        <v>81</v>
      </c>
      <c r="AY236" s="243" t="s">
        <v>132</v>
      </c>
    </row>
    <row r="237" s="16" customFormat="1">
      <c r="A237" s="16"/>
      <c r="B237" s="269"/>
      <c r="C237" s="270"/>
      <c r="D237" s="234" t="s">
        <v>141</v>
      </c>
      <c r="E237" s="271" t="s">
        <v>1</v>
      </c>
      <c r="F237" s="272" t="s">
        <v>162</v>
      </c>
      <c r="G237" s="270"/>
      <c r="H237" s="273">
        <v>6.4000000000000004</v>
      </c>
      <c r="I237" s="274"/>
      <c r="J237" s="270"/>
      <c r="K237" s="270"/>
      <c r="L237" s="275"/>
      <c r="M237" s="276"/>
      <c r="N237" s="277"/>
      <c r="O237" s="277"/>
      <c r="P237" s="277"/>
      <c r="Q237" s="277"/>
      <c r="R237" s="277"/>
      <c r="S237" s="277"/>
      <c r="T237" s="278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79" t="s">
        <v>141</v>
      </c>
      <c r="AU237" s="279" t="s">
        <v>91</v>
      </c>
      <c r="AV237" s="16" t="s">
        <v>139</v>
      </c>
      <c r="AW237" s="16" t="s">
        <v>36</v>
      </c>
      <c r="AX237" s="16" t="s">
        <v>89</v>
      </c>
      <c r="AY237" s="279" t="s">
        <v>132</v>
      </c>
    </row>
    <row r="238" s="2" customFormat="1" ht="37.8" customHeight="1">
      <c r="A238" s="39"/>
      <c r="B238" s="40"/>
      <c r="C238" s="219" t="s">
        <v>8</v>
      </c>
      <c r="D238" s="219" t="s">
        <v>134</v>
      </c>
      <c r="E238" s="220" t="s">
        <v>234</v>
      </c>
      <c r="F238" s="221" t="s">
        <v>235</v>
      </c>
      <c r="G238" s="222" t="s">
        <v>236</v>
      </c>
      <c r="H238" s="223">
        <v>27.187999999999999</v>
      </c>
      <c r="I238" s="224"/>
      <c r="J238" s="225">
        <f>ROUND(I238*H238,2)</f>
        <v>0</v>
      </c>
      <c r="K238" s="221" t="s">
        <v>138</v>
      </c>
      <c r="L238" s="45"/>
      <c r="M238" s="226" t="s">
        <v>1</v>
      </c>
      <c r="N238" s="227" t="s">
        <v>46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139</v>
      </c>
      <c r="AT238" s="230" t="s">
        <v>134</v>
      </c>
      <c r="AU238" s="230" t="s">
        <v>91</v>
      </c>
      <c r="AY238" s="18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89</v>
      </c>
      <c r="BK238" s="231">
        <f>ROUND(I238*H238,2)</f>
        <v>0</v>
      </c>
      <c r="BL238" s="18" t="s">
        <v>139</v>
      </c>
      <c r="BM238" s="230" t="s">
        <v>892</v>
      </c>
    </row>
    <row r="239" s="13" customFormat="1">
      <c r="A239" s="13"/>
      <c r="B239" s="232"/>
      <c r="C239" s="233"/>
      <c r="D239" s="234" t="s">
        <v>141</v>
      </c>
      <c r="E239" s="235" t="s">
        <v>1</v>
      </c>
      <c r="F239" s="236" t="s">
        <v>893</v>
      </c>
      <c r="G239" s="233"/>
      <c r="H239" s="237">
        <v>15.488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141</v>
      </c>
      <c r="AU239" s="243" t="s">
        <v>91</v>
      </c>
      <c r="AV239" s="13" t="s">
        <v>91</v>
      </c>
      <c r="AW239" s="13" t="s">
        <v>36</v>
      </c>
      <c r="AX239" s="13" t="s">
        <v>81</v>
      </c>
      <c r="AY239" s="243" t="s">
        <v>132</v>
      </c>
    </row>
    <row r="240" s="13" customFormat="1">
      <c r="A240" s="13"/>
      <c r="B240" s="232"/>
      <c r="C240" s="233"/>
      <c r="D240" s="234" t="s">
        <v>141</v>
      </c>
      <c r="E240" s="235" t="s">
        <v>1</v>
      </c>
      <c r="F240" s="236" t="s">
        <v>894</v>
      </c>
      <c r="G240" s="233"/>
      <c r="H240" s="237">
        <v>11.699999999999999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141</v>
      </c>
      <c r="AU240" s="243" t="s">
        <v>91</v>
      </c>
      <c r="AV240" s="13" t="s">
        <v>91</v>
      </c>
      <c r="AW240" s="13" t="s">
        <v>36</v>
      </c>
      <c r="AX240" s="13" t="s">
        <v>81</v>
      </c>
      <c r="AY240" s="243" t="s">
        <v>132</v>
      </c>
    </row>
    <row r="241" s="16" customFormat="1">
      <c r="A241" s="16"/>
      <c r="B241" s="269"/>
      <c r="C241" s="270"/>
      <c r="D241" s="234" t="s">
        <v>141</v>
      </c>
      <c r="E241" s="271" t="s">
        <v>1</v>
      </c>
      <c r="F241" s="272" t="s">
        <v>162</v>
      </c>
      <c r="G241" s="270"/>
      <c r="H241" s="273">
        <v>27.187999999999999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9" t="s">
        <v>141</v>
      </c>
      <c r="AU241" s="279" t="s">
        <v>91</v>
      </c>
      <c r="AV241" s="16" t="s">
        <v>139</v>
      </c>
      <c r="AW241" s="16" t="s">
        <v>36</v>
      </c>
      <c r="AX241" s="16" t="s">
        <v>89</v>
      </c>
      <c r="AY241" s="279" t="s">
        <v>132</v>
      </c>
    </row>
    <row r="242" s="2" customFormat="1" ht="49.05" customHeight="1">
      <c r="A242" s="39"/>
      <c r="B242" s="40"/>
      <c r="C242" s="219" t="s">
        <v>259</v>
      </c>
      <c r="D242" s="219" t="s">
        <v>134</v>
      </c>
      <c r="E242" s="220" t="s">
        <v>241</v>
      </c>
      <c r="F242" s="221" t="s">
        <v>242</v>
      </c>
      <c r="G242" s="222" t="s">
        <v>236</v>
      </c>
      <c r="H242" s="223">
        <v>126.765</v>
      </c>
      <c r="I242" s="224"/>
      <c r="J242" s="225">
        <f>ROUND(I242*H242,2)</f>
        <v>0</v>
      </c>
      <c r="K242" s="221" t="s">
        <v>138</v>
      </c>
      <c r="L242" s="45"/>
      <c r="M242" s="226" t="s">
        <v>1</v>
      </c>
      <c r="N242" s="227" t="s">
        <v>46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139</v>
      </c>
      <c r="AT242" s="230" t="s">
        <v>134</v>
      </c>
      <c r="AU242" s="230" t="s">
        <v>91</v>
      </c>
      <c r="AY242" s="18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89</v>
      </c>
      <c r="BK242" s="231">
        <f>ROUND(I242*H242,2)</f>
        <v>0</v>
      </c>
      <c r="BL242" s="18" t="s">
        <v>139</v>
      </c>
      <c r="BM242" s="230" t="s">
        <v>895</v>
      </c>
    </row>
    <row r="243" s="14" customFormat="1">
      <c r="A243" s="14"/>
      <c r="B243" s="248"/>
      <c r="C243" s="249"/>
      <c r="D243" s="234" t="s">
        <v>141</v>
      </c>
      <c r="E243" s="250" t="s">
        <v>1</v>
      </c>
      <c r="F243" s="251" t="s">
        <v>846</v>
      </c>
      <c r="G243" s="249"/>
      <c r="H243" s="250" t="s">
        <v>1</v>
      </c>
      <c r="I243" s="252"/>
      <c r="J243" s="249"/>
      <c r="K243" s="249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141</v>
      </c>
      <c r="AU243" s="257" t="s">
        <v>91</v>
      </c>
      <c r="AV243" s="14" t="s">
        <v>89</v>
      </c>
      <c r="AW243" s="14" t="s">
        <v>36</v>
      </c>
      <c r="AX243" s="14" t="s">
        <v>81</v>
      </c>
      <c r="AY243" s="257" t="s">
        <v>132</v>
      </c>
    </row>
    <row r="244" s="14" customFormat="1">
      <c r="A244" s="14"/>
      <c r="B244" s="248"/>
      <c r="C244" s="249"/>
      <c r="D244" s="234" t="s">
        <v>141</v>
      </c>
      <c r="E244" s="250" t="s">
        <v>1</v>
      </c>
      <c r="F244" s="251" t="s">
        <v>244</v>
      </c>
      <c r="G244" s="249"/>
      <c r="H244" s="250" t="s">
        <v>1</v>
      </c>
      <c r="I244" s="252"/>
      <c r="J244" s="249"/>
      <c r="K244" s="249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141</v>
      </c>
      <c r="AU244" s="257" t="s">
        <v>91</v>
      </c>
      <c r="AV244" s="14" t="s">
        <v>89</v>
      </c>
      <c r="AW244" s="14" t="s">
        <v>36</v>
      </c>
      <c r="AX244" s="14" t="s">
        <v>81</v>
      </c>
      <c r="AY244" s="257" t="s">
        <v>132</v>
      </c>
    </row>
    <row r="245" s="14" customFormat="1">
      <c r="A245" s="14"/>
      <c r="B245" s="248"/>
      <c r="C245" s="249"/>
      <c r="D245" s="234" t="s">
        <v>141</v>
      </c>
      <c r="E245" s="250" t="s">
        <v>1</v>
      </c>
      <c r="F245" s="251" t="s">
        <v>245</v>
      </c>
      <c r="G245" s="249"/>
      <c r="H245" s="250" t="s">
        <v>1</v>
      </c>
      <c r="I245" s="252"/>
      <c r="J245" s="249"/>
      <c r="K245" s="249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141</v>
      </c>
      <c r="AU245" s="257" t="s">
        <v>91</v>
      </c>
      <c r="AV245" s="14" t="s">
        <v>89</v>
      </c>
      <c r="AW245" s="14" t="s">
        <v>36</v>
      </c>
      <c r="AX245" s="14" t="s">
        <v>81</v>
      </c>
      <c r="AY245" s="257" t="s">
        <v>132</v>
      </c>
    </row>
    <row r="246" s="14" customFormat="1">
      <c r="A246" s="14"/>
      <c r="B246" s="248"/>
      <c r="C246" s="249"/>
      <c r="D246" s="234" t="s">
        <v>141</v>
      </c>
      <c r="E246" s="250" t="s">
        <v>1</v>
      </c>
      <c r="F246" s="251" t="s">
        <v>854</v>
      </c>
      <c r="G246" s="249"/>
      <c r="H246" s="250" t="s">
        <v>1</v>
      </c>
      <c r="I246" s="252"/>
      <c r="J246" s="249"/>
      <c r="K246" s="249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141</v>
      </c>
      <c r="AU246" s="257" t="s">
        <v>91</v>
      </c>
      <c r="AV246" s="14" t="s">
        <v>89</v>
      </c>
      <c r="AW246" s="14" t="s">
        <v>36</v>
      </c>
      <c r="AX246" s="14" t="s">
        <v>81</v>
      </c>
      <c r="AY246" s="257" t="s">
        <v>132</v>
      </c>
    </row>
    <row r="247" s="13" customFormat="1">
      <c r="A247" s="13"/>
      <c r="B247" s="232"/>
      <c r="C247" s="233"/>
      <c r="D247" s="234" t="s">
        <v>141</v>
      </c>
      <c r="E247" s="235" t="s">
        <v>1</v>
      </c>
      <c r="F247" s="236" t="s">
        <v>896</v>
      </c>
      <c r="G247" s="233"/>
      <c r="H247" s="237">
        <v>77.430000000000007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141</v>
      </c>
      <c r="AU247" s="243" t="s">
        <v>91</v>
      </c>
      <c r="AV247" s="13" t="s">
        <v>91</v>
      </c>
      <c r="AW247" s="13" t="s">
        <v>36</v>
      </c>
      <c r="AX247" s="13" t="s">
        <v>81</v>
      </c>
      <c r="AY247" s="243" t="s">
        <v>132</v>
      </c>
    </row>
    <row r="248" s="13" customFormat="1">
      <c r="A248" s="13"/>
      <c r="B248" s="232"/>
      <c r="C248" s="233"/>
      <c r="D248" s="234" t="s">
        <v>141</v>
      </c>
      <c r="E248" s="235" t="s">
        <v>1</v>
      </c>
      <c r="F248" s="236" t="s">
        <v>897</v>
      </c>
      <c r="G248" s="233"/>
      <c r="H248" s="237">
        <v>10.036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141</v>
      </c>
      <c r="AU248" s="243" t="s">
        <v>91</v>
      </c>
      <c r="AV248" s="13" t="s">
        <v>91</v>
      </c>
      <c r="AW248" s="13" t="s">
        <v>36</v>
      </c>
      <c r="AX248" s="13" t="s">
        <v>81</v>
      </c>
      <c r="AY248" s="243" t="s">
        <v>132</v>
      </c>
    </row>
    <row r="249" s="15" customFormat="1">
      <c r="A249" s="15"/>
      <c r="B249" s="258"/>
      <c r="C249" s="259"/>
      <c r="D249" s="234" t="s">
        <v>141</v>
      </c>
      <c r="E249" s="260" t="s">
        <v>1</v>
      </c>
      <c r="F249" s="261" t="s">
        <v>153</v>
      </c>
      <c r="G249" s="259"/>
      <c r="H249" s="262">
        <v>87.465999999999994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8" t="s">
        <v>141</v>
      </c>
      <c r="AU249" s="268" t="s">
        <v>91</v>
      </c>
      <c r="AV249" s="15" t="s">
        <v>154</v>
      </c>
      <c r="AW249" s="15" t="s">
        <v>36</v>
      </c>
      <c r="AX249" s="15" t="s">
        <v>81</v>
      </c>
      <c r="AY249" s="268" t="s">
        <v>132</v>
      </c>
    </row>
    <row r="250" s="14" customFormat="1">
      <c r="A250" s="14"/>
      <c r="B250" s="248"/>
      <c r="C250" s="249"/>
      <c r="D250" s="234" t="s">
        <v>141</v>
      </c>
      <c r="E250" s="250" t="s">
        <v>1</v>
      </c>
      <c r="F250" s="251" t="s">
        <v>150</v>
      </c>
      <c r="G250" s="249"/>
      <c r="H250" s="250" t="s">
        <v>1</v>
      </c>
      <c r="I250" s="252"/>
      <c r="J250" s="249"/>
      <c r="K250" s="249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141</v>
      </c>
      <c r="AU250" s="257" t="s">
        <v>91</v>
      </c>
      <c r="AV250" s="14" t="s">
        <v>89</v>
      </c>
      <c r="AW250" s="14" t="s">
        <v>36</v>
      </c>
      <c r="AX250" s="14" t="s">
        <v>81</v>
      </c>
      <c r="AY250" s="257" t="s">
        <v>132</v>
      </c>
    </row>
    <row r="251" s="13" customFormat="1">
      <c r="A251" s="13"/>
      <c r="B251" s="232"/>
      <c r="C251" s="233"/>
      <c r="D251" s="234" t="s">
        <v>141</v>
      </c>
      <c r="E251" s="235" t="s">
        <v>1</v>
      </c>
      <c r="F251" s="236" t="s">
        <v>898</v>
      </c>
      <c r="G251" s="233"/>
      <c r="H251" s="237">
        <v>5.4950000000000001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141</v>
      </c>
      <c r="AU251" s="243" t="s">
        <v>91</v>
      </c>
      <c r="AV251" s="13" t="s">
        <v>91</v>
      </c>
      <c r="AW251" s="13" t="s">
        <v>36</v>
      </c>
      <c r="AX251" s="13" t="s">
        <v>81</v>
      </c>
      <c r="AY251" s="243" t="s">
        <v>132</v>
      </c>
    </row>
    <row r="252" s="13" customFormat="1">
      <c r="A252" s="13"/>
      <c r="B252" s="232"/>
      <c r="C252" s="233"/>
      <c r="D252" s="234" t="s">
        <v>141</v>
      </c>
      <c r="E252" s="235" t="s">
        <v>1</v>
      </c>
      <c r="F252" s="236" t="s">
        <v>899</v>
      </c>
      <c r="G252" s="233"/>
      <c r="H252" s="237">
        <v>0.61099999999999999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141</v>
      </c>
      <c r="AU252" s="243" t="s">
        <v>91</v>
      </c>
      <c r="AV252" s="13" t="s">
        <v>91</v>
      </c>
      <c r="AW252" s="13" t="s">
        <v>36</v>
      </c>
      <c r="AX252" s="13" t="s">
        <v>81</v>
      </c>
      <c r="AY252" s="243" t="s">
        <v>132</v>
      </c>
    </row>
    <row r="253" s="15" customFormat="1">
      <c r="A253" s="15"/>
      <c r="B253" s="258"/>
      <c r="C253" s="259"/>
      <c r="D253" s="234" t="s">
        <v>141</v>
      </c>
      <c r="E253" s="260" t="s">
        <v>1</v>
      </c>
      <c r="F253" s="261" t="s">
        <v>153</v>
      </c>
      <c r="G253" s="259"/>
      <c r="H253" s="262">
        <v>6.1059999999999999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8" t="s">
        <v>141</v>
      </c>
      <c r="AU253" s="268" t="s">
        <v>91</v>
      </c>
      <c r="AV253" s="15" t="s">
        <v>154</v>
      </c>
      <c r="AW253" s="15" t="s">
        <v>36</v>
      </c>
      <c r="AX253" s="15" t="s">
        <v>81</v>
      </c>
      <c r="AY253" s="268" t="s">
        <v>132</v>
      </c>
    </row>
    <row r="254" s="14" customFormat="1">
      <c r="A254" s="14"/>
      <c r="B254" s="248"/>
      <c r="C254" s="249"/>
      <c r="D254" s="234" t="s">
        <v>141</v>
      </c>
      <c r="E254" s="250" t="s">
        <v>1</v>
      </c>
      <c r="F254" s="251" t="s">
        <v>857</v>
      </c>
      <c r="G254" s="249"/>
      <c r="H254" s="250" t="s">
        <v>1</v>
      </c>
      <c r="I254" s="252"/>
      <c r="J254" s="249"/>
      <c r="K254" s="249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141</v>
      </c>
      <c r="AU254" s="257" t="s">
        <v>91</v>
      </c>
      <c r="AV254" s="14" t="s">
        <v>89</v>
      </c>
      <c r="AW254" s="14" t="s">
        <v>36</v>
      </c>
      <c r="AX254" s="14" t="s">
        <v>81</v>
      </c>
      <c r="AY254" s="257" t="s">
        <v>132</v>
      </c>
    </row>
    <row r="255" s="13" customFormat="1">
      <c r="A255" s="13"/>
      <c r="B255" s="232"/>
      <c r="C255" s="233"/>
      <c r="D255" s="234" t="s">
        <v>141</v>
      </c>
      <c r="E255" s="235" t="s">
        <v>1</v>
      </c>
      <c r="F255" s="236" t="s">
        <v>900</v>
      </c>
      <c r="G255" s="233"/>
      <c r="H255" s="237">
        <v>8.0050000000000008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141</v>
      </c>
      <c r="AU255" s="243" t="s">
        <v>91</v>
      </c>
      <c r="AV255" s="13" t="s">
        <v>91</v>
      </c>
      <c r="AW255" s="13" t="s">
        <v>36</v>
      </c>
      <c r="AX255" s="13" t="s">
        <v>81</v>
      </c>
      <c r="AY255" s="243" t="s">
        <v>132</v>
      </c>
    </row>
    <row r="256" s="13" customFormat="1">
      <c r="A256" s="13"/>
      <c r="B256" s="232"/>
      <c r="C256" s="233"/>
      <c r="D256" s="234" t="s">
        <v>141</v>
      </c>
      <c r="E256" s="235" t="s">
        <v>1</v>
      </c>
      <c r="F256" s="236" t="s">
        <v>901</v>
      </c>
      <c r="G256" s="233"/>
      <c r="H256" s="237">
        <v>0.88300000000000001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141</v>
      </c>
      <c r="AU256" s="243" t="s">
        <v>91</v>
      </c>
      <c r="AV256" s="13" t="s">
        <v>91</v>
      </c>
      <c r="AW256" s="13" t="s">
        <v>36</v>
      </c>
      <c r="AX256" s="13" t="s">
        <v>81</v>
      </c>
      <c r="AY256" s="243" t="s">
        <v>132</v>
      </c>
    </row>
    <row r="257" s="15" customFormat="1">
      <c r="A257" s="15"/>
      <c r="B257" s="258"/>
      <c r="C257" s="259"/>
      <c r="D257" s="234" t="s">
        <v>141</v>
      </c>
      <c r="E257" s="260" t="s">
        <v>1</v>
      </c>
      <c r="F257" s="261" t="s">
        <v>153</v>
      </c>
      <c r="G257" s="259"/>
      <c r="H257" s="262">
        <v>8.8879999999999999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8" t="s">
        <v>141</v>
      </c>
      <c r="AU257" s="268" t="s">
        <v>91</v>
      </c>
      <c r="AV257" s="15" t="s">
        <v>154</v>
      </c>
      <c r="AW257" s="15" t="s">
        <v>36</v>
      </c>
      <c r="AX257" s="15" t="s">
        <v>81</v>
      </c>
      <c r="AY257" s="268" t="s">
        <v>132</v>
      </c>
    </row>
    <row r="258" s="14" customFormat="1">
      <c r="A258" s="14"/>
      <c r="B258" s="248"/>
      <c r="C258" s="249"/>
      <c r="D258" s="234" t="s">
        <v>141</v>
      </c>
      <c r="E258" s="250" t="s">
        <v>1</v>
      </c>
      <c r="F258" s="251" t="s">
        <v>159</v>
      </c>
      <c r="G258" s="249"/>
      <c r="H258" s="250" t="s">
        <v>1</v>
      </c>
      <c r="I258" s="252"/>
      <c r="J258" s="249"/>
      <c r="K258" s="249"/>
      <c r="L258" s="253"/>
      <c r="M258" s="254"/>
      <c r="N258" s="255"/>
      <c r="O258" s="255"/>
      <c r="P258" s="255"/>
      <c r="Q258" s="255"/>
      <c r="R258" s="255"/>
      <c r="S258" s="255"/>
      <c r="T258" s="25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7" t="s">
        <v>141</v>
      </c>
      <c r="AU258" s="257" t="s">
        <v>91</v>
      </c>
      <c r="AV258" s="14" t="s">
        <v>89</v>
      </c>
      <c r="AW258" s="14" t="s">
        <v>36</v>
      </c>
      <c r="AX258" s="14" t="s">
        <v>81</v>
      </c>
      <c r="AY258" s="257" t="s">
        <v>132</v>
      </c>
    </row>
    <row r="259" s="13" customFormat="1">
      <c r="A259" s="13"/>
      <c r="B259" s="232"/>
      <c r="C259" s="233"/>
      <c r="D259" s="234" t="s">
        <v>141</v>
      </c>
      <c r="E259" s="235" t="s">
        <v>1</v>
      </c>
      <c r="F259" s="236" t="s">
        <v>902</v>
      </c>
      <c r="G259" s="233"/>
      <c r="H259" s="237">
        <v>21.920000000000002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141</v>
      </c>
      <c r="AU259" s="243" t="s">
        <v>91</v>
      </c>
      <c r="AV259" s="13" t="s">
        <v>91</v>
      </c>
      <c r="AW259" s="13" t="s">
        <v>36</v>
      </c>
      <c r="AX259" s="13" t="s">
        <v>81</v>
      </c>
      <c r="AY259" s="243" t="s">
        <v>132</v>
      </c>
    </row>
    <row r="260" s="13" customFormat="1">
      <c r="A260" s="13"/>
      <c r="B260" s="232"/>
      <c r="C260" s="233"/>
      <c r="D260" s="234" t="s">
        <v>141</v>
      </c>
      <c r="E260" s="235" t="s">
        <v>1</v>
      </c>
      <c r="F260" s="236" t="s">
        <v>903</v>
      </c>
      <c r="G260" s="233"/>
      <c r="H260" s="237">
        <v>2.3849999999999998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141</v>
      </c>
      <c r="AU260" s="243" t="s">
        <v>91</v>
      </c>
      <c r="AV260" s="13" t="s">
        <v>91</v>
      </c>
      <c r="AW260" s="13" t="s">
        <v>36</v>
      </c>
      <c r="AX260" s="13" t="s">
        <v>81</v>
      </c>
      <c r="AY260" s="243" t="s">
        <v>132</v>
      </c>
    </row>
    <row r="261" s="15" customFormat="1">
      <c r="A261" s="15"/>
      <c r="B261" s="258"/>
      <c r="C261" s="259"/>
      <c r="D261" s="234" t="s">
        <v>141</v>
      </c>
      <c r="E261" s="260" t="s">
        <v>1</v>
      </c>
      <c r="F261" s="261" t="s">
        <v>153</v>
      </c>
      <c r="G261" s="259"/>
      <c r="H261" s="262">
        <v>24.305</v>
      </c>
      <c r="I261" s="263"/>
      <c r="J261" s="259"/>
      <c r="K261" s="259"/>
      <c r="L261" s="264"/>
      <c r="M261" s="265"/>
      <c r="N261" s="266"/>
      <c r="O261" s="266"/>
      <c r="P261" s="266"/>
      <c r="Q261" s="266"/>
      <c r="R261" s="266"/>
      <c r="S261" s="266"/>
      <c r="T261" s="26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8" t="s">
        <v>141</v>
      </c>
      <c r="AU261" s="268" t="s">
        <v>91</v>
      </c>
      <c r="AV261" s="15" t="s">
        <v>154</v>
      </c>
      <c r="AW261" s="15" t="s">
        <v>36</v>
      </c>
      <c r="AX261" s="15" t="s">
        <v>81</v>
      </c>
      <c r="AY261" s="268" t="s">
        <v>132</v>
      </c>
    </row>
    <row r="262" s="16" customFormat="1">
      <c r="A262" s="16"/>
      <c r="B262" s="269"/>
      <c r="C262" s="270"/>
      <c r="D262" s="234" t="s">
        <v>141</v>
      </c>
      <c r="E262" s="271" t="s">
        <v>1</v>
      </c>
      <c r="F262" s="272" t="s">
        <v>162</v>
      </c>
      <c r="G262" s="270"/>
      <c r="H262" s="273">
        <v>126.765</v>
      </c>
      <c r="I262" s="274"/>
      <c r="J262" s="270"/>
      <c r="K262" s="270"/>
      <c r="L262" s="275"/>
      <c r="M262" s="276"/>
      <c r="N262" s="277"/>
      <c r="O262" s="277"/>
      <c r="P262" s="277"/>
      <c r="Q262" s="277"/>
      <c r="R262" s="277"/>
      <c r="S262" s="277"/>
      <c r="T262" s="278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9" t="s">
        <v>141</v>
      </c>
      <c r="AU262" s="279" t="s">
        <v>91</v>
      </c>
      <c r="AV262" s="16" t="s">
        <v>139</v>
      </c>
      <c r="AW262" s="16" t="s">
        <v>36</v>
      </c>
      <c r="AX262" s="16" t="s">
        <v>89</v>
      </c>
      <c r="AY262" s="279" t="s">
        <v>132</v>
      </c>
    </row>
    <row r="263" s="2" customFormat="1" ht="49.05" customHeight="1">
      <c r="A263" s="39"/>
      <c r="B263" s="40"/>
      <c r="C263" s="219" t="s">
        <v>263</v>
      </c>
      <c r="D263" s="219" t="s">
        <v>134</v>
      </c>
      <c r="E263" s="220" t="s">
        <v>260</v>
      </c>
      <c r="F263" s="221" t="s">
        <v>261</v>
      </c>
      <c r="G263" s="222" t="s">
        <v>236</v>
      </c>
      <c r="H263" s="223">
        <v>126.765</v>
      </c>
      <c r="I263" s="224"/>
      <c r="J263" s="225">
        <f>ROUND(I263*H263,2)</f>
        <v>0</v>
      </c>
      <c r="K263" s="221" t="s">
        <v>138</v>
      </c>
      <c r="L263" s="45"/>
      <c r="M263" s="226" t="s">
        <v>1</v>
      </c>
      <c r="N263" s="227" t="s">
        <v>46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139</v>
      </c>
      <c r="AT263" s="230" t="s">
        <v>134</v>
      </c>
      <c r="AU263" s="230" t="s">
        <v>91</v>
      </c>
      <c r="AY263" s="18" t="s">
        <v>132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89</v>
      </c>
      <c r="BK263" s="231">
        <f>ROUND(I263*H263,2)</f>
        <v>0</v>
      </c>
      <c r="BL263" s="18" t="s">
        <v>139</v>
      </c>
      <c r="BM263" s="230" t="s">
        <v>904</v>
      </c>
    </row>
    <row r="264" s="14" customFormat="1">
      <c r="A264" s="14"/>
      <c r="B264" s="248"/>
      <c r="C264" s="249"/>
      <c r="D264" s="234" t="s">
        <v>141</v>
      </c>
      <c r="E264" s="250" t="s">
        <v>1</v>
      </c>
      <c r="F264" s="251" t="s">
        <v>846</v>
      </c>
      <c r="G264" s="249"/>
      <c r="H264" s="250" t="s">
        <v>1</v>
      </c>
      <c r="I264" s="252"/>
      <c r="J264" s="249"/>
      <c r="K264" s="249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141</v>
      </c>
      <c r="AU264" s="257" t="s">
        <v>91</v>
      </c>
      <c r="AV264" s="14" t="s">
        <v>89</v>
      </c>
      <c r="AW264" s="14" t="s">
        <v>36</v>
      </c>
      <c r="AX264" s="14" t="s">
        <v>81</v>
      </c>
      <c r="AY264" s="257" t="s">
        <v>132</v>
      </c>
    </row>
    <row r="265" s="14" customFormat="1">
      <c r="A265" s="14"/>
      <c r="B265" s="248"/>
      <c r="C265" s="249"/>
      <c r="D265" s="234" t="s">
        <v>141</v>
      </c>
      <c r="E265" s="250" t="s">
        <v>1</v>
      </c>
      <c r="F265" s="251" t="s">
        <v>244</v>
      </c>
      <c r="G265" s="249"/>
      <c r="H265" s="250" t="s">
        <v>1</v>
      </c>
      <c r="I265" s="252"/>
      <c r="J265" s="249"/>
      <c r="K265" s="249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141</v>
      </c>
      <c r="AU265" s="257" t="s">
        <v>91</v>
      </c>
      <c r="AV265" s="14" t="s">
        <v>89</v>
      </c>
      <c r="AW265" s="14" t="s">
        <v>36</v>
      </c>
      <c r="AX265" s="14" t="s">
        <v>81</v>
      </c>
      <c r="AY265" s="257" t="s">
        <v>132</v>
      </c>
    </row>
    <row r="266" s="14" customFormat="1">
      <c r="A266" s="14"/>
      <c r="B266" s="248"/>
      <c r="C266" s="249"/>
      <c r="D266" s="234" t="s">
        <v>141</v>
      </c>
      <c r="E266" s="250" t="s">
        <v>1</v>
      </c>
      <c r="F266" s="251" t="s">
        <v>245</v>
      </c>
      <c r="G266" s="249"/>
      <c r="H266" s="250" t="s">
        <v>1</v>
      </c>
      <c r="I266" s="252"/>
      <c r="J266" s="249"/>
      <c r="K266" s="249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141</v>
      </c>
      <c r="AU266" s="257" t="s">
        <v>91</v>
      </c>
      <c r="AV266" s="14" t="s">
        <v>89</v>
      </c>
      <c r="AW266" s="14" t="s">
        <v>36</v>
      </c>
      <c r="AX266" s="14" t="s">
        <v>81</v>
      </c>
      <c r="AY266" s="257" t="s">
        <v>132</v>
      </c>
    </row>
    <row r="267" s="14" customFormat="1">
      <c r="A267" s="14"/>
      <c r="B267" s="248"/>
      <c r="C267" s="249"/>
      <c r="D267" s="234" t="s">
        <v>141</v>
      </c>
      <c r="E267" s="250" t="s">
        <v>1</v>
      </c>
      <c r="F267" s="251" t="s">
        <v>854</v>
      </c>
      <c r="G267" s="249"/>
      <c r="H267" s="250" t="s">
        <v>1</v>
      </c>
      <c r="I267" s="252"/>
      <c r="J267" s="249"/>
      <c r="K267" s="249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141</v>
      </c>
      <c r="AU267" s="257" t="s">
        <v>91</v>
      </c>
      <c r="AV267" s="14" t="s">
        <v>89</v>
      </c>
      <c r="AW267" s="14" t="s">
        <v>36</v>
      </c>
      <c r="AX267" s="14" t="s">
        <v>81</v>
      </c>
      <c r="AY267" s="257" t="s">
        <v>132</v>
      </c>
    </row>
    <row r="268" s="13" customFormat="1">
      <c r="A268" s="13"/>
      <c r="B268" s="232"/>
      <c r="C268" s="233"/>
      <c r="D268" s="234" t="s">
        <v>141</v>
      </c>
      <c r="E268" s="235" t="s">
        <v>1</v>
      </c>
      <c r="F268" s="236" t="s">
        <v>896</v>
      </c>
      <c r="G268" s="233"/>
      <c r="H268" s="237">
        <v>77.430000000000007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141</v>
      </c>
      <c r="AU268" s="243" t="s">
        <v>91</v>
      </c>
      <c r="AV268" s="13" t="s">
        <v>91</v>
      </c>
      <c r="AW268" s="13" t="s">
        <v>36</v>
      </c>
      <c r="AX268" s="13" t="s">
        <v>81</v>
      </c>
      <c r="AY268" s="243" t="s">
        <v>132</v>
      </c>
    </row>
    <row r="269" s="13" customFormat="1">
      <c r="A269" s="13"/>
      <c r="B269" s="232"/>
      <c r="C269" s="233"/>
      <c r="D269" s="234" t="s">
        <v>141</v>
      </c>
      <c r="E269" s="235" t="s">
        <v>1</v>
      </c>
      <c r="F269" s="236" t="s">
        <v>897</v>
      </c>
      <c r="G269" s="233"/>
      <c r="H269" s="237">
        <v>10.036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141</v>
      </c>
      <c r="AU269" s="243" t="s">
        <v>91</v>
      </c>
      <c r="AV269" s="13" t="s">
        <v>91</v>
      </c>
      <c r="AW269" s="13" t="s">
        <v>36</v>
      </c>
      <c r="AX269" s="13" t="s">
        <v>81</v>
      </c>
      <c r="AY269" s="243" t="s">
        <v>132</v>
      </c>
    </row>
    <row r="270" s="15" customFormat="1">
      <c r="A270" s="15"/>
      <c r="B270" s="258"/>
      <c r="C270" s="259"/>
      <c r="D270" s="234" t="s">
        <v>141</v>
      </c>
      <c r="E270" s="260" t="s">
        <v>1</v>
      </c>
      <c r="F270" s="261" t="s">
        <v>153</v>
      </c>
      <c r="G270" s="259"/>
      <c r="H270" s="262">
        <v>87.465999999999994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8" t="s">
        <v>141</v>
      </c>
      <c r="AU270" s="268" t="s">
        <v>91</v>
      </c>
      <c r="AV270" s="15" t="s">
        <v>154</v>
      </c>
      <c r="AW270" s="15" t="s">
        <v>36</v>
      </c>
      <c r="AX270" s="15" t="s">
        <v>81</v>
      </c>
      <c r="AY270" s="268" t="s">
        <v>132</v>
      </c>
    </row>
    <row r="271" s="14" customFormat="1">
      <c r="A271" s="14"/>
      <c r="B271" s="248"/>
      <c r="C271" s="249"/>
      <c r="D271" s="234" t="s">
        <v>141</v>
      </c>
      <c r="E271" s="250" t="s">
        <v>1</v>
      </c>
      <c r="F271" s="251" t="s">
        <v>150</v>
      </c>
      <c r="G271" s="249"/>
      <c r="H271" s="250" t="s">
        <v>1</v>
      </c>
      <c r="I271" s="252"/>
      <c r="J271" s="249"/>
      <c r="K271" s="249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141</v>
      </c>
      <c r="AU271" s="257" t="s">
        <v>91</v>
      </c>
      <c r="AV271" s="14" t="s">
        <v>89</v>
      </c>
      <c r="AW271" s="14" t="s">
        <v>36</v>
      </c>
      <c r="AX271" s="14" t="s">
        <v>81</v>
      </c>
      <c r="AY271" s="257" t="s">
        <v>132</v>
      </c>
    </row>
    <row r="272" s="13" customFormat="1">
      <c r="A272" s="13"/>
      <c r="B272" s="232"/>
      <c r="C272" s="233"/>
      <c r="D272" s="234" t="s">
        <v>141</v>
      </c>
      <c r="E272" s="235" t="s">
        <v>1</v>
      </c>
      <c r="F272" s="236" t="s">
        <v>898</v>
      </c>
      <c r="G272" s="233"/>
      <c r="H272" s="237">
        <v>5.4950000000000001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141</v>
      </c>
      <c r="AU272" s="243" t="s">
        <v>91</v>
      </c>
      <c r="AV272" s="13" t="s">
        <v>91</v>
      </c>
      <c r="AW272" s="13" t="s">
        <v>36</v>
      </c>
      <c r="AX272" s="13" t="s">
        <v>81</v>
      </c>
      <c r="AY272" s="243" t="s">
        <v>132</v>
      </c>
    </row>
    <row r="273" s="13" customFormat="1">
      <c r="A273" s="13"/>
      <c r="B273" s="232"/>
      <c r="C273" s="233"/>
      <c r="D273" s="234" t="s">
        <v>141</v>
      </c>
      <c r="E273" s="235" t="s">
        <v>1</v>
      </c>
      <c r="F273" s="236" t="s">
        <v>899</v>
      </c>
      <c r="G273" s="233"/>
      <c r="H273" s="237">
        <v>0.61099999999999999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141</v>
      </c>
      <c r="AU273" s="243" t="s">
        <v>91</v>
      </c>
      <c r="AV273" s="13" t="s">
        <v>91</v>
      </c>
      <c r="AW273" s="13" t="s">
        <v>36</v>
      </c>
      <c r="AX273" s="13" t="s">
        <v>81</v>
      </c>
      <c r="AY273" s="243" t="s">
        <v>132</v>
      </c>
    </row>
    <row r="274" s="15" customFormat="1">
      <c r="A274" s="15"/>
      <c r="B274" s="258"/>
      <c r="C274" s="259"/>
      <c r="D274" s="234" t="s">
        <v>141</v>
      </c>
      <c r="E274" s="260" t="s">
        <v>1</v>
      </c>
      <c r="F274" s="261" t="s">
        <v>153</v>
      </c>
      <c r="G274" s="259"/>
      <c r="H274" s="262">
        <v>6.1059999999999999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8" t="s">
        <v>141</v>
      </c>
      <c r="AU274" s="268" t="s">
        <v>91</v>
      </c>
      <c r="AV274" s="15" t="s">
        <v>154</v>
      </c>
      <c r="AW274" s="15" t="s">
        <v>36</v>
      </c>
      <c r="AX274" s="15" t="s">
        <v>81</v>
      </c>
      <c r="AY274" s="268" t="s">
        <v>132</v>
      </c>
    </row>
    <row r="275" s="14" customFormat="1">
      <c r="A275" s="14"/>
      <c r="B275" s="248"/>
      <c r="C275" s="249"/>
      <c r="D275" s="234" t="s">
        <v>141</v>
      </c>
      <c r="E275" s="250" t="s">
        <v>1</v>
      </c>
      <c r="F275" s="251" t="s">
        <v>857</v>
      </c>
      <c r="G275" s="249"/>
      <c r="H275" s="250" t="s">
        <v>1</v>
      </c>
      <c r="I275" s="252"/>
      <c r="J275" s="249"/>
      <c r="K275" s="249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141</v>
      </c>
      <c r="AU275" s="257" t="s">
        <v>91</v>
      </c>
      <c r="AV275" s="14" t="s">
        <v>89</v>
      </c>
      <c r="AW275" s="14" t="s">
        <v>36</v>
      </c>
      <c r="AX275" s="14" t="s">
        <v>81</v>
      </c>
      <c r="AY275" s="257" t="s">
        <v>132</v>
      </c>
    </row>
    <row r="276" s="13" customFormat="1">
      <c r="A276" s="13"/>
      <c r="B276" s="232"/>
      <c r="C276" s="233"/>
      <c r="D276" s="234" t="s">
        <v>141</v>
      </c>
      <c r="E276" s="235" t="s">
        <v>1</v>
      </c>
      <c r="F276" s="236" t="s">
        <v>900</v>
      </c>
      <c r="G276" s="233"/>
      <c r="H276" s="237">
        <v>8.0050000000000008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141</v>
      </c>
      <c r="AU276" s="243" t="s">
        <v>91</v>
      </c>
      <c r="AV276" s="13" t="s">
        <v>91</v>
      </c>
      <c r="AW276" s="13" t="s">
        <v>36</v>
      </c>
      <c r="AX276" s="13" t="s">
        <v>81</v>
      </c>
      <c r="AY276" s="243" t="s">
        <v>132</v>
      </c>
    </row>
    <row r="277" s="13" customFormat="1">
      <c r="A277" s="13"/>
      <c r="B277" s="232"/>
      <c r="C277" s="233"/>
      <c r="D277" s="234" t="s">
        <v>141</v>
      </c>
      <c r="E277" s="235" t="s">
        <v>1</v>
      </c>
      <c r="F277" s="236" t="s">
        <v>901</v>
      </c>
      <c r="G277" s="233"/>
      <c r="H277" s="237">
        <v>0.88300000000000001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141</v>
      </c>
      <c r="AU277" s="243" t="s">
        <v>91</v>
      </c>
      <c r="AV277" s="13" t="s">
        <v>91</v>
      </c>
      <c r="AW277" s="13" t="s">
        <v>36</v>
      </c>
      <c r="AX277" s="13" t="s">
        <v>81</v>
      </c>
      <c r="AY277" s="243" t="s">
        <v>132</v>
      </c>
    </row>
    <row r="278" s="15" customFormat="1">
      <c r="A278" s="15"/>
      <c r="B278" s="258"/>
      <c r="C278" s="259"/>
      <c r="D278" s="234" t="s">
        <v>141</v>
      </c>
      <c r="E278" s="260" t="s">
        <v>1</v>
      </c>
      <c r="F278" s="261" t="s">
        <v>153</v>
      </c>
      <c r="G278" s="259"/>
      <c r="H278" s="262">
        <v>8.8879999999999999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8" t="s">
        <v>141</v>
      </c>
      <c r="AU278" s="268" t="s">
        <v>91</v>
      </c>
      <c r="AV278" s="15" t="s">
        <v>154</v>
      </c>
      <c r="AW278" s="15" t="s">
        <v>36</v>
      </c>
      <c r="AX278" s="15" t="s">
        <v>81</v>
      </c>
      <c r="AY278" s="268" t="s">
        <v>132</v>
      </c>
    </row>
    <row r="279" s="14" customFormat="1">
      <c r="A279" s="14"/>
      <c r="B279" s="248"/>
      <c r="C279" s="249"/>
      <c r="D279" s="234" t="s">
        <v>141</v>
      </c>
      <c r="E279" s="250" t="s">
        <v>1</v>
      </c>
      <c r="F279" s="251" t="s">
        <v>159</v>
      </c>
      <c r="G279" s="249"/>
      <c r="H279" s="250" t="s">
        <v>1</v>
      </c>
      <c r="I279" s="252"/>
      <c r="J279" s="249"/>
      <c r="K279" s="249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141</v>
      </c>
      <c r="AU279" s="257" t="s">
        <v>91</v>
      </c>
      <c r="AV279" s="14" t="s">
        <v>89</v>
      </c>
      <c r="AW279" s="14" t="s">
        <v>36</v>
      </c>
      <c r="AX279" s="14" t="s">
        <v>81</v>
      </c>
      <c r="AY279" s="257" t="s">
        <v>132</v>
      </c>
    </row>
    <row r="280" s="13" customFormat="1">
      <c r="A280" s="13"/>
      <c r="B280" s="232"/>
      <c r="C280" s="233"/>
      <c r="D280" s="234" t="s">
        <v>141</v>
      </c>
      <c r="E280" s="235" t="s">
        <v>1</v>
      </c>
      <c r="F280" s="236" t="s">
        <v>902</v>
      </c>
      <c r="G280" s="233"/>
      <c r="H280" s="237">
        <v>21.920000000000002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141</v>
      </c>
      <c r="AU280" s="243" t="s">
        <v>91</v>
      </c>
      <c r="AV280" s="13" t="s">
        <v>91</v>
      </c>
      <c r="AW280" s="13" t="s">
        <v>36</v>
      </c>
      <c r="AX280" s="13" t="s">
        <v>81</v>
      </c>
      <c r="AY280" s="243" t="s">
        <v>132</v>
      </c>
    </row>
    <row r="281" s="13" customFormat="1">
      <c r="A281" s="13"/>
      <c r="B281" s="232"/>
      <c r="C281" s="233"/>
      <c r="D281" s="234" t="s">
        <v>141</v>
      </c>
      <c r="E281" s="235" t="s">
        <v>1</v>
      </c>
      <c r="F281" s="236" t="s">
        <v>903</v>
      </c>
      <c r="G281" s="233"/>
      <c r="H281" s="237">
        <v>2.3849999999999998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141</v>
      </c>
      <c r="AU281" s="243" t="s">
        <v>91</v>
      </c>
      <c r="AV281" s="13" t="s">
        <v>91</v>
      </c>
      <c r="AW281" s="13" t="s">
        <v>36</v>
      </c>
      <c r="AX281" s="13" t="s">
        <v>81</v>
      </c>
      <c r="AY281" s="243" t="s">
        <v>132</v>
      </c>
    </row>
    <row r="282" s="15" customFormat="1">
      <c r="A282" s="15"/>
      <c r="B282" s="258"/>
      <c r="C282" s="259"/>
      <c r="D282" s="234" t="s">
        <v>141</v>
      </c>
      <c r="E282" s="260" t="s">
        <v>1</v>
      </c>
      <c r="F282" s="261" t="s">
        <v>153</v>
      </c>
      <c r="G282" s="259"/>
      <c r="H282" s="262">
        <v>24.305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8" t="s">
        <v>141</v>
      </c>
      <c r="AU282" s="268" t="s">
        <v>91</v>
      </c>
      <c r="AV282" s="15" t="s">
        <v>154</v>
      </c>
      <c r="AW282" s="15" t="s">
        <v>36</v>
      </c>
      <c r="AX282" s="15" t="s">
        <v>81</v>
      </c>
      <c r="AY282" s="268" t="s">
        <v>132</v>
      </c>
    </row>
    <row r="283" s="16" customFormat="1">
      <c r="A283" s="16"/>
      <c r="B283" s="269"/>
      <c r="C283" s="270"/>
      <c r="D283" s="234" t="s">
        <v>141</v>
      </c>
      <c r="E283" s="271" t="s">
        <v>1</v>
      </c>
      <c r="F283" s="272" t="s">
        <v>162</v>
      </c>
      <c r="G283" s="270"/>
      <c r="H283" s="273">
        <v>126.765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79" t="s">
        <v>141</v>
      </c>
      <c r="AU283" s="279" t="s">
        <v>91</v>
      </c>
      <c r="AV283" s="16" t="s">
        <v>139</v>
      </c>
      <c r="AW283" s="16" t="s">
        <v>36</v>
      </c>
      <c r="AX283" s="16" t="s">
        <v>89</v>
      </c>
      <c r="AY283" s="279" t="s">
        <v>132</v>
      </c>
    </row>
    <row r="284" s="2" customFormat="1" ht="37.8" customHeight="1">
      <c r="A284" s="39"/>
      <c r="B284" s="40"/>
      <c r="C284" s="219" t="s">
        <v>268</v>
      </c>
      <c r="D284" s="219" t="s">
        <v>134</v>
      </c>
      <c r="E284" s="220" t="s">
        <v>264</v>
      </c>
      <c r="F284" s="221" t="s">
        <v>265</v>
      </c>
      <c r="G284" s="222" t="s">
        <v>137</v>
      </c>
      <c r="H284" s="223">
        <v>570.89999999999998</v>
      </c>
      <c r="I284" s="224"/>
      <c r="J284" s="225">
        <f>ROUND(I284*H284,2)</f>
        <v>0</v>
      </c>
      <c r="K284" s="221" t="s">
        <v>138</v>
      </c>
      <c r="L284" s="45"/>
      <c r="M284" s="226" t="s">
        <v>1</v>
      </c>
      <c r="N284" s="227" t="s">
        <v>46</v>
      </c>
      <c r="O284" s="92"/>
      <c r="P284" s="228">
        <f>O284*H284</f>
        <v>0</v>
      </c>
      <c r="Q284" s="228">
        <v>0.00058</v>
      </c>
      <c r="R284" s="228">
        <f>Q284*H284</f>
        <v>0.33112199999999997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139</v>
      </c>
      <c r="AT284" s="230" t="s">
        <v>134</v>
      </c>
      <c r="AU284" s="230" t="s">
        <v>91</v>
      </c>
      <c r="AY284" s="18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89</v>
      </c>
      <c r="BK284" s="231">
        <f>ROUND(I284*H284,2)</f>
        <v>0</v>
      </c>
      <c r="BL284" s="18" t="s">
        <v>139</v>
      </c>
      <c r="BM284" s="230" t="s">
        <v>905</v>
      </c>
    </row>
    <row r="285" s="14" customFormat="1">
      <c r="A285" s="14"/>
      <c r="B285" s="248"/>
      <c r="C285" s="249"/>
      <c r="D285" s="234" t="s">
        <v>141</v>
      </c>
      <c r="E285" s="250" t="s">
        <v>1</v>
      </c>
      <c r="F285" s="251" t="s">
        <v>846</v>
      </c>
      <c r="G285" s="249"/>
      <c r="H285" s="250" t="s">
        <v>1</v>
      </c>
      <c r="I285" s="252"/>
      <c r="J285" s="249"/>
      <c r="K285" s="249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141</v>
      </c>
      <c r="AU285" s="257" t="s">
        <v>91</v>
      </c>
      <c r="AV285" s="14" t="s">
        <v>89</v>
      </c>
      <c r="AW285" s="14" t="s">
        <v>36</v>
      </c>
      <c r="AX285" s="14" t="s">
        <v>81</v>
      </c>
      <c r="AY285" s="257" t="s">
        <v>132</v>
      </c>
    </row>
    <row r="286" s="14" customFormat="1">
      <c r="A286" s="14"/>
      <c r="B286" s="248"/>
      <c r="C286" s="249"/>
      <c r="D286" s="234" t="s">
        <v>141</v>
      </c>
      <c r="E286" s="250" t="s">
        <v>1</v>
      </c>
      <c r="F286" s="251" t="s">
        <v>244</v>
      </c>
      <c r="G286" s="249"/>
      <c r="H286" s="250" t="s">
        <v>1</v>
      </c>
      <c r="I286" s="252"/>
      <c r="J286" s="249"/>
      <c r="K286" s="249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141</v>
      </c>
      <c r="AU286" s="257" t="s">
        <v>91</v>
      </c>
      <c r="AV286" s="14" t="s">
        <v>89</v>
      </c>
      <c r="AW286" s="14" t="s">
        <v>36</v>
      </c>
      <c r="AX286" s="14" t="s">
        <v>81</v>
      </c>
      <c r="AY286" s="257" t="s">
        <v>132</v>
      </c>
    </row>
    <row r="287" s="13" customFormat="1">
      <c r="A287" s="13"/>
      <c r="B287" s="232"/>
      <c r="C287" s="233"/>
      <c r="D287" s="234" t="s">
        <v>141</v>
      </c>
      <c r="E287" s="235" t="s">
        <v>1</v>
      </c>
      <c r="F287" s="236" t="s">
        <v>906</v>
      </c>
      <c r="G287" s="233"/>
      <c r="H287" s="237">
        <v>391.05000000000001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141</v>
      </c>
      <c r="AU287" s="243" t="s">
        <v>91</v>
      </c>
      <c r="AV287" s="13" t="s">
        <v>91</v>
      </c>
      <c r="AW287" s="13" t="s">
        <v>36</v>
      </c>
      <c r="AX287" s="13" t="s">
        <v>81</v>
      </c>
      <c r="AY287" s="243" t="s">
        <v>132</v>
      </c>
    </row>
    <row r="288" s="13" customFormat="1">
      <c r="A288" s="13"/>
      <c r="B288" s="232"/>
      <c r="C288" s="233"/>
      <c r="D288" s="234" t="s">
        <v>141</v>
      </c>
      <c r="E288" s="235" t="s">
        <v>1</v>
      </c>
      <c r="F288" s="236" t="s">
        <v>907</v>
      </c>
      <c r="G288" s="233"/>
      <c r="H288" s="237">
        <v>26.640000000000001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141</v>
      </c>
      <c r="AU288" s="243" t="s">
        <v>91</v>
      </c>
      <c r="AV288" s="13" t="s">
        <v>91</v>
      </c>
      <c r="AW288" s="13" t="s">
        <v>36</v>
      </c>
      <c r="AX288" s="13" t="s">
        <v>81</v>
      </c>
      <c r="AY288" s="243" t="s">
        <v>132</v>
      </c>
    </row>
    <row r="289" s="13" customFormat="1">
      <c r="A289" s="13"/>
      <c r="B289" s="232"/>
      <c r="C289" s="233"/>
      <c r="D289" s="234" t="s">
        <v>141</v>
      </c>
      <c r="E289" s="235" t="s">
        <v>1</v>
      </c>
      <c r="F289" s="236" t="s">
        <v>908</v>
      </c>
      <c r="G289" s="233"/>
      <c r="H289" s="237">
        <v>38.729999999999997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141</v>
      </c>
      <c r="AU289" s="243" t="s">
        <v>91</v>
      </c>
      <c r="AV289" s="13" t="s">
        <v>91</v>
      </c>
      <c r="AW289" s="13" t="s">
        <v>36</v>
      </c>
      <c r="AX289" s="13" t="s">
        <v>81</v>
      </c>
      <c r="AY289" s="243" t="s">
        <v>132</v>
      </c>
    </row>
    <row r="290" s="13" customFormat="1">
      <c r="A290" s="13"/>
      <c r="B290" s="232"/>
      <c r="C290" s="233"/>
      <c r="D290" s="234" t="s">
        <v>141</v>
      </c>
      <c r="E290" s="235" t="s">
        <v>1</v>
      </c>
      <c r="F290" s="236" t="s">
        <v>909</v>
      </c>
      <c r="G290" s="233"/>
      <c r="H290" s="237">
        <v>114.48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141</v>
      </c>
      <c r="AU290" s="243" t="s">
        <v>91</v>
      </c>
      <c r="AV290" s="13" t="s">
        <v>91</v>
      </c>
      <c r="AW290" s="13" t="s">
        <v>36</v>
      </c>
      <c r="AX290" s="13" t="s">
        <v>81</v>
      </c>
      <c r="AY290" s="243" t="s">
        <v>132</v>
      </c>
    </row>
    <row r="291" s="16" customFormat="1">
      <c r="A291" s="16"/>
      <c r="B291" s="269"/>
      <c r="C291" s="270"/>
      <c r="D291" s="234" t="s">
        <v>141</v>
      </c>
      <c r="E291" s="271" t="s">
        <v>1</v>
      </c>
      <c r="F291" s="272" t="s">
        <v>162</v>
      </c>
      <c r="G291" s="270"/>
      <c r="H291" s="273">
        <v>570.89999999999998</v>
      </c>
      <c r="I291" s="274"/>
      <c r="J291" s="270"/>
      <c r="K291" s="270"/>
      <c r="L291" s="275"/>
      <c r="M291" s="276"/>
      <c r="N291" s="277"/>
      <c r="O291" s="277"/>
      <c r="P291" s="277"/>
      <c r="Q291" s="277"/>
      <c r="R291" s="277"/>
      <c r="S291" s="277"/>
      <c r="T291" s="278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79" t="s">
        <v>141</v>
      </c>
      <c r="AU291" s="279" t="s">
        <v>91</v>
      </c>
      <c r="AV291" s="16" t="s">
        <v>139</v>
      </c>
      <c r="AW291" s="16" t="s">
        <v>36</v>
      </c>
      <c r="AX291" s="16" t="s">
        <v>89</v>
      </c>
      <c r="AY291" s="279" t="s">
        <v>132</v>
      </c>
    </row>
    <row r="292" s="2" customFormat="1" ht="37.8" customHeight="1">
      <c r="A292" s="39"/>
      <c r="B292" s="40"/>
      <c r="C292" s="219" t="s">
        <v>272</v>
      </c>
      <c r="D292" s="219" t="s">
        <v>134</v>
      </c>
      <c r="E292" s="220" t="s">
        <v>269</v>
      </c>
      <c r="F292" s="221" t="s">
        <v>270</v>
      </c>
      <c r="G292" s="222" t="s">
        <v>137</v>
      </c>
      <c r="H292" s="223">
        <v>570.89999999999998</v>
      </c>
      <c r="I292" s="224"/>
      <c r="J292" s="225">
        <f>ROUND(I292*H292,2)</f>
        <v>0</v>
      </c>
      <c r="K292" s="221" t="s">
        <v>138</v>
      </c>
      <c r="L292" s="45"/>
      <c r="M292" s="226" t="s">
        <v>1</v>
      </c>
      <c r="N292" s="227" t="s">
        <v>46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139</v>
      </c>
      <c r="AT292" s="230" t="s">
        <v>134</v>
      </c>
      <c r="AU292" s="230" t="s">
        <v>91</v>
      </c>
      <c r="AY292" s="18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89</v>
      </c>
      <c r="BK292" s="231">
        <f>ROUND(I292*H292,2)</f>
        <v>0</v>
      </c>
      <c r="BL292" s="18" t="s">
        <v>139</v>
      </c>
      <c r="BM292" s="230" t="s">
        <v>910</v>
      </c>
    </row>
    <row r="293" s="2" customFormat="1" ht="62.7" customHeight="1">
      <c r="A293" s="39"/>
      <c r="B293" s="40"/>
      <c r="C293" s="219" t="s">
        <v>279</v>
      </c>
      <c r="D293" s="219" t="s">
        <v>134</v>
      </c>
      <c r="E293" s="220" t="s">
        <v>289</v>
      </c>
      <c r="F293" s="221" t="s">
        <v>290</v>
      </c>
      <c r="G293" s="222" t="s">
        <v>236</v>
      </c>
      <c r="H293" s="223">
        <v>126.765</v>
      </c>
      <c r="I293" s="224"/>
      <c r="J293" s="225">
        <f>ROUND(I293*H293,2)</f>
        <v>0</v>
      </c>
      <c r="K293" s="221" t="s">
        <v>138</v>
      </c>
      <c r="L293" s="45"/>
      <c r="M293" s="226" t="s">
        <v>1</v>
      </c>
      <c r="N293" s="227" t="s">
        <v>46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139</v>
      </c>
      <c r="AT293" s="230" t="s">
        <v>134</v>
      </c>
      <c r="AU293" s="230" t="s">
        <v>91</v>
      </c>
      <c r="AY293" s="18" t="s">
        <v>132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89</v>
      </c>
      <c r="BK293" s="231">
        <f>ROUND(I293*H293,2)</f>
        <v>0</v>
      </c>
      <c r="BL293" s="18" t="s">
        <v>139</v>
      </c>
      <c r="BM293" s="230" t="s">
        <v>911</v>
      </c>
    </row>
    <row r="294" s="14" customFormat="1">
      <c r="A294" s="14"/>
      <c r="B294" s="248"/>
      <c r="C294" s="249"/>
      <c r="D294" s="234" t="s">
        <v>141</v>
      </c>
      <c r="E294" s="250" t="s">
        <v>1</v>
      </c>
      <c r="F294" s="251" t="s">
        <v>292</v>
      </c>
      <c r="G294" s="249"/>
      <c r="H294" s="250" t="s">
        <v>1</v>
      </c>
      <c r="I294" s="252"/>
      <c r="J294" s="249"/>
      <c r="K294" s="249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141</v>
      </c>
      <c r="AU294" s="257" t="s">
        <v>91</v>
      </c>
      <c r="AV294" s="14" t="s">
        <v>89</v>
      </c>
      <c r="AW294" s="14" t="s">
        <v>36</v>
      </c>
      <c r="AX294" s="14" t="s">
        <v>81</v>
      </c>
      <c r="AY294" s="257" t="s">
        <v>132</v>
      </c>
    </row>
    <row r="295" s="14" customFormat="1">
      <c r="A295" s="14"/>
      <c r="B295" s="248"/>
      <c r="C295" s="249"/>
      <c r="D295" s="234" t="s">
        <v>141</v>
      </c>
      <c r="E295" s="250" t="s">
        <v>1</v>
      </c>
      <c r="F295" s="251" t="s">
        <v>854</v>
      </c>
      <c r="G295" s="249"/>
      <c r="H295" s="250" t="s">
        <v>1</v>
      </c>
      <c r="I295" s="252"/>
      <c r="J295" s="249"/>
      <c r="K295" s="249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141</v>
      </c>
      <c r="AU295" s="257" t="s">
        <v>91</v>
      </c>
      <c r="AV295" s="14" t="s">
        <v>89</v>
      </c>
      <c r="AW295" s="14" t="s">
        <v>36</v>
      </c>
      <c r="AX295" s="14" t="s">
        <v>81</v>
      </c>
      <c r="AY295" s="257" t="s">
        <v>132</v>
      </c>
    </row>
    <row r="296" s="13" customFormat="1">
      <c r="A296" s="13"/>
      <c r="B296" s="232"/>
      <c r="C296" s="233"/>
      <c r="D296" s="234" t="s">
        <v>141</v>
      </c>
      <c r="E296" s="235" t="s">
        <v>1</v>
      </c>
      <c r="F296" s="236" t="s">
        <v>912</v>
      </c>
      <c r="G296" s="233"/>
      <c r="H296" s="237">
        <v>87.465999999999994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141</v>
      </c>
      <c r="AU296" s="243" t="s">
        <v>91</v>
      </c>
      <c r="AV296" s="13" t="s">
        <v>91</v>
      </c>
      <c r="AW296" s="13" t="s">
        <v>36</v>
      </c>
      <c r="AX296" s="13" t="s">
        <v>81</v>
      </c>
      <c r="AY296" s="243" t="s">
        <v>132</v>
      </c>
    </row>
    <row r="297" s="15" customFormat="1">
      <c r="A297" s="15"/>
      <c r="B297" s="258"/>
      <c r="C297" s="259"/>
      <c r="D297" s="234" t="s">
        <v>141</v>
      </c>
      <c r="E297" s="260" t="s">
        <v>1</v>
      </c>
      <c r="F297" s="261" t="s">
        <v>153</v>
      </c>
      <c r="G297" s="259"/>
      <c r="H297" s="262">
        <v>87.465999999999994</v>
      </c>
      <c r="I297" s="263"/>
      <c r="J297" s="259"/>
      <c r="K297" s="259"/>
      <c r="L297" s="264"/>
      <c r="M297" s="265"/>
      <c r="N297" s="266"/>
      <c r="O297" s="266"/>
      <c r="P297" s="266"/>
      <c r="Q297" s="266"/>
      <c r="R297" s="266"/>
      <c r="S297" s="266"/>
      <c r="T297" s="26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8" t="s">
        <v>141</v>
      </c>
      <c r="AU297" s="268" t="s">
        <v>91</v>
      </c>
      <c r="AV297" s="15" t="s">
        <v>154</v>
      </c>
      <c r="AW297" s="15" t="s">
        <v>36</v>
      </c>
      <c r="AX297" s="15" t="s">
        <v>81</v>
      </c>
      <c r="AY297" s="268" t="s">
        <v>132</v>
      </c>
    </row>
    <row r="298" s="13" customFormat="1">
      <c r="A298" s="13"/>
      <c r="B298" s="232"/>
      <c r="C298" s="233"/>
      <c r="D298" s="234" t="s">
        <v>141</v>
      </c>
      <c r="E298" s="235" t="s">
        <v>1</v>
      </c>
      <c r="F298" s="236" t="s">
        <v>913</v>
      </c>
      <c r="G298" s="233"/>
      <c r="H298" s="237">
        <v>6.1059999999999999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141</v>
      </c>
      <c r="AU298" s="243" t="s">
        <v>91</v>
      </c>
      <c r="AV298" s="13" t="s">
        <v>91</v>
      </c>
      <c r="AW298" s="13" t="s">
        <v>36</v>
      </c>
      <c r="AX298" s="13" t="s">
        <v>81</v>
      </c>
      <c r="AY298" s="243" t="s">
        <v>132</v>
      </c>
    </row>
    <row r="299" s="13" customFormat="1">
      <c r="A299" s="13"/>
      <c r="B299" s="232"/>
      <c r="C299" s="233"/>
      <c r="D299" s="234" t="s">
        <v>141</v>
      </c>
      <c r="E299" s="235" t="s">
        <v>1</v>
      </c>
      <c r="F299" s="236" t="s">
        <v>914</v>
      </c>
      <c r="G299" s="233"/>
      <c r="H299" s="237">
        <v>8.8879999999999999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141</v>
      </c>
      <c r="AU299" s="243" t="s">
        <v>91</v>
      </c>
      <c r="AV299" s="13" t="s">
        <v>91</v>
      </c>
      <c r="AW299" s="13" t="s">
        <v>36</v>
      </c>
      <c r="AX299" s="13" t="s">
        <v>81</v>
      </c>
      <c r="AY299" s="243" t="s">
        <v>132</v>
      </c>
    </row>
    <row r="300" s="15" customFormat="1">
      <c r="A300" s="15"/>
      <c r="B300" s="258"/>
      <c r="C300" s="259"/>
      <c r="D300" s="234" t="s">
        <v>141</v>
      </c>
      <c r="E300" s="260" t="s">
        <v>1</v>
      </c>
      <c r="F300" s="261" t="s">
        <v>153</v>
      </c>
      <c r="G300" s="259"/>
      <c r="H300" s="262">
        <v>14.994</v>
      </c>
      <c r="I300" s="263"/>
      <c r="J300" s="259"/>
      <c r="K300" s="259"/>
      <c r="L300" s="264"/>
      <c r="M300" s="265"/>
      <c r="N300" s="266"/>
      <c r="O300" s="266"/>
      <c r="P300" s="266"/>
      <c r="Q300" s="266"/>
      <c r="R300" s="266"/>
      <c r="S300" s="266"/>
      <c r="T300" s="26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8" t="s">
        <v>141</v>
      </c>
      <c r="AU300" s="268" t="s">
        <v>91</v>
      </c>
      <c r="AV300" s="15" t="s">
        <v>154</v>
      </c>
      <c r="AW300" s="15" t="s">
        <v>36</v>
      </c>
      <c r="AX300" s="15" t="s">
        <v>81</v>
      </c>
      <c r="AY300" s="268" t="s">
        <v>132</v>
      </c>
    </row>
    <row r="301" s="14" customFormat="1">
      <c r="A301" s="14"/>
      <c r="B301" s="248"/>
      <c r="C301" s="249"/>
      <c r="D301" s="234" t="s">
        <v>141</v>
      </c>
      <c r="E301" s="250" t="s">
        <v>1</v>
      </c>
      <c r="F301" s="251" t="s">
        <v>159</v>
      </c>
      <c r="G301" s="249"/>
      <c r="H301" s="250" t="s">
        <v>1</v>
      </c>
      <c r="I301" s="252"/>
      <c r="J301" s="249"/>
      <c r="K301" s="249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141</v>
      </c>
      <c r="AU301" s="257" t="s">
        <v>91</v>
      </c>
      <c r="AV301" s="14" t="s">
        <v>89</v>
      </c>
      <c r="AW301" s="14" t="s">
        <v>36</v>
      </c>
      <c r="AX301" s="14" t="s">
        <v>81</v>
      </c>
      <c r="AY301" s="257" t="s">
        <v>132</v>
      </c>
    </row>
    <row r="302" s="13" customFormat="1">
      <c r="A302" s="13"/>
      <c r="B302" s="232"/>
      <c r="C302" s="233"/>
      <c r="D302" s="234" t="s">
        <v>141</v>
      </c>
      <c r="E302" s="235" t="s">
        <v>1</v>
      </c>
      <c r="F302" s="236" t="s">
        <v>915</v>
      </c>
      <c r="G302" s="233"/>
      <c r="H302" s="237">
        <v>24.305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141</v>
      </c>
      <c r="AU302" s="243" t="s">
        <v>91</v>
      </c>
      <c r="AV302" s="13" t="s">
        <v>91</v>
      </c>
      <c r="AW302" s="13" t="s">
        <v>36</v>
      </c>
      <c r="AX302" s="13" t="s">
        <v>81</v>
      </c>
      <c r="AY302" s="243" t="s">
        <v>132</v>
      </c>
    </row>
    <row r="303" s="15" customFormat="1">
      <c r="A303" s="15"/>
      <c r="B303" s="258"/>
      <c r="C303" s="259"/>
      <c r="D303" s="234" t="s">
        <v>141</v>
      </c>
      <c r="E303" s="260" t="s">
        <v>1</v>
      </c>
      <c r="F303" s="261" t="s">
        <v>153</v>
      </c>
      <c r="G303" s="259"/>
      <c r="H303" s="262">
        <v>24.305</v>
      </c>
      <c r="I303" s="263"/>
      <c r="J303" s="259"/>
      <c r="K303" s="259"/>
      <c r="L303" s="264"/>
      <c r="M303" s="265"/>
      <c r="N303" s="266"/>
      <c r="O303" s="266"/>
      <c r="P303" s="266"/>
      <c r="Q303" s="266"/>
      <c r="R303" s="266"/>
      <c r="S303" s="266"/>
      <c r="T303" s="26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8" t="s">
        <v>141</v>
      </c>
      <c r="AU303" s="268" t="s">
        <v>91</v>
      </c>
      <c r="AV303" s="15" t="s">
        <v>154</v>
      </c>
      <c r="AW303" s="15" t="s">
        <v>36</v>
      </c>
      <c r="AX303" s="15" t="s">
        <v>81</v>
      </c>
      <c r="AY303" s="268" t="s">
        <v>132</v>
      </c>
    </row>
    <row r="304" s="16" customFormat="1">
      <c r="A304" s="16"/>
      <c r="B304" s="269"/>
      <c r="C304" s="270"/>
      <c r="D304" s="234" t="s">
        <v>141</v>
      </c>
      <c r="E304" s="271" t="s">
        <v>1</v>
      </c>
      <c r="F304" s="272" t="s">
        <v>162</v>
      </c>
      <c r="G304" s="270"/>
      <c r="H304" s="273">
        <v>126.765</v>
      </c>
      <c r="I304" s="274"/>
      <c r="J304" s="270"/>
      <c r="K304" s="270"/>
      <c r="L304" s="275"/>
      <c r="M304" s="276"/>
      <c r="N304" s="277"/>
      <c r="O304" s="277"/>
      <c r="P304" s="277"/>
      <c r="Q304" s="277"/>
      <c r="R304" s="277"/>
      <c r="S304" s="277"/>
      <c r="T304" s="278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79" t="s">
        <v>141</v>
      </c>
      <c r="AU304" s="279" t="s">
        <v>91</v>
      </c>
      <c r="AV304" s="16" t="s">
        <v>139</v>
      </c>
      <c r="AW304" s="16" t="s">
        <v>36</v>
      </c>
      <c r="AX304" s="16" t="s">
        <v>89</v>
      </c>
      <c r="AY304" s="279" t="s">
        <v>132</v>
      </c>
    </row>
    <row r="305" s="2" customFormat="1" ht="62.7" customHeight="1">
      <c r="A305" s="39"/>
      <c r="B305" s="40"/>
      <c r="C305" s="219" t="s">
        <v>7</v>
      </c>
      <c r="D305" s="219" t="s">
        <v>134</v>
      </c>
      <c r="E305" s="220" t="s">
        <v>299</v>
      </c>
      <c r="F305" s="221" t="s">
        <v>300</v>
      </c>
      <c r="G305" s="222" t="s">
        <v>236</v>
      </c>
      <c r="H305" s="223">
        <v>126.765</v>
      </c>
      <c r="I305" s="224"/>
      <c r="J305" s="225">
        <f>ROUND(I305*H305,2)</f>
        <v>0</v>
      </c>
      <c r="K305" s="221" t="s">
        <v>138</v>
      </c>
      <c r="L305" s="45"/>
      <c r="M305" s="226" t="s">
        <v>1</v>
      </c>
      <c r="N305" s="227" t="s">
        <v>46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139</v>
      </c>
      <c r="AT305" s="230" t="s">
        <v>134</v>
      </c>
      <c r="AU305" s="230" t="s">
        <v>91</v>
      </c>
      <c r="AY305" s="18" t="s">
        <v>132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89</v>
      </c>
      <c r="BK305" s="231">
        <f>ROUND(I305*H305,2)</f>
        <v>0</v>
      </c>
      <c r="BL305" s="18" t="s">
        <v>139</v>
      </c>
      <c r="BM305" s="230" t="s">
        <v>916</v>
      </c>
    </row>
    <row r="306" s="14" customFormat="1">
      <c r="A306" s="14"/>
      <c r="B306" s="248"/>
      <c r="C306" s="249"/>
      <c r="D306" s="234" t="s">
        <v>141</v>
      </c>
      <c r="E306" s="250" t="s">
        <v>1</v>
      </c>
      <c r="F306" s="251" t="s">
        <v>292</v>
      </c>
      <c r="G306" s="249"/>
      <c r="H306" s="250" t="s">
        <v>1</v>
      </c>
      <c r="I306" s="252"/>
      <c r="J306" s="249"/>
      <c r="K306" s="249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141</v>
      </c>
      <c r="AU306" s="257" t="s">
        <v>91</v>
      </c>
      <c r="AV306" s="14" t="s">
        <v>89</v>
      </c>
      <c r="AW306" s="14" t="s">
        <v>36</v>
      </c>
      <c r="AX306" s="14" t="s">
        <v>81</v>
      </c>
      <c r="AY306" s="257" t="s">
        <v>132</v>
      </c>
    </row>
    <row r="307" s="13" customFormat="1">
      <c r="A307" s="13"/>
      <c r="B307" s="232"/>
      <c r="C307" s="233"/>
      <c r="D307" s="234" t="s">
        <v>141</v>
      </c>
      <c r="E307" s="235" t="s">
        <v>1</v>
      </c>
      <c r="F307" s="236" t="s">
        <v>917</v>
      </c>
      <c r="G307" s="233"/>
      <c r="H307" s="237">
        <v>87.465999999999994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141</v>
      </c>
      <c r="AU307" s="243" t="s">
        <v>91</v>
      </c>
      <c r="AV307" s="13" t="s">
        <v>91</v>
      </c>
      <c r="AW307" s="13" t="s">
        <v>36</v>
      </c>
      <c r="AX307" s="13" t="s">
        <v>81</v>
      </c>
      <c r="AY307" s="243" t="s">
        <v>132</v>
      </c>
    </row>
    <row r="308" s="13" customFormat="1">
      <c r="A308" s="13"/>
      <c r="B308" s="232"/>
      <c r="C308" s="233"/>
      <c r="D308" s="234" t="s">
        <v>141</v>
      </c>
      <c r="E308" s="235" t="s">
        <v>1</v>
      </c>
      <c r="F308" s="236" t="s">
        <v>913</v>
      </c>
      <c r="G308" s="233"/>
      <c r="H308" s="237">
        <v>6.1059999999999999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141</v>
      </c>
      <c r="AU308" s="243" t="s">
        <v>91</v>
      </c>
      <c r="AV308" s="13" t="s">
        <v>91</v>
      </c>
      <c r="AW308" s="13" t="s">
        <v>36</v>
      </c>
      <c r="AX308" s="13" t="s">
        <v>81</v>
      </c>
      <c r="AY308" s="243" t="s">
        <v>132</v>
      </c>
    </row>
    <row r="309" s="13" customFormat="1">
      <c r="A309" s="13"/>
      <c r="B309" s="232"/>
      <c r="C309" s="233"/>
      <c r="D309" s="234" t="s">
        <v>141</v>
      </c>
      <c r="E309" s="235" t="s">
        <v>1</v>
      </c>
      <c r="F309" s="236" t="s">
        <v>914</v>
      </c>
      <c r="G309" s="233"/>
      <c r="H309" s="237">
        <v>8.8879999999999999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141</v>
      </c>
      <c r="AU309" s="243" t="s">
        <v>91</v>
      </c>
      <c r="AV309" s="13" t="s">
        <v>91</v>
      </c>
      <c r="AW309" s="13" t="s">
        <v>36</v>
      </c>
      <c r="AX309" s="13" t="s">
        <v>81</v>
      </c>
      <c r="AY309" s="243" t="s">
        <v>132</v>
      </c>
    </row>
    <row r="310" s="13" customFormat="1">
      <c r="A310" s="13"/>
      <c r="B310" s="232"/>
      <c r="C310" s="233"/>
      <c r="D310" s="234" t="s">
        <v>141</v>
      </c>
      <c r="E310" s="235" t="s">
        <v>1</v>
      </c>
      <c r="F310" s="236" t="s">
        <v>918</v>
      </c>
      <c r="G310" s="233"/>
      <c r="H310" s="237">
        <v>24.305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141</v>
      </c>
      <c r="AU310" s="243" t="s">
        <v>91</v>
      </c>
      <c r="AV310" s="13" t="s">
        <v>91</v>
      </c>
      <c r="AW310" s="13" t="s">
        <v>36</v>
      </c>
      <c r="AX310" s="13" t="s">
        <v>81</v>
      </c>
      <c r="AY310" s="243" t="s">
        <v>132</v>
      </c>
    </row>
    <row r="311" s="16" customFormat="1">
      <c r="A311" s="16"/>
      <c r="B311" s="269"/>
      <c r="C311" s="270"/>
      <c r="D311" s="234" t="s">
        <v>141</v>
      </c>
      <c r="E311" s="271" t="s">
        <v>1</v>
      </c>
      <c r="F311" s="272" t="s">
        <v>162</v>
      </c>
      <c r="G311" s="270"/>
      <c r="H311" s="273">
        <v>126.765</v>
      </c>
      <c r="I311" s="274"/>
      <c r="J311" s="270"/>
      <c r="K311" s="270"/>
      <c r="L311" s="275"/>
      <c r="M311" s="276"/>
      <c r="N311" s="277"/>
      <c r="O311" s="277"/>
      <c r="P311" s="277"/>
      <c r="Q311" s="277"/>
      <c r="R311" s="277"/>
      <c r="S311" s="277"/>
      <c r="T311" s="278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79" t="s">
        <v>141</v>
      </c>
      <c r="AU311" s="279" t="s">
        <v>91</v>
      </c>
      <c r="AV311" s="16" t="s">
        <v>139</v>
      </c>
      <c r="AW311" s="16" t="s">
        <v>36</v>
      </c>
      <c r="AX311" s="16" t="s">
        <v>89</v>
      </c>
      <c r="AY311" s="279" t="s">
        <v>132</v>
      </c>
    </row>
    <row r="312" s="2" customFormat="1" ht="44.25" customHeight="1">
      <c r="A312" s="39"/>
      <c r="B312" s="40"/>
      <c r="C312" s="219" t="s">
        <v>288</v>
      </c>
      <c r="D312" s="219" t="s">
        <v>134</v>
      </c>
      <c r="E312" s="220" t="s">
        <v>310</v>
      </c>
      <c r="F312" s="221" t="s">
        <v>311</v>
      </c>
      <c r="G312" s="222" t="s">
        <v>312</v>
      </c>
      <c r="H312" s="223">
        <v>456.35500000000002</v>
      </c>
      <c r="I312" s="224"/>
      <c r="J312" s="225">
        <f>ROUND(I312*H312,2)</f>
        <v>0</v>
      </c>
      <c r="K312" s="221" t="s">
        <v>138</v>
      </c>
      <c r="L312" s="45"/>
      <c r="M312" s="226" t="s">
        <v>1</v>
      </c>
      <c r="N312" s="227" t="s">
        <v>46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139</v>
      </c>
      <c r="AT312" s="230" t="s">
        <v>134</v>
      </c>
      <c r="AU312" s="230" t="s">
        <v>91</v>
      </c>
      <c r="AY312" s="18" t="s">
        <v>132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89</v>
      </c>
      <c r="BK312" s="231">
        <f>ROUND(I312*H312,2)</f>
        <v>0</v>
      </c>
      <c r="BL312" s="18" t="s">
        <v>139</v>
      </c>
      <c r="BM312" s="230" t="s">
        <v>919</v>
      </c>
    </row>
    <row r="313" s="13" customFormat="1">
      <c r="A313" s="13"/>
      <c r="B313" s="232"/>
      <c r="C313" s="233"/>
      <c r="D313" s="234" t="s">
        <v>141</v>
      </c>
      <c r="E313" s="235" t="s">
        <v>1</v>
      </c>
      <c r="F313" s="236" t="s">
        <v>920</v>
      </c>
      <c r="G313" s="233"/>
      <c r="H313" s="237">
        <v>314.87799999999999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141</v>
      </c>
      <c r="AU313" s="243" t="s">
        <v>91</v>
      </c>
      <c r="AV313" s="13" t="s">
        <v>91</v>
      </c>
      <c r="AW313" s="13" t="s">
        <v>36</v>
      </c>
      <c r="AX313" s="13" t="s">
        <v>81</v>
      </c>
      <c r="AY313" s="243" t="s">
        <v>132</v>
      </c>
    </row>
    <row r="314" s="13" customFormat="1">
      <c r="A314" s="13"/>
      <c r="B314" s="232"/>
      <c r="C314" s="233"/>
      <c r="D314" s="234" t="s">
        <v>141</v>
      </c>
      <c r="E314" s="235" t="s">
        <v>1</v>
      </c>
      <c r="F314" s="236" t="s">
        <v>921</v>
      </c>
      <c r="G314" s="233"/>
      <c r="H314" s="237">
        <v>21.981999999999999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141</v>
      </c>
      <c r="AU314" s="243" t="s">
        <v>91</v>
      </c>
      <c r="AV314" s="13" t="s">
        <v>91</v>
      </c>
      <c r="AW314" s="13" t="s">
        <v>36</v>
      </c>
      <c r="AX314" s="13" t="s">
        <v>81</v>
      </c>
      <c r="AY314" s="243" t="s">
        <v>132</v>
      </c>
    </row>
    <row r="315" s="13" customFormat="1">
      <c r="A315" s="13"/>
      <c r="B315" s="232"/>
      <c r="C315" s="233"/>
      <c r="D315" s="234" t="s">
        <v>141</v>
      </c>
      <c r="E315" s="235" t="s">
        <v>1</v>
      </c>
      <c r="F315" s="236" t="s">
        <v>922</v>
      </c>
      <c r="G315" s="233"/>
      <c r="H315" s="237">
        <v>31.997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141</v>
      </c>
      <c r="AU315" s="243" t="s">
        <v>91</v>
      </c>
      <c r="AV315" s="13" t="s">
        <v>91</v>
      </c>
      <c r="AW315" s="13" t="s">
        <v>36</v>
      </c>
      <c r="AX315" s="13" t="s">
        <v>81</v>
      </c>
      <c r="AY315" s="243" t="s">
        <v>132</v>
      </c>
    </row>
    <row r="316" s="13" customFormat="1">
      <c r="A316" s="13"/>
      <c r="B316" s="232"/>
      <c r="C316" s="233"/>
      <c r="D316" s="234" t="s">
        <v>141</v>
      </c>
      <c r="E316" s="235" t="s">
        <v>1</v>
      </c>
      <c r="F316" s="236" t="s">
        <v>923</v>
      </c>
      <c r="G316" s="233"/>
      <c r="H316" s="237">
        <v>87.498000000000005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141</v>
      </c>
      <c r="AU316" s="243" t="s">
        <v>91</v>
      </c>
      <c r="AV316" s="13" t="s">
        <v>91</v>
      </c>
      <c r="AW316" s="13" t="s">
        <v>36</v>
      </c>
      <c r="AX316" s="13" t="s">
        <v>81</v>
      </c>
      <c r="AY316" s="243" t="s">
        <v>132</v>
      </c>
    </row>
    <row r="317" s="16" customFormat="1">
      <c r="A317" s="16"/>
      <c r="B317" s="269"/>
      <c r="C317" s="270"/>
      <c r="D317" s="234" t="s">
        <v>141</v>
      </c>
      <c r="E317" s="271" t="s">
        <v>1</v>
      </c>
      <c r="F317" s="272" t="s">
        <v>162</v>
      </c>
      <c r="G317" s="270"/>
      <c r="H317" s="273">
        <v>456.35500000000002</v>
      </c>
      <c r="I317" s="274"/>
      <c r="J317" s="270"/>
      <c r="K317" s="270"/>
      <c r="L317" s="275"/>
      <c r="M317" s="276"/>
      <c r="N317" s="277"/>
      <c r="O317" s="277"/>
      <c r="P317" s="277"/>
      <c r="Q317" s="277"/>
      <c r="R317" s="277"/>
      <c r="S317" s="277"/>
      <c r="T317" s="278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9" t="s">
        <v>141</v>
      </c>
      <c r="AU317" s="279" t="s">
        <v>91</v>
      </c>
      <c r="AV317" s="16" t="s">
        <v>139</v>
      </c>
      <c r="AW317" s="16" t="s">
        <v>36</v>
      </c>
      <c r="AX317" s="16" t="s">
        <v>89</v>
      </c>
      <c r="AY317" s="279" t="s">
        <v>132</v>
      </c>
    </row>
    <row r="318" s="2" customFormat="1" ht="44.25" customHeight="1">
      <c r="A318" s="39"/>
      <c r="B318" s="40"/>
      <c r="C318" s="219" t="s">
        <v>298</v>
      </c>
      <c r="D318" s="219" t="s">
        <v>134</v>
      </c>
      <c r="E318" s="220" t="s">
        <v>319</v>
      </c>
      <c r="F318" s="221" t="s">
        <v>320</v>
      </c>
      <c r="G318" s="222" t="s">
        <v>236</v>
      </c>
      <c r="H318" s="223">
        <v>131.78</v>
      </c>
      <c r="I318" s="224"/>
      <c r="J318" s="225">
        <f>ROUND(I318*H318,2)</f>
        <v>0</v>
      </c>
      <c r="K318" s="221" t="s">
        <v>138</v>
      </c>
      <c r="L318" s="45"/>
      <c r="M318" s="226" t="s">
        <v>1</v>
      </c>
      <c r="N318" s="227" t="s">
        <v>46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139</v>
      </c>
      <c r="AT318" s="230" t="s">
        <v>134</v>
      </c>
      <c r="AU318" s="230" t="s">
        <v>91</v>
      </c>
      <c r="AY318" s="18" t="s">
        <v>132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89</v>
      </c>
      <c r="BK318" s="231">
        <f>ROUND(I318*H318,2)</f>
        <v>0</v>
      </c>
      <c r="BL318" s="18" t="s">
        <v>139</v>
      </c>
      <c r="BM318" s="230" t="s">
        <v>924</v>
      </c>
    </row>
    <row r="319" s="14" customFormat="1">
      <c r="A319" s="14"/>
      <c r="B319" s="248"/>
      <c r="C319" s="249"/>
      <c r="D319" s="234" t="s">
        <v>141</v>
      </c>
      <c r="E319" s="250" t="s">
        <v>1</v>
      </c>
      <c r="F319" s="251" t="s">
        <v>851</v>
      </c>
      <c r="G319" s="249"/>
      <c r="H319" s="250" t="s">
        <v>1</v>
      </c>
      <c r="I319" s="252"/>
      <c r="J319" s="249"/>
      <c r="K319" s="249"/>
      <c r="L319" s="253"/>
      <c r="M319" s="254"/>
      <c r="N319" s="255"/>
      <c r="O319" s="255"/>
      <c r="P319" s="255"/>
      <c r="Q319" s="255"/>
      <c r="R319" s="255"/>
      <c r="S319" s="255"/>
      <c r="T319" s="25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7" t="s">
        <v>141</v>
      </c>
      <c r="AU319" s="257" t="s">
        <v>91</v>
      </c>
      <c r="AV319" s="14" t="s">
        <v>89</v>
      </c>
      <c r="AW319" s="14" t="s">
        <v>36</v>
      </c>
      <c r="AX319" s="14" t="s">
        <v>81</v>
      </c>
      <c r="AY319" s="257" t="s">
        <v>132</v>
      </c>
    </row>
    <row r="320" s="14" customFormat="1">
      <c r="A320" s="14"/>
      <c r="B320" s="248"/>
      <c r="C320" s="249"/>
      <c r="D320" s="234" t="s">
        <v>141</v>
      </c>
      <c r="E320" s="250" t="s">
        <v>1</v>
      </c>
      <c r="F320" s="251" t="s">
        <v>244</v>
      </c>
      <c r="G320" s="249"/>
      <c r="H320" s="250" t="s">
        <v>1</v>
      </c>
      <c r="I320" s="252"/>
      <c r="J320" s="249"/>
      <c r="K320" s="249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141</v>
      </c>
      <c r="AU320" s="257" t="s">
        <v>91</v>
      </c>
      <c r="AV320" s="14" t="s">
        <v>89</v>
      </c>
      <c r="AW320" s="14" t="s">
        <v>36</v>
      </c>
      <c r="AX320" s="14" t="s">
        <v>81</v>
      </c>
      <c r="AY320" s="257" t="s">
        <v>132</v>
      </c>
    </row>
    <row r="321" s="14" customFormat="1">
      <c r="A321" s="14"/>
      <c r="B321" s="248"/>
      <c r="C321" s="249"/>
      <c r="D321" s="234" t="s">
        <v>141</v>
      </c>
      <c r="E321" s="250" t="s">
        <v>1</v>
      </c>
      <c r="F321" s="251" t="s">
        <v>854</v>
      </c>
      <c r="G321" s="249"/>
      <c r="H321" s="250" t="s">
        <v>1</v>
      </c>
      <c r="I321" s="252"/>
      <c r="J321" s="249"/>
      <c r="K321" s="249"/>
      <c r="L321" s="253"/>
      <c r="M321" s="254"/>
      <c r="N321" s="255"/>
      <c r="O321" s="255"/>
      <c r="P321" s="255"/>
      <c r="Q321" s="255"/>
      <c r="R321" s="255"/>
      <c r="S321" s="255"/>
      <c r="T321" s="25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7" t="s">
        <v>141</v>
      </c>
      <c r="AU321" s="257" t="s">
        <v>91</v>
      </c>
      <c r="AV321" s="14" t="s">
        <v>89</v>
      </c>
      <c r="AW321" s="14" t="s">
        <v>36</v>
      </c>
      <c r="AX321" s="14" t="s">
        <v>81</v>
      </c>
      <c r="AY321" s="257" t="s">
        <v>132</v>
      </c>
    </row>
    <row r="322" s="13" customFormat="1">
      <c r="A322" s="13"/>
      <c r="B322" s="232"/>
      <c r="C322" s="233"/>
      <c r="D322" s="234" t="s">
        <v>141</v>
      </c>
      <c r="E322" s="235" t="s">
        <v>1</v>
      </c>
      <c r="F322" s="236" t="s">
        <v>925</v>
      </c>
      <c r="G322" s="233"/>
      <c r="H322" s="237">
        <v>85.280000000000001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141</v>
      </c>
      <c r="AU322" s="243" t="s">
        <v>91</v>
      </c>
      <c r="AV322" s="13" t="s">
        <v>91</v>
      </c>
      <c r="AW322" s="13" t="s">
        <v>36</v>
      </c>
      <c r="AX322" s="13" t="s">
        <v>81</v>
      </c>
      <c r="AY322" s="243" t="s">
        <v>132</v>
      </c>
    </row>
    <row r="323" s="15" customFormat="1">
      <c r="A323" s="15"/>
      <c r="B323" s="258"/>
      <c r="C323" s="259"/>
      <c r="D323" s="234" t="s">
        <v>141</v>
      </c>
      <c r="E323" s="260" t="s">
        <v>1</v>
      </c>
      <c r="F323" s="261" t="s">
        <v>153</v>
      </c>
      <c r="G323" s="259"/>
      <c r="H323" s="262">
        <v>85.280000000000001</v>
      </c>
      <c r="I323" s="263"/>
      <c r="J323" s="259"/>
      <c r="K323" s="259"/>
      <c r="L323" s="264"/>
      <c r="M323" s="265"/>
      <c r="N323" s="266"/>
      <c r="O323" s="266"/>
      <c r="P323" s="266"/>
      <c r="Q323" s="266"/>
      <c r="R323" s="266"/>
      <c r="S323" s="266"/>
      <c r="T323" s="267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8" t="s">
        <v>141</v>
      </c>
      <c r="AU323" s="268" t="s">
        <v>91</v>
      </c>
      <c r="AV323" s="15" t="s">
        <v>154</v>
      </c>
      <c r="AW323" s="15" t="s">
        <v>36</v>
      </c>
      <c r="AX323" s="15" t="s">
        <v>81</v>
      </c>
      <c r="AY323" s="268" t="s">
        <v>132</v>
      </c>
    </row>
    <row r="324" s="14" customFormat="1">
      <c r="A324" s="14"/>
      <c r="B324" s="248"/>
      <c r="C324" s="249"/>
      <c r="D324" s="234" t="s">
        <v>141</v>
      </c>
      <c r="E324" s="250" t="s">
        <v>1</v>
      </c>
      <c r="F324" s="251" t="s">
        <v>150</v>
      </c>
      <c r="G324" s="249"/>
      <c r="H324" s="250" t="s">
        <v>1</v>
      </c>
      <c r="I324" s="252"/>
      <c r="J324" s="249"/>
      <c r="K324" s="249"/>
      <c r="L324" s="253"/>
      <c r="M324" s="254"/>
      <c r="N324" s="255"/>
      <c r="O324" s="255"/>
      <c r="P324" s="255"/>
      <c r="Q324" s="255"/>
      <c r="R324" s="255"/>
      <c r="S324" s="255"/>
      <c r="T324" s="25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7" t="s">
        <v>141</v>
      </c>
      <c r="AU324" s="257" t="s">
        <v>91</v>
      </c>
      <c r="AV324" s="14" t="s">
        <v>89</v>
      </c>
      <c r="AW324" s="14" t="s">
        <v>36</v>
      </c>
      <c r="AX324" s="14" t="s">
        <v>81</v>
      </c>
      <c r="AY324" s="257" t="s">
        <v>132</v>
      </c>
    </row>
    <row r="325" s="13" customFormat="1">
      <c r="A325" s="13"/>
      <c r="B325" s="232"/>
      <c r="C325" s="233"/>
      <c r="D325" s="234" t="s">
        <v>141</v>
      </c>
      <c r="E325" s="235" t="s">
        <v>1</v>
      </c>
      <c r="F325" s="236" t="s">
        <v>926</v>
      </c>
      <c r="G325" s="233"/>
      <c r="H325" s="237">
        <v>6.7599999999999998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141</v>
      </c>
      <c r="AU325" s="243" t="s">
        <v>91</v>
      </c>
      <c r="AV325" s="13" t="s">
        <v>91</v>
      </c>
      <c r="AW325" s="13" t="s">
        <v>36</v>
      </c>
      <c r="AX325" s="13" t="s">
        <v>81</v>
      </c>
      <c r="AY325" s="243" t="s">
        <v>132</v>
      </c>
    </row>
    <row r="326" s="14" customFormat="1">
      <c r="A326" s="14"/>
      <c r="B326" s="248"/>
      <c r="C326" s="249"/>
      <c r="D326" s="234" t="s">
        <v>141</v>
      </c>
      <c r="E326" s="250" t="s">
        <v>1</v>
      </c>
      <c r="F326" s="251" t="s">
        <v>857</v>
      </c>
      <c r="G326" s="249"/>
      <c r="H326" s="250" t="s">
        <v>1</v>
      </c>
      <c r="I326" s="252"/>
      <c r="J326" s="249"/>
      <c r="K326" s="249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141</v>
      </c>
      <c r="AU326" s="257" t="s">
        <v>91</v>
      </c>
      <c r="AV326" s="14" t="s">
        <v>89</v>
      </c>
      <c r="AW326" s="14" t="s">
        <v>36</v>
      </c>
      <c r="AX326" s="14" t="s">
        <v>81</v>
      </c>
      <c r="AY326" s="257" t="s">
        <v>132</v>
      </c>
    </row>
    <row r="327" s="13" customFormat="1">
      <c r="A327" s="13"/>
      <c r="B327" s="232"/>
      <c r="C327" s="233"/>
      <c r="D327" s="234" t="s">
        <v>141</v>
      </c>
      <c r="E327" s="235" t="s">
        <v>1</v>
      </c>
      <c r="F327" s="236" t="s">
        <v>927</v>
      </c>
      <c r="G327" s="233"/>
      <c r="H327" s="237">
        <v>9.8900000000000006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141</v>
      </c>
      <c r="AU327" s="243" t="s">
        <v>91</v>
      </c>
      <c r="AV327" s="13" t="s">
        <v>91</v>
      </c>
      <c r="AW327" s="13" t="s">
        <v>36</v>
      </c>
      <c r="AX327" s="13" t="s">
        <v>81</v>
      </c>
      <c r="AY327" s="243" t="s">
        <v>132</v>
      </c>
    </row>
    <row r="328" s="15" customFormat="1">
      <c r="A328" s="15"/>
      <c r="B328" s="258"/>
      <c r="C328" s="259"/>
      <c r="D328" s="234" t="s">
        <v>141</v>
      </c>
      <c r="E328" s="260" t="s">
        <v>1</v>
      </c>
      <c r="F328" s="261" t="s">
        <v>153</v>
      </c>
      <c r="G328" s="259"/>
      <c r="H328" s="262">
        <v>16.649999999999999</v>
      </c>
      <c r="I328" s="263"/>
      <c r="J328" s="259"/>
      <c r="K328" s="259"/>
      <c r="L328" s="264"/>
      <c r="M328" s="265"/>
      <c r="N328" s="266"/>
      <c r="O328" s="266"/>
      <c r="P328" s="266"/>
      <c r="Q328" s="266"/>
      <c r="R328" s="266"/>
      <c r="S328" s="266"/>
      <c r="T328" s="26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8" t="s">
        <v>141</v>
      </c>
      <c r="AU328" s="268" t="s">
        <v>91</v>
      </c>
      <c r="AV328" s="15" t="s">
        <v>154</v>
      </c>
      <c r="AW328" s="15" t="s">
        <v>36</v>
      </c>
      <c r="AX328" s="15" t="s">
        <v>81</v>
      </c>
      <c r="AY328" s="268" t="s">
        <v>132</v>
      </c>
    </row>
    <row r="329" s="14" customFormat="1">
      <c r="A329" s="14"/>
      <c r="B329" s="248"/>
      <c r="C329" s="249"/>
      <c r="D329" s="234" t="s">
        <v>141</v>
      </c>
      <c r="E329" s="250" t="s">
        <v>1</v>
      </c>
      <c r="F329" s="251" t="s">
        <v>159</v>
      </c>
      <c r="G329" s="249"/>
      <c r="H329" s="250" t="s">
        <v>1</v>
      </c>
      <c r="I329" s="252"/>
      <c r="J329" s="249"/>
      <c r="K329" s="249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141</v>
      </c>
      <c r="AU329" s="257" t="s">
        <v>91</v>
      </c>
      <c r="AV329" s="14" t="s">
        <v>89</v>
      </c>
      <c r="AW329" s="14" t="s">
        <v>36</v>
      </c>
      <c r="AX329" s="14" t="s">
        <v>81</v>
      </c>
      <c r="AY329" s="257" t="s">
        <v>132</v>
      </c>
    </row>
    <row r="330" s="13" customFormat="1">
      <c r="A330" s="13"/>
      <c r="B330" s="232"/>
      <c r="C330" s="233"/>
      <c r="D330" s="234" t="s">
        <v>141</v>
      </c>
      <c r="E330" s="235" t="s">
        <v>1</v>
      </c>
      <c r="F330" s="236" t="s">
        <v>928</v>
      </c>
      <c r="G330" s="233"/>
      <c r="H330" s="237">
        <v>29.850000000000001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141</v>
      </c>
      <c r="AU330" s="243" t="s">
        <v>91</v>
      </c>
      <c r="AV330" s="13" t="s">
        <v>91</v>
      </c>
      <c r="AW330" s="13" t="s">
        <v>36</v>
      </c>
      <c r="AX330" s="13" t="s">
        <v>81</v>
      </c>
      <c r="AY330" s="243" t="s">
        <v>132</v>
      </c>
    </row>
    <row r="331" s="15" customFormat="1">
      <c r="A331" s="15"/>
      <c r="B331" s="258"/>
      <c r="C331" s="259"/>
      <c r="D331" s="234" t="s">
        <v>141</v>
      </c>
      <c r="E331" s="260" t="s">
        <v>1</v>
      </c>
      <c r="F331" s="261" t="s">
        <v>153</v>
      </c>
      <c r="G331" s="259"/>
      <c r="H331" s="262">
        <v>29.850000000000001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8" t="s">
        <v>141</v>
      </c>
      <c r="AU331" s="268" t="s">
        <v>91</v>
      </c>
      <c r="AV331" s="15" t="s">
        <v>154</v>
      </c>
      <c r="AW331" s="15" t="s">
        <v>36</v>
      </c>
      <c r="AX331" s="15" t="s">
        <v>81</v>
      </c>
      <c r="AY331" s="268" t="s">
        <v>132</v>
      </c>
    </row>
    <row r="332" s="16" customFormat="1">
      <c r="A332" s="16"/>
      <c r="B332" s="269"/>
      <c r="C332" s="270"/>
      <c r="D332" s="234" t="s">
        <v>141</v>
      </c>
      <c r="E332" s="271" t="s">
        <v>1</v>
      </c>
      <c r="F332" s="272" t="s">
        <v>162</v>
      </c>
      <c r="G332" s="270"/>
      <c r="H332" s="273">
        <v>131.78</v>
      </c>
      <c r="I332" s="274"/>
      <c r="J332" s="270"/>
      <c r="K332" s="270"/>
      <c r="L332" s="275"/>
      <c r="M332" s="276"/>
      <c r="N332" s="277"/>
      <c r="O332" s="277"/>
      <c r="P332" s="277"/>
      <c r="Q332" s="277"/>
      <c r="R332" s="277"/>
      <c r="S332" s="277"/>
      <c r="T332" s="278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79" t="s">
        <v>141</v>
      </c>
      <c r="AU332" s="279" t="s">
        <v>91</v>
      </c>
      <c r="AV332" s="16" t="s">
        <v>139</v>
      </c>
      <c r="AW332" s="16" t="s">
        <v>36</v>
      </c>
      <c r="AX332" s="16" t="s">
        <v>89</v>
      </c>
      <c r="AY332" s="279" t="s">
        <v>132</v>
      </c>
    </row>
    <row r="333" s="2" customFormat="1" ht="16.5" customHeight="1">
      <c r="A333" s="39"/>
      <c r="B333" s="40"/>
      <c r="C333" s="280" t="s">
        <v>303</v>
      </c>
      <c r="D333" s="280" t="s">
        <v>329</v>
      </c>
      <c r="E333" s="281" t="s">
        <v>330</v>
      </c>
      <c r="F333" s="282" t="s">
        <v>331</v>
      </c>
      <c r="G333" s="283" t="s">
        <v>312</v>
      </c>
      <c r="H333" s="284">
        <v>263.56</v>
      </c>
      <c r="I333" s="285"/>
      <c r="J333" s="286">
        <f>ROUND(I333*H333,2)</f>
        <v>0</v>
      </c>
      <c r="K333" s="282" t="s">
        <v>138</v>
      </c>
      <c r="L333" s="287"/>
      <c r="M333" s="288" t="s">
        <v>1</v>
      </c>
      <c r="N333" s="289" t="s">
        <v>46</v>
      </c>
      <c r="O333" s="92"/>
      <c r="P333" s="228">
        <f>O333*H333</f>
        <v>0</v>
      </c>
      <c r="Q333" s="228">
        <v>1</v>
      </c>
      <c r="R333" s="228">
        <f>Q333*H333</f>
        <v>263.56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191</v>
      </c>
      <c r="AT333" s="230" t="s">
        <v>329</v>
      </c>
      <c r="AU333" s="230" t="s">
        <v>91</v>
      </c>
      <c r="AY333" s="18" t="s">
        <v>132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89</v>
      </c>
      <c r="BK333" s="231">
        <f>ROUND(I333*H333,2)</f>
        <v>0</v>
      </c>
      <c r="BL333" s="18" t="s">
        <v>139</v>
      </c>
      <c r="BM333" s="230" t="s">
        <v>929</v>
      </c>
    </row>
    <row r="334" s="2" customFormat="1">
      <c r="A334" s="39"/>
      <c r="B334" s="40"/>
      <c r="C334" s="41"/>
      <c r="D334" s="234" t="s">
        <v>146</v>
      </c>
      <c r="E334" s="41"/>
      <c r="F334" s="244" t="s">
        <v>333</v>
      </c>
      <c r="G334" s="41"/>
      <c r="H334" s="41"/>
      <c r="I334" s="245"/>
      <c r="J334" s="41"/>
      <c r="K334" s="41"/>
      <c r="L334" s="45"/>
      <c r="M334" s="246"/>
      <c r="N334" s="247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146</v>
      </c>
      <c r="AU334" s="18" t="s">
        <v>91</v>
      </c>
    </row>
    <row r="335" s="13" customFormat="1">
      <c r="A335" s="13"/>
      <c r="B335" s="232"/>
      <c r="C335" s="233"/>
      <c r="D335" s="234" t="s">
        <v>141</v>
      </c>
      <c r="E335" s="235" t="s">
        <v>1</v>
      </c>
      <c r="F335" s="236" t="s">
        <v>930</v>
      </c>
      <c r="G335" s="233"/>
      <c r="H335" s="237">
        <v>170.56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141</v>
      </c>
      <c r="AU335" s="243" t="s">
        <v>91</v>
      </c>
      <c r="AV335" s="13" t="s">
        <v>91</v>
      </c>
      <c r="AW335" s="13" t="s">
        <v>36</v>
      </c>
      <c r="AX335" s="13" t="s">
        <v>81</v>
      </c>
      <c r="AY335" s="243" t="s">
        <v>132</v>
      </c>
    </row>
    <row r="336" s="13" customFormat="1">
      <c r="A336" s="13"/>
      <c r="B336" s="232"/>
      <c r="C336" s="233"/>
      <c r="D336" s="234" t="s">
        <v>141</v>
      </c>
      <c r="E336" s="235" t="s">
        <v>1</v>
      </c>
      <c r="F336" s="236" t="s">
        <v>931</v>
      </c>
      <c r="G336" s="233"/>
      <c r="H336" s="237">
        <v>13.52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141</v>
      </c>
      <c r="AU336" s="243" t="s">
        <v>91</v>
      </c>
      <c r="AV336" s="13" t="s">
        <v>91</v>
      </c>
      <c r="AW336" s="13" t="s">
        <v>36</v>
      </c>
      <c r="AX336" s="13" t="s">
        <v>81</v>
      </c>
      <c r="AY336" s="243" t="s">
        <v>132</v>
      </c>
    </row>
    <row r="337" s="13" customFormat="1">
      <c r="A337" s="13"/>
      <c r="B337" s="232"/>
      <c r="C337" s="233"/>
      <c r="D337" s="234" t="s">
        <v>141</v>
      </c>
      <c r="E337" s="235" t="s">
        <v>1</v>
      </c>
      <c r="F337" s="236" t="s">
        <v>932</v>
      </c>
      <c r="G337" s="233"/>
      <c r="H337" s="237">
        <v>19.780000000000001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141</v>
      </c>
      <c r="AU337" s="243" t="s">
        <v>91</v>
      </c>
      <c r="AV337" s="13" t="s">
        <v>91</v>
      </c>
      <c r="AW337" s="13" t="s">
        <v>36</v>
      </c>
      <c r="AX337" s="13" t="s">
        <v>81</v>
      </c>
      <c r="AY337" s="243" t="s">
        <v>132</v>
      </c>
    </row>
    <row r="338" s="13" customFormat="1">
      <c r="A338" s="13"/>
      <c r="B338" s="232"/>
      <c r="C338" s="233"/>
      <c r="D338" s="234" t="s">
        <v>141</v>
      </c>
      <c r="E338" s="235" t="s">
        <v>1</v>
      </c>
      <c r="F338" s="236" t="s">
        <v>933</v>
      </c>
      <c r="G338" s="233"/>
      <c r="H338" s="237">
        <v>59.700000000000003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141</v>
      </c>
      <c r="AU338" s="243" t="s">
        <v>91</v>
      </c>
      <c r="AV338" s="13" t="s">
        <v>91</v>
      </c>
      <c r="AW338" s="13" t="s">
        <v>36</v>
      </c>
      <c r="AX338" s="13" t="s">
        <v>81</v>
      </c>
      <c r="AY338" s="243" t="s">
        <v>132</v>
      </c>
    </row>
    <row r="339" s="16" customFormat="1">
      <c r="A339" s="16"/>
      <c r="B339" s="269"/>
      <c r="C339" s="270"/>
      <c r="D339" s="234" t="s">
        <v>141</v>
      </c>
      <c r="E339" s="271" t="s">
        <v>1</v>
      </c>
      <c r="F339" s="272" t="s">
        <v>162</v>
      </c>
      <c r="G339" s="270"/>
      <c r="H339" s="273">
        <v>263.56</v>
      </c>
      <c r="I339" s="274"/>
      <c r="J339" s="270"/>
      <c r="K339" s="270"/>
      <c r="L339" s="275"/>
      <c r="M339" s="276"/>
      <c r="N339" s="277"/>
      <c r="O339" s="277"/>
      <c r="P339" s="277"/>
      <c r="Q339" s="277"/>
      <c r="R339" s="277"/>
      <c r="S339" s="277"/>
      <c r="T339" s="278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79" t="s">
        <v>141</v>
      </c>
      <c r="AU339" s="279" t="s">
        <v>91</v>
      </c>
      <c r="AV339" s="16" t="s">
        <v>139</v>
      </c>
      <c r="AW339" s="16" t="s">
        <v>36</v>
      </c>
      <c r="AX339" s="16" t="s">
        <v>89</v>
      </c>
      <c r="AY339" s="279" t="s">
        <v>132</v>
      </c>
    </row>
    <row r="340" s="2" customFormat="1" ht="66.75" customHeight="1">
      <c r="A340" s="39"/>
      <c r="B340" s="40"/>
      <c r="C340" s="219" t="s">
        <v>309</v>
      </c>
      <c r="D340" s="219" t="s">
        <v>134</v>
      </c>
      <c r="E340" s="220" t="s">
        <v>339</v>
      </c>
      <c r="F340" s="221" t="s">
        <v>340</v>
      </c>
      <c r="G340" s="222" t="s">
        <v>236</v>
      </c>
      <c r="H340" s="223">
        <v>73.760000000000005</v>
      </c>
      <c r="I340" s="224"/>
      <c r="J340" s="225">
        <f>ROUND(I340*H340,2)</f>
        <v>0</v>
      </c>
      <c r="K340" s="221" t="s">
        <v>138</v>
      </c>
      <c r="L340" s="45"/>
      <c r="M340" s="226" t="s">
        <v>1</v>
      </c>
      <c r="N340" s="227" t="s">
        <v>46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139</v>
      </c>
      <c r="AT340" s="230" t="s">
        <v>134</v>
      </c>
      <c r="AU340" s="230" t="s">
        <v>91</v>
      </c>
      <c r="AY340" s="18" t="s">
        <v>132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89</v>
      </c>
      <c r="BK340" s="231">
        <f>ROUND(I340*H340,2)</f>
        <v>0</v>
      </c>
      <c r="BL340" s="18" t="s">
        <v>139</v>
      </c>
      <c r="BM340" s="230" t="s">
        <v>934</v>
      </c>
    </row>
    <row r="341" s="14" customFormat="1">
      <c r="A341" s="14"/>
      <c r="B341" s="248"/>
      <c r="C341" s="249"/>
      <c r="D341" s="234" t="s">
        <v>141</v>
      </c>
      <c r="E341" s="250" t="s">
        <v>1</v>
      </c>
      <c r="F341" s="251" t="s">
        <v>851</v>
      </c>
      <c r="G341" s="249"/>
      <c r="H341" s="250" t="s">
        <v>1</v>
      </c>
      <c r="I341" s="252"/>
      <c r="J341" s="249"/>
      <c r="K341" s="249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141</v>
      </c>
      <c r="AU341" s="257" t="s">
        <v>91</v>
      </c>
      <c r="AV341" s="14" t="s">
        <v>89</v>
      </c>
      <c r="AW341" s="14" t="s">
        <v>36</v>
      </c>
      <c r="AX341" s="14" t="s">
        <v>81</v>
      </c>
      <c r="AY341" s="257" t="s">
        <v>132</v>
      </c>
    </row>
    <row r="342" s="14" customFormat="1">
      <c r="A342" s="14"/>
      <c r="B342" s="248"/>
      <c r="C342" s="249"/>
      <c r="D342" s="234" t="s">
        <v>141</v>
      </c>
      <c r="E342" s="250" t="s">
        <v>1</v>
      </c>
      <c r="F342" s="251" t="s">
        <v>244</v>
      </c>
      <c r="G342" s="249"/>
      <c r="H342" s="250" t="s">
        <v>1</v>
      </c>
      <c r="I342" s="252"/>
      <c r="J342" s="249"/>
      <c r="K342" s="249"/>
      <c r="L342" s="253"/>
      <c r="M342" s="254"/>
      <c r="N342" s="255"/>
      <c r="O342" s="255"/>
      <c r="P342" s="255"/>
      <c r="Q342" s="255"/>
      <c r="R342" s="255"/>
      <c r="S342" s="255"/>
      <c r="T342" s="25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7" t="s">
        <v>141</v>
      </c>
      <c r="AU342" s="257" t="s">
        <v>91</v>
      </c>
      <c r="AV342" s="14" t="s">
        <v>89</v>
      </c>
      <c r="AW342" s="14" t="s">
        <v>36</v>
      </c>
      <c r="AX342" s="14" t="s">
        <v>81</v>
      </c>
      <c r="AY342" s="257" t="s">
        <v>132</v>
      </c>
    </row>
    <row r="343" s="13" customFormat="1">
      <c r="A343" s="13"/>
      <c r="B343" s="232"/>
      <c r="C343" s="233"/>
      <c r="D343" s="234" t="s">
        <v>141</v>
      </c>
      <c r="E343" s="235" t="s">
        <v>1</v>
      </c>
      <c r="F343" s="236" t="s">
        <v>935</v>
      </c>
      <c r="G343" s="233"/>
      <c r="H343" s="237">
        <v>54.829999999999998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141</v>
      </c>
      <c r="AU343" s="243" t="s">
        <v>91</v>
      </c>
      <c r="AV343" s="13" t="s">
        <v>91</v>
      </c>
      <c r="AW343" s="13" t="s">
        <v>36</v>
      </c>
      <c r="AX343" s="13" t="s">
        <v>81</v>
      </c>
      <c r="AY343" s="243" t="s">
        <v>132</v>
      </c>
    </row>
    <row r="344" s="13" customFormat="1">
      <c r="A344" s="13"/>
      <c r="B344" s="232"/>
      <c r="C344" s="233"/>
      <c r="D344" s="234" t="s">
        <v>141</v>
      </c>
      <c r="E344" s="235" t="s">
        <v>1</v>
      </c>
      <c r="F344" s="236" t="s">
        <v>936</v>
      </c>
      <c r="G344" s="233"/>
      <c r="H344" s="237">
        <v>3.3399999999999999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141</v>
      </c>
      <c r="AU344" s="243" t="s">
        <v>91</v>
      </c>
      <c r="AV344" s="13" t="s">
        <v>91</v>
      </c>
      <c r="AW344" s="13" t="s">
        <v>36</v>
      </c>
      <c r="AX344" s="13" t="s">
        <v>81</v>
      </c>
      <c r="AY344" s="243" t="s">
        <v>132</v>
      </c>
    </row>
    <row r="345" s="13" customFormat="1">
      <c r="A345" s="13"/>
      <c r="B345" s="232"/>
      <c r="C345" s="233"/>
      <c r="D345" s="234" t="s">
        <v>141</v>
      </c>
      <c r="E345" s="235" t="s">
        <v>1</v>
      </c>
      <c r="F345" s="236" t="s">
        <v>937</v>
      </c>
      <c r="G345" s="233"/>
      <c r="H345" s="237">
        <v>4.8200000000000003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141</v>
      </c>
      <c r="AU345" s="243" t="s">
        <v>91</v>
      </c>
      <c r="AV345" s="13" t="s">
        <v>91</v>
      </c>
      <c r="AW345" s="13" t="s">
        <v>36</v>
      </c>
      <c r="AX345" s="13" t="s">
        <v>81</v>
      </c>
      <c r="AY345" s="243" t="s">
        <v>132</v>
      </c>
    </row>
    <row r="346" s="13" customFormat="1">
      <c r="A346" s="13"/>
      <c r="B346" s="232"/>
      <c r="C346" s="233"/>
      <c r="D346" s="234" t="s">
        <v>141</v>
      </c>
      <c r="E346" s="235" t="s">
        <v>1</v>
      </c>
      <c r="F346" s="236" t="s">
        <v>938</v>
      </c>
      <c r="G346" s="233"/>
      <c r="H346" s="237">
        <v>10.77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141</v>
      </c>
      <c r="AU346" s="243" t="s">
        <v>91</v>
      </c>
      <c r="AV346" s="13" t="s">
        <v>91</v>
      </c>
      <c r="AW346" s="13" t="s">
        <v>36</v>
      </c>
      <c r="AX346" s="13" t="s">
        <v>81</v>
      </c>
      <c r="AY346" s="243" t="s">
        <v>132</v>
      </c>
    </row>
    <row r="347" s="16" customFormat="1">
      <c r="A347" s="16"/>
      <c r="B347" s="269"/>
      <c r="C347" s="270"/>
      <c r="D347" s="234" t="s">
        <v>141</v>
      </c>
      <c r="E347" s="271" t="s">
        <v>1</v>
      </c>
      <c r="F347" s="272" t="s">
        <v>162</v>
      </c>
      <c r="G347" s="270"/>
      <c r="H347" s="273">
        <v>73.760000000000005</v>
      </c>
      <c r="I347" s="274"/>
      <c r="J347" s="270"/>
      <c r="K347" s="270"/>
      <c r="L347" s="275"/>
      <c r="M347" s="276"/>
      <c r="N347" s="277"/>
      <c r="O347" s="277"/>
      <c r="P347" s="277"/>
      <c r="Q347" s="277"/>
      <c r="R347" s="277"/>
      <c r="S347" s="277"/>
      <c r="T347" s="278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79" t="s">
        <v>141</v>
      </c>
      <c r="AU347" s="279" t="s">
        <v>91</v>
      </c>
      <c r="AV347" s="16" t="s">
        <v>139</v>
      </c>
      <c r="AW347" s="16" t="s">
        <v>36</v>
      </c>
      <c r="AX347" s="16" t="s">
        <v>89</v>
      </c>
      <c r="AY347" s="279" t="s">
        <v>132</v>
      </c>
    </row>
    <row r="348" s="2" customFormat="1" ht="16.5" customHeight="1">
      <c r="A348" s="39"/>
      <c r="B348" s="40"/>
      <c r="C348" s="280" t="s">
        <v>318</v>
      </c>
      <c r="D348" s="280" t="s">
        <v>329</v>
      </c>
      <c r="E348" s="281" t="s">
        <v>347</v>
      </c>
      <c r="F348" s="282" t="s">
        <v>348</v>
      </c>
      <c r="G348" s="283" t="s">
        <v>312</v>
      </c>
      <c r="H348" s="284">
        <v>147.52000000000001</v>
      </c>
      <c r="I348" s="285"/>
      <c r="J348" s="286">
        <f>ROUND(I348*H348,2)</f>
        <v>0</v>
      </c>
      <c r="K348" s="282" t="s">
        <v>138</v>
      </c>
      <c r="L348" s="287"/>
      <c r="M348" s="288" t="s">
        <v>1</v>
      </c>
      <c r="N348" s="289" t="s">
        <v>46</v>
      </c>
      <c r="O348" s="92"/>
      <c r="P348" s="228">
        <f>O348*H348</f>
        <v>0</v>
      </c>
      <c r="Q348" s="228">
        <v>1</v>
      </c>
      <c r="R348" s="228">
        <f>Q348*H348</f>
        <v>147.52000000000001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191</v>
      </c>
      <c r="AT348" s="230" t="s">
        <v>329</v>
      </c>
      <c r="AU348" s="230" t="s">
        <v>91</v>
      </c>
      <c r="AY348" s="18" t="s">
        <v>132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89</v>
      </c>
      <c r="BK348" s="231">
        <f>ROUND(I348*H348,2)</f>
        <v>0</v>
      </c>
      <c r="BL348" s="18" t="s">
        <v>139</v>
      </c>
      <c r="BM348" s="230" t="s">
        <v>939</v>
      </c>
    </row>
    <row r="349" s="2" customFormat="1">
      <c r="A349" s="39"/>
      <c r="B349" s="40"/>
      <c r="C349" s="41"/>
      <c r="D349" s="234" t="s">
        <v>146</v>
      </c>
      <c r="E349" s="41"/>
      <c r="F349" s="244" t="s">
        <v>350</v>
      </c>
      <c r="G349" s="41"/>
      <c r="H349" s="41"/>
      <c r="I349" s="245"/>
      <c r="J349" s="41"/>
      <c r="K349" s="41"/>
      <c r="L349" s="45"/>
      <c r="M349" s="246"/>
      <c r="N349" s="247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146</v>
      </c>
      <c r="AU349" s="18" t="s">
        <v>91</v>
      </c>
    </row>
    <row r="350" s="13" customFormat="1">
      <c r="A350" s="13"/>
      <c r="B350" s="232"/>
      <c r="C350" s="233"/>
      <c r="D350" s="234" t="s">
        <v>141</v>
      </c>
      <c r="E350" s="233"/>
      <c r="F350" s="236" t="s">
        <v>940</v>
      </c>
      <c r="G350" s="233"/>
      <c r="H350" s="237">
        <v>147.52000000000001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141</v>
      </c>
      <c r="AU350" s="243" t="s">
        <v>91</v>
      </c>
      <c r="AV350" s="13" t="s">
        <v>91</v>
      </c>
      <c r="AW350" s="13" t="s">
        <v>4</v>
      </c>
      <c r="AX350" s="13" t="s">
        <v>89</v>
      </c>
      <c r="AY350" s="243" t="s">
        <v>132</v>
      </c>
    </row>
    <row r="351" s="12" customFormat="1" ht="22.8" customHeight="1">
      <c r="A351" s="12"/>
      <c r="B351" s="203"/>
      <c r="C351" s="204"/>
      <c r="D351" s="205" t="s">
        <v>80</v>
      </c>
      <c r="E351" s="217" t="s">
        <v>91</v>
      </c>
      <c r="F351" s="217" t="s">
        <v>373</v>
      </c>
      <c r="G351" s="204"/>
      <c r="H351" s="204"/>
      <c r="I351" s="207"/>
      <c r="J351" s="218">
        <f>BK351</f>
        <v>0</v>
      </c>
      <c r="K351" s="204"/>
      <c r="L351" s="209"/>
      <c r="M351" s="210"/>
      <c r="N351" s="211"/>
      <c r="O351" s="211"/>
      <c r="P351" s="212">
        <f>SUM(P352:P364)</f>
        <v>0</v>
      </c>
      <c r="Q351" s="211"/>
      <c r="R351" s="212">
        <f>SUM(R352:R364)</f>
        <v>86.186739000000003</v>
      </c>
      <c r="S351" s="211"/>
      <c r="T351" s="213">
        <f>SUM(T352:T364)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4" t="s">
        <v>89</v>
      </c>
      <c r="AT351" s="215" t="s">
        <v>80</v>
      </c>
      <c r="AU351" s="215" t="s">
        <v>89</v>
      </c>
      <c r="AY351" s="214" t="s">
        <v>132</v>
      </c>
      <c r="BK351" s="216">
        <f>SUM(BK352:BK364)</f>
        <v>0</v>
      </c>
    </row>
    <row r="352" s="2" customFormat="1" ht="44.25" customHeight="1">
      <c r="A352" s="39"/>
      <c r="B352" s="40"/>
      <c r="C352" s="219" t="s">
        <v>328</v>
      </c>
      <c r="D352" s="219" t="s">
        <v>134</v>
      </c>
      <c r="E352" s="220" t="s">
        <v>375</v>
      </c>
      <c r="F352" s="221" t="s">
        <v>376</v>
      </c>
      <c r="G352" s="222" t="s">
        <v>236</v>
      </c>
      <c r="H352" s="223">
        <v>27.829000000000001</v>
      </c>
      <c r="I352" s="224"/>
      <c r="J352" s="225">
        <f>ROUND(I352*H352,2)</f>
        <v>0</v>
      </c>
      <c r="K352" s="221" t="s">
        <v>138</v>
      </c>
      <c r="L352" s="45"/>
      <c r="M352" s="226" t="s">
        <v>1</v>
      </c>
      <c r="N352" s="227" t="s">
        <v>46</v>
      </c>
      <c r="O352" s="92"/>
      <c r="P352" s="228">
        <f>O352*H352</f>
        <v>0</v>
      </c>
      <c r="Q352" s="228">
        <v>1.6299999999999999</v>
      </c>
      <c r="R352" s="228">
        <f>Q352*H352</f>
        <v>45.361269999999998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139</v>
      </c>
      <c r="AT352" s="230" t="s">
        <v>134</v>
      </c>
      <c r="AU352" s="230" t="s">
        <v>91</v>
      </c>
      <c r="AY352" s="18" t="s">
        <v>132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89</v>
      </c>
      <c r="BK352" s="231">
        <f>ROUND(I352*H352,2)</f>
        <v>0</v>
      </c>
      <c r="BL352" s="18" t="s">
        <v>139</v>
      </c>
      <c r="BM352" s="230" t="s">
        <v>941</v>
      </c>
    </row>
    <row r="353" s="14" customFormat="1">
      <c r="A353" s="14"/>
      <c r="B353" s="248"/>
      <c r="C353" s="249"/>
      <c r="D353" s="234" t="s">
        <v>141</v>
      </c>
      <c r="E353" s="250" t="s">
        <v>1</v>
      </c>
      <c r="F353" s="251" t="s">
        <v>846</v>
      </c>
      <c r="G353" s="249"/>
      <c r="H353" s="250" t="s">
        <v>1</v>
      </c>
      <c r="I353" s="252"/>
      <c r="J353" s="249"/>
      <c r="K353" s="249"/>
      <c r="L353" s="253"/>
      <c r="M353" s="254"/>
      <c r="N353" s="255"/>
      <c r="O353" s="255"/>
      <c r="P353" s="255"/>
      <c r="Q353" s="255"/>
      <c r="R353" s="255"/>
      <c r="S353" s="255"/>
      <c r="T353" s="25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7" t="s">
        <v>141</v>
      </c>
      <c r="AU353" s="257" t="s">
        <v>91</v>
      </c>
      <c r="AV353" s="14" t="s">
        <v>89</v>
      </c>
      <c r="AW353" s="14" t="s">
        <v>36</v>
      </c>
      <c r="AX353" s="14" t="s">
        <v>81</v>
      </c>
      <c r="AY353" s="257" t="s">
        <v>132</v>
      </c>
    </row>
    <row r="354" s="13" customFormat="1">
      <c r="A354" s="13"/>
      <c r="B354" s="232"/>
      <c r="C354" s="233"/>
      <c r="D354" s="234" t="s">
        <v>141</v>
      </c>
      <c r="E354" s="235" t="s">
        <v>1</v>
      </c>
      <c r="F354" s="236" t="s">
        <v>942</v>
      </c>
      <c r="G354" s="233"/>
      <c r="H354" s="237">
        <v>20.071999999999999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141</v>
      </c>
      <c r="AU354" s="243" t="s">
        <v>91</v>
      </c>
      <c r="AV354" s="13" t="s">
        <v>91</v>
      </c>
      <c r="AW354" s="13" t="s">
        <v>36</v>
      </c>
      <c r="AX354" s="13" t="s">
        <v>81</v>
      </c>
      <c r="AY354" s="243" t="s">
        <v>132</v>
      </c>
    </row>
    <row r="355" s="13" customFormat="1">
      <c r="A355" s="13"/>
      <c r="B355" s="232"/>
      <c r="C355" s="233"/>
      <c r="D355" s="234" t="s">
        <v>141</v>
      </c>
      <c r="E355" s="235" t="s">
        <v>1</v>
      </c>
      <c r="F355" s="236" t="s">
        <v>943</v>
      </c>
      <c r="G355" s="233"/>
      <c r="H355" s="237">
        <v>1.2210000000000001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141</v>
      </c>
      <c r="AU355" s="243" t="s">
        <v>91</v>
      </c>
      <c r="AV355" s="13" t="s">
        <v>91</v>
      </c>
      <c r="AW355" s="13" t="s">
        <v>36</v>
      </c>
      <c r="AX355" s="13" t="s">
        <v>81</v>
      </c>
      <c r="AY355" s="243" t="s">
        <v>132</v>
      </c>
    </row>
    <row r="356" s="13" customFormat="1">
      <c r="A356" s="13"/>
      <c r="B356" s="232"/>
      <c r="C356" s="233"/>
      <c r="D356" s="234" t="s">
        <v>141</v>
      </c>
      <c r="E356" s="235" t="s">
        <v>1</v>
      </c>
      <c r="F356" s="236" t="s">
        <v>944</v>
      </c>
      <c r="G356" s="233"/>
      <c r="H356" s="237">
        <v>1.766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141</v>
      </c>
      <c r="AU356" s="243" t="s">
        <v>91</v>
      </c>
      <c r="AV356" s="13" t="s">
        <v>91</v>
      </c>
      <c r="AW356" s="13" t="s">
        <v>36</v>
      </c>
      <c r="AX356" s="13" t="s">
        <v>81</v>
      </c>
      <c r="AY356" s="243" t="s">
        <v>132</v>
      </c>
    </row>
    <row r="357" s="13" customFormat="1">
      <c r="A357" s="13"/>
      <c r="B357" s="232"/>
      <c r="C357" s="233"/>
      <c r="D357" s="234" t="s">
        <v>141</v>
      </c>
      <c r="E357" s="235" t="s">
        <v>1</v>
      </c>
      <c r="F357" s="236" t="s">
        <v>945</v>
      </c>
      <c r="G357" s="233"/>
      <c r="H357" s="237">
        <v>4.7699999999999996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141</v>
      </c>
      <c r="AU357" s="243" t="s">
        <v>91</v>
      </c>
      <c r="AV357" s="13" t="s">
        <v>91</v>
      </c>
      <c r="AW357" s="13" t="s">
        <v>36</v>
      </c>
      <c r="AX357" s="13" t="s">
        <v>81</v>
      </c>
      <c r="AY357" s="243" t="s">
        <v>132</v>
      </c>
    </row>
    <row r="358" s="16" customFormat="1">
      <c r="A358" s="16"/>
      <c r="B358" s="269"/>
      <c r="C358" s="270"/>
      <c r="D358" s="234" t="s">
        <v>141</v>
      </c>
      <c r="E358" s="271" t="s">
        <v>1</v>
      </c>
      <c r="F358" s="272" t="s">
        <v>162</v>
      </c>
      <c r="G358" s="270"/>
      <c r="H358" s="273">
        <v>27.829000000000001</v>
      </c>
      <c r="I358" s="274"/>
      <c r="J358" s="270"/>
      <c r="K358" s="270"/>
      <c r="L358" s="275"/>
      <c r="M358" s="276"/>
      <c r="N358" s="277"/>
      <c r="O358" s="277"/>
      <c r="P358" s="277"/>
      <c r="Q358" s="277"/>
      <c r="R358" s="277"/>
      <c r="S358" s="277"/>
      <c r="T358" s="278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79" t="s">
        <v>141</v>
      </c>
      <c r="AU358" s="279" t="s">
        <v>91</v>
      </c>
      <c r="AV358" s="16" t="s">
        <v>139</v>
      </c>
      <c r="AW358" s="16" t="s">
        <v>36</v>
      </c>
      <c r="AX358" s="16" t="s">
        <v>89</v>
      </c>
      <c r="AY358" s="279" t="s">
        <v>132</v>
      </c>
    </row>
    <row r="359" s="2" customFormat="1" ht="66.75" customHeight="1">
      <c r="A359" s="39"/>
      <c r="B359" s="40"/>
      <c r="C359" s="219" t="s">
        <v>338</v>
      </c>
      <c r="D359" s="219" t="s">
        <v>134</v>
      </c>
      <c r="E359" s="220" t="s">
        <v>384</v>
      </c>
      <c r="F359" s="221" t="s">
        <v>385</v>
      </c>
      <c r="G359" s="222" t="s">
        <v>188</v>
      </c>
      <c r="H359" s="223">
        <v>171.55000000000001</v>
      </c>
      <c r="I359" s="224"/>
      <c r="J359" s="225">
        <f>ROUND(I359*H359,2)</f>
        <v>0</v>
      </c>
      <c r="K359" s="221" t="s">
        <v>138</v>
      </c>
      <c r="L359" s="45"/>
      <c r="M359" s="226" t="s">
        <v>1</v>
      </c>
      <c r="N359" s="227" t="s">
        <v>46</v>
      </c>
      <c r="O359" s="92"/>
      <c r="P359" s="228">
        <f>O359*H359</f>
        <v>0</v>
      </c>
      <c r="Q359" s="228">
        <v>0.23798</v>
      </c>
      <c r="R359" s="228">
        <f>Q359*H359</f>
        <v>40.825469000000005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139</v>
      </c>
      <c r="AT359" s="230" t="s">
        <v>134</v>
      </c>
      <c r="AU359" s="230" t="s">
        <v>91</v>
      </c>
      <c r="AY359" s="18" t="s">
        <v>132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89</v>
      </c>
      <c r="BK359" s="231">
        <f>ROUND(I359*H359,2)</f>
        <v>0</v>
      </c>
      <c r="BL359" s="18" t="s">
        <v>139</v>
      </c>
      <c r="BM359" s="230" t="s">
        <v>946</v>
      </c>
    </row>
    <row r="360" s="13" customFormat="1">
      <c r="A360" s="13"/>
      <c r="B360" s="232"/>
      <c r="C360" s="233"/>
      <c r="D360" s="234" t="s">
        <v>141</v>
      </c>
      <c r="E360" s="235" t="s">
        <v>1</v>
      </c>
      <c r="F360" s="236" t="s">
        <v>947</v>
      </c>
      <c r="G360" s="233"/>
      <c r="H360" s="237">
        <v>121.65000000000001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141</v>
      </c>
      <c r="AU360" s="243" t="s">
        <v>91</v>
      </c>
      <c r="AV360" s="13" t="s">
        <v>91</v>
      </c>
      <c r="AW360" s="13" t="s">
        <v>36</v>
      </c>
      <c r="AX360" s="13" t="s">
        <v>81</v>
      </c>
      <c r="AY360" s="243" t="s">
        <v>132</v>
      </c>
    </row>
    <row r="361" s="13" customFormat="1">
      <c r="A361" s="13"/>
      <c r="B361" s="232"/>
      <c r="C361" s="233"/>
      <c r="D361" s="234" t="s">
        <v>141</v>
      </c>
      <c r="E361" s="235" t="s">
        <v>1</v>
      </c>
      <c r="F361" s="236" t="s">
        <v>948</v>
      </c>
      <c r="G361" s="233"/>
      <c r="H361" s="237">
        <v>7.4000000000000004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141</v>
      </c>
      <c r="AU361" s="243" t="s">
        <v>91</v>
      </c>
      <c r="AV361" s="13" t="s">
        <v>91</v>
      </c>
      <c r="AW361" s="13" t="s">
        <v>36</v>
      </c>
      <c r="AX361" s="13" t="s">
        <v>81</v>
      </c>
      <c r="AY361" s="243" t="s">
        <v>132</v>
      </c>
    </row>
    <row r="362" s="13" customFormat="1">
      <c r="A362" s="13"/>
      <c r="B362" s="232"/>
      <c r="C362" s="233"/>
      <c r="D362" s="234" t="s">
        <v>141</v>
      </c>
      <c r="E362" s="235" t="s">
        <v>1</v>
      </c>
      <c r="F362" s="236" t="s">
        <v>949</v>
      </c>
      <c r="G362" s="233"/>
      <c r="H362" s="237">
        <v>10.699999999999999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141</v>
      </c>
      <c r="AU362" s="243" t="s">
        <v>91</v>
      </c>
      <c r="AV362" s="13" t="s">
        <v>91</v>
      </c>
      <c r="AW362" s="13" t="s">
        <v>36</v>
      </c>
      <c r="AX362" s="13" t="s">
        <v>81</v>
      </c>
      <c r="AY362" s="243" t="s">
        <v>132</v>
      </c>
    </row>
    <row r="363" s="13" customFormat="1">
      <c r="A363" s="13"/>
      <c r="B363" s="232"/>
      <c r="C363" s="233"/>
      <c r="D363" s="234" t="s">
        <v>141</v>
      </c>
      <c r="E363" s="235" t="s">
        <v>1</v>
      </c>
      <c r="F363" s="236" t="s">
        <v>950</v>
      </c>
      <c r="G363" s="233"/>
      <c r="H363" s="237">
        <v>31.800000000000001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141</v>
      </c>
      <c r="AU363" s="243" t="s">
        <v>91</v>
      </c>
      <c r="AV363" s="13" t="s">
        <v>91</v>
      </c>
      <c r="AW363" s="13" t="s">
        <v>36</v>
      </c>
      <c r="AX363" s="13" t="s">
        <v>81</v>
      </c>
      <c r="AY363" s="243" t="s">
        <v>132</v>
      </c>
    </row>
    <row r="364" s="16" customFormat="1">
      <c r="A364" s="16"/>
      <c r="B364" s="269"/>
      <c r="C364" s="270"/>
      <c r="D364" s="234" t="s">
        <v>141</v>
      </c>
      <c r="E364" s="271" t="s">
        <v>1</v>
      </c>
      <c r="F364" s="272" t="s">
        <v>162</v>
      </c>
      <c r="G364" s="270"/>
      <c r="H364" s="273">
        <v>171.55000000000001</v>
      </c>
      <c r="I364" s="274"/>
      <c r="J364" s="270"/>
      <c r="K364" s="270"/>
      <c r="L364" s="275"/>
      <c r="M364" s="276"/>
      <c r="N364" s="277"/>
      <c r="O364" s="277"/>
      <c r="P364" s="277"/>
      <c r="Q364" s="277"/>
      <c r="R364" s="277"/>
      <c r="S364" s="277"/>
      <c r="T364" s="278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79" t="s">
        <v>141</v>
      </c>
      <c r="AU364" s="279" t="s">
        <v>91</v>
      </c>
      <c r="AV364" s="16" t="s">
        <v>139</v>
      </c>
      <c r="AW364" s="16" t="s">
        <v>36</v>
      </c>
      <c r="AX364" s="16" t="s">
        <v>89</v>
      </c>
      <c r="AY364" s="279" t="s">
        <v>132</v>
      </c>
    </row>
    <row r="365" s="12" customFormat="1" ht="22.8" customHeight="1">
      <c r="A365" s="12"/>
      <c r="B365" s="203"/>
      <c r="C365" s="204"/>
      <c r="D365" s="205" t="s">
        <v>80</v>
      </c>
      <c r="E365" s="217" t="s">
        <v>139</v>
      </c>
      <c r="F365" s="217" t="s">
        <v>400</v>
      </c>
      <c r="G365" s="204"/>
      <c r="H365" s="204"/>
      <c r="I365" s="207"/>
      <c r="J365" s="218">
        <f>BK365</f>
        <v>0</v>
      </c>
      <c r="K365" s="204"/>
      <c r="L365" s="209"/>
      <c r="M365" s="210"/>
      <c r="N365" s="211"/>
      <c r="O365" s="211"/>
      <c r="P365" s="212">
        <f>SUM(P366:P379)</f>
        <v>0</v>
      </c>
      <c r="Q365" s="211"/>
      <c r="R365" s="212">
        <f>SUM(R366:R379)</f>
        <v>0</v>
      </c>
      <c r="S365" s="211"/>
      <c r="T365" s="213">
        <f>SUM(T366:T379)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4" t="s">
        <v>89</v>
      </c>
      <c r="AT365" s="215" t="s">
        <v>80</v>
      </c>
      <c r="AU365" s="215" t="s">
        <v>89</v>
      </c>
      <c r="AY365" s="214" t="s">
        <v>132</v>
      </c>
      <c r="BK365" s="216">
        <f>SUM(BK366:BK379)</f>
        <v>0</v>
      </c>
    </row>
    <row r="366" s="2" customFormat="1" ht="24.15" customHeight="1">
      <c r="A366" s="39"/>
      <c r="B366" s="40"/>
      <c r="C366" s="219" t="s">
        <v>346</v>
      </c>
      <c r="D366" s="219" t="s">
        <v>134</v>
      </c>
      <c r="E366" s="220" t="s">
        <v>951</v>
      </c>
      <c r="F366" s="221" t="s">
        <v>952</v>
      </c>
      <c r="G366" s="222" t="s">
        <v>236</v>
      </c>
      <c r="H366" s="223">
        <v>1.5</v>
      </c>
      <c r="I366" s="224"/>
      <c r="J366" s="225">
        <f>ROUND(I366*H366,2)</f>
        <v>0</v>
      </c>
      <c r="K366" s="221" t="s">
        <v>138</v>
      </c>
      <c r="L366" s="45"/>
      <c r="M366" s="226" t="s">
        <v>1</v>
      </c>
      <c r="N366" s="227" t="s">
        <v>46</v>
      </c>
      <c r="O366" s="92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139</v>
      </c>
      <c r="AT366" s="230" t="s">
        <v>134</v>
      </c>
      <c r="AU366" s="230" t="s">
        <v>91</v>
      </c>
      <c r="AY366" s="18" t="s">
        <v>132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89</v>
      </c>
      <c r="BK366" s="231">
        <f>ROUND(I366*H366,2)</f>
        <v>0</v>
      </c>
      <c r="BL366" s="18" t="s">
        <v>139</v>
      </c>
      <c r="BM366" s="230" t="s">
        <v>953</v>
      </c>
    </row>
    <row r="367" s="13" customFormat="1">
      <c r="A367" s="13"/>
      <c r="B367" s="232"/>
      <c r="C367" s="233"/>
      <c r="D367" s="234" t="s">
        <v>141</v>
      </c>
      <c r="E367" s="235" t="s">
        <v>1</v>
      </c>
      <c r="F367" s="236" t="s">
        <v>954</v>
      </c>
      <c r="G367" s="233"/>
      <c r="H367" s="237">
        <v>1.5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141</v>
      </c>
      <c r="AU367" s="243" t="s">
        <v>91</v>
      </c>
      <c r="AV367" s="13" t="s">
        <v>91</v>
      </c>
      <c r="AW367" s="13" t="s">
        <v>36</v>
      </c>
      <c r="AX367" s="13" t="s">
        <v>89</v>
      </c>
      <c r="AY367" s="243" t="s">
        <v>132</v>
      </c>
    </row>
    <row r="368" s="2" customFormat="1" ht="33" customHeight="1">
      <c r="A368" s="39"/>
      <c r="B368" s="40"/>
      <c r="C368" s="219" t="s">
        <v>352</v>
      </c>
      <c r="D368" s="219" t="s">
        <v>134</v>
      </c>
      <c r="E368" s="220" t="s">
        <v>955</v>
      </c>
      <c r="F368" s="221" t="s">
        <v>956</v>
      </c>
      <c r="G368" s="222" t="s">
        <v>236</v>
      </c>
      <c r="H368" s="223">
        <v>18.550000000000001</v>
      </c>
      <c r="I368" s="224"/>
      <c r="J368" s="225">
        <f>ROUND(I368*H368,2)</f>
        <v>0</v>
      </c>
      <c r="K368" s="221" t="s">
        <v>138</v>
      </c>
      <c r="L368" s="45"/>
      <c r="M368" s="226" t="s">
        <v>1</v>
      </c>
      <c r="N368" s="227" t="s">
        <v>46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139</v>
      </c>
      <c r="AT368" s="230" t="s">
        <v>134</v>
      </c>
      <c r="AU368" s="230" t="s">
        <v>91</v>
      </c>
      <c r="AY368" s="18" t="s">
        <v>132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89</v>
      </c>
      <c r="BK368" s="231">
        <f>ROUND(I368*H368,2)</f>
        <v>0</v>
      </c>
      <c r="BL368" s="18" t="s">
        <v>139</v>
      </c>
      <c r="BM368" s="230" t="s">
        <v>957</v>
      </c>
    </row>
    <row r="369" s="14" customFormat="1">
      <c r="A369" s="14"/>
      <c r="B369" s="248"/>
      <c r="C369" s="249"/>
      <c r="D369" s="234" t="s">
        <v>141</v>
      </c>
      <c r="E369" s="250" t="s">
        <v>1</v>
      </c>
      <c r="F369" s="251" t="s">
        <v>846</v>
      </c>
      <c r="G369" s="249"/>
      <c r="H369" s="250" t="s">
        <v>1</v>
      </c>
      <c r="I369" s="252"/>
      <c r="J369" s="249"/>
      <c r="K369" s="249"/>
      <c r="L369" s="253"/>
      <c r="M369" s="254"/>
      <c r="N369" s="255"/>
      <c r="O369" s="255"/>
      <c r="P369" s="255"/>
      <c r="Q369" s="255"/>
      <c r="R369" s="255"/>
      <c r="S369" s="255"/>
      <c r="T369" s="25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7" t="s">
        <v>141</v>
      </c>
      <c r="AU369" s="257" t="s">
        <v>91</v>
      </c>
      <c r="AV369" s="14" t="s">
        <v>89</v>
      </c>
      <c r="AW369" s="14" t="s">
        <v>36</v>
      </c>
      <c r="AX369" s="14" t="s">
        <v>81</v>
      </c>
      <c r="AY369" s="257" t="s">
        <v>132</v>
      </c>
    </row>
    <row r="370" s="13" customFormat="1">
      <c r="A370" s="13"/>
      <c r="B370" s="232"/>
      <c r="C370" s="233"/>
      <c r="D370" s="234" t="s">
        <v>141</v>
      </c>
      <c r="E370" s="235" t="s">
        <v>1</v>
      </c>
      <c r="F370" s="236" t="s">
        <v>958</v>
      </c>
      <c r="G370" s="233"/>
      <c r="H370" s="237">
        <v>13.380000000000001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141</v>
      </c>
      <c r="AU370" s="243" t="s">
        <v>91</v>
      </c>
      <c r="AV370" s="13" t="s">
        <v>91</v>
      </c>
      <c r="AW370" s="13" t="s">
        <v>36</v>
      </c>
      <c r="AX370" s="13" t="s">
        <v>81</v>
      </c>
      <c r="AY370" s="243" t="s">
        <v>132</v>
      </c>
    </row>
    <row r="371" s="13" customFormat="1">
      <c r="A371" s="13"/>
      <c r="B371" s="232"/>
      <c r="C371" s="233"/>
      <c r="D371" s="234" t="s">
        <v>141</v>
      </c>
      <c r="E371" s="235" t="s">
        <v>1</v>
      </c>
      <c r="F371" s="236" t="s">
        <v>959</v>
      </c>
      <c r="G371" s="233"/>
      <c r="H371" s="237">
        <v>0.81000000000000005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141</v>
      </c>
      <c r="AU371" s="243" t="s">
        <v>91</v>
      </c>
      <c r="AV371" s="13" t="s">
        <v>91</v>
      </c>
      <c r="AW371" s="13" t="s">
        <v>36</v>
      </c>
      <c r="AX371" s="13" t="s">
        <v>81</v>
      </c>
      <c r="AY371" s="243" t="s">
        <v>132</v>
      </c>
    </row>
    <row r="372" s="13" customFormat="1">
      <c r="A372" s="13"/>
      <c r="B372" s="232"/>
      <c r="C372" s="233"/>
      <c r="D372" s="234" t="s">
        <v>141</v>
      </c>
      <c r="E372" s="235" t="s">
        <v>1</v>
      </c>
      <c r="F372" s="236" t="s">
        <v>960</v>
      </c>
      <c r="G372" s="233"/>
      <c r="H372" s="237">
        <v>1.1799999999999999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141</v>
      </c>
      <c r="AU372" s="243" t="s">
        <v>91</v>
      </c>
      <c r="AV372" s="13" t="s">
        <v>91</v>
      </c>
      <c r="AW372" s="13" t="s">
        <v>36</v>
      </c>
      <c r="AX372" s="13" t="s">
        <v>81</v>
      </c>
      <c r="AY372" s="243" t="s">
        <v>132</v>
      </c>
    </row>
    <row r="373" s="13" customFormat="1">
      <c r="A373" s="13"/>
      <c r="B373" s="232"/>
      <c r="C373" s="233"/>
      <c r="D373" s="234" t="s">
        <v>141</v>
      </c>
      <c r="E373" s="235" t="s">
        <v>1</v>
      </c>
      <c r="F373" s="236" t="s">
        <v>961</v>
      </c>
      <c r="G373" s="233"/>
      <c r="H373" s="237">
        <v>3.1800000000000002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141</v>
      </c>
      <c r="AU373" s="243" t="s">
        <v>91</v>
      </c>
      <c r="AV373" s="13" t="s">
        <v>91</v>
      </c>
      <c r="AW373" s="13" t="s">
        <v>36</v>
      </c>
      <c r="AX373" s="13" t="s">
        <v>81</v>
      </c>
      <c r="AY373" s="243" t="s">
        <v>132</v>
      </c>
    </row>
    <row r="374" s="16" customFormat="1">
      <c r="A374" s="16"/>
      <c r="B374" s="269"/>
      <c r="C374" s="270"/>
      <c r="D374" s="234" t="s">
        <v>141</v>
      </c>
      <c r="E374" s="271" t="s">
        <v>1</v>
      </c>
      <c r="F374" s="272" t="s">
        <v>162</v>
      </c>
      <c r="G374" s="270"/>
      <c r="H374" s="273">
        <v>18.550000000000001</v>
      </c>
      <c r="I374" s="274"/>
      <c r="J374" s="270"/>
      <c r="K374" s="270"/>
      <c r="L374" s="275"/>
      <c r="M374" s="276"/>
      <c r="N374" s="277"/>
      <c r="O374" s="277"/>
      <c r="P374" s="277"/>
      <c r="Q374" s="277"/>
      <c r="R374" s="277"/>
      <c r="S374" s="277"/>
      <c r="T374" s="278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79" t="s">
        <v>141</v>
      </c>
      <c r="AU374" s="279" t="s">
        <v>91</v>
      </c>
      <c r="AV374" s="16" t="s">
        <v>139</v>
      </c>
      <c r="AW374" s="16" t="s">
        <v>36</v>
      </c>
      <c r="AX374" s="16" t="s">
        <v>89</v>
      </c>
      <c r="AY374" s="279" t="s">
        <v>132</v>
      </c>
    </row>
    <row r="375" s="2" customFormat="1" ht="44.25" customHeight="1">
      <c r="A375" s="39"/>
      <c r="B375" s="40"/>
      <c r="C375" s="219" t="s">
        <v>357</v>
      </c>
      <c r="D375" s="219" t="s">
        <v>134</v>
      </c>
      <c r="E375" s="220" t="s">
        <v>962</v>
      </c>
      <c r="F375" s="221" t="s">
        <v>963</v>
      </c>
      <c r="G375" s="222" t="s">
        <v>236</v>
      </c>
      <c r="H375" s="223">
        <v>0.80900000000000005</v>
      </c>
      <c r="I375" s="224"/>
      <c r="J375" s="225">
        <f>ROUND(I375*H375,2)</f>
        <v>0</v>
      </c>
      <c r="K375" s="221" t="s">
        <v>138</v>
      </c>
      <c r="L375" s="45"/>
      <c r="M375" s="226" t="s">
        <v>1</v>
      </c>
      <c r="N375" s="227" t="s">
        <v>46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139</v>
      </c>
      <c r="AT375" s="230" t="s">
        <v>134</v>
      </c>
      <c r="AU375" s="230" t="s">
        <v>91</v>
      </c>
      <c r="AY375" s="18" t="s">
        <v>132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89</v>
      </c>
      <c r="BK375" s="231">
        <f>ROUND(I375*H375,2)</f>
        <v>0</v>
      </c>
      <c r="BL375" s="18" t="s">
        <v>139</v>
      </c>
      <c r="BM375" s="230" t="s">
        <v>964</v>
      </c>
    </row>
    <row r="376" s="13" customFormat="1">
      <c r="A376" s="13"/>
      <c r="B376" s="232"/>
      <c r="C376" s="233"/>
      <c r="D376" s="234" t="s">
        <v>141</v>
      </c>
      <c r="E376" s="235" t="s">
        <v>1</v>
      </c>
      <c r="F376" s="236" t="s">
        <v>965</v>
      </c>
      <c r="G376" s="233"/>
      <c r="H376" s="237">
        <v>0.70099999999999996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141</v>
      </c>
      <c r="AU376" s="243" t="s">
        <v>91</v>
      </c>
      <c r="AV376" s="13" t="s">
        <v>91</v>
      </c>
      <c r="AW376" s="13" t="s">
        <v>36</v>
      </c>
      <c r="AX376" s="13" t="s">
        <v>81</v>
      </c>
      <c r="AY376" s="243" t="s">
        <v>132</v>
      </c>
    </row>
    <row r="377" s="13" customFormat="1">
      <c r="A377" s="13"/>
      <c r="B377" s="232"/>
      <c r="C377" s="233"/>
      <c r="D377" s="234" t="s">
        <v>141</v>
      </c>
      <c r="E377" s="235" t="s">
        <v>1</v>
      </c>
      <c r="F377" s="236" t="s">
        <v>966</v>
      </c>
      <c r="G377" s="233"/>
      <c r="H377" s="237">
        <v>0.068000000000000005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141</v>
      </c>
      <c r="AU377" s="243" t="s">
        <v>91</v>
      </c>
      <c r="AV377" s="13" t="s">
        <v>91</v>
      </c>
      <c r="AW377" s="13" t="s">
        <v>36</v>
      </c>
      <c r="AX377" s="13" t="s">
        <v>81</v>
      </c>
      <c r="AY377" s="243" t="s">
        <v>132</v>
      </c>
    </row>
    <row r="378" s="13" customFormat="1">
      <c r="A378" s="13"/>
      <c r="B378" s="232"/>
      <c r="C378" s="233"/>
      <c r="D378" s="234" t="s">
        <v>141</v>
      </c>
      <c r="E378" s="235" t="s">
        <v>1</v>
      </c>
      <c r="F378" s="236" t="s">
        <v>967</v>
      </c>
      <c r="G378" s="233"/>
      <c r="H378" s="237">
        <v>0.040000000000000001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141</v>
      </c>
      <c r="AU378" s="243" t="s">
        <v>91</v>
      </c>
      <c r="AV378" s="13" t="s">
        <v>91</v>
      </c>
      <c r="AW378" s="13" t="s">
        <v>36</v>
      </c>
      <c r="AX378" s="13" t="s">
        <v>81</v>
      </c>
      <c r="AY378" s="243" t="s">
        <v>132</v>
      </c>
    </row>
    <row r="379" s="16" customFormat="1">
      <c r="A379" s="16"/>
      <c r="B379" s="269"/>
      <c r="C379" s="270"/>
      <c r="D379" s="234" t="s">
        <v>141</v>
      </c>
      <c r="E379" s="271" t="s">
        <v>1</v>
      </c>
      <c r="F379" s="272" t="s">
        <v>162</v>
      </c>
      <c r="G379" s="270"/>
      <c r="H379" s="273">
        <v>0.80900000000000005</v>
      </c>
      <c r="I379" s="274"/>
      <c r="J379" s="270"/>
      <c r="K379" s="270"/>
      <c r="L379" s="275"/>
      <c r="M379" s="276"/>
      <c r="N379" s="277"/>
      <c r="O379" s="277"/>
      <c r="P379" s="277"/>
      <c r="Q379" s="277"/>
      <c r="R379" s="277"/>
      <c r="S379" s="277"/>
      <c r="T379" s="278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79" t="s">
        <v>141</v>
      </c>
      <c r="AU379" s="279" t="s">
        <v>91</v>
      </c>
      <c r="AV379" s="16" t="s">
        <v>139</v>
      </c>
      <c r="AW379" s="16" t="s">
        <v>36</v>
      </c>
      <c r="AX379" s="16" t="s">
        <v>89</v>
      </c>
      <c r="AY379" s="279" t="s">
        <v>132</v>
      </c>
    </row>
    <row r="380" s="12" customFormat="1" ht="22.8" customHeight="1">
      <c r="A380" s="12"/>
      <c r="B380" s="203"/>
      <c r="C380" s="204"/>
      <c r="D380" s="205" t="s">
        <v>80</v>
      </c>
      <c r="E380" s="217" t="s">
        <v>173</v>
      </c>
      <c r="F380" s="217" t="s">
        <v>446</v>
      </c>
      <c r="G380" s="204"/>
      <c r="H380" s="204"/>
      <c r="I380" s="207"/>
      <c r="J380" s="218">
        <f>BK380</f>
        <v>0</v>
      </c>
      <c r="K380" s="204"/>
      <c r="L380" s="209"/>
      <c r="M380" s="210"/>
      <c r="N380" s="211"/>
      <c r="O380" s="211"/>
      <c r="P380" s="212">
        <f>SUM(P381:P466)</f>
        <v>0</v>
      </c>
      <c r="Q380" s="211"/>
      <c r="R380" s="212">
        <f>SUM(R381:R466)</f>
        <v>1.4754592</v>
      </c>
      <c r="S380" s="211"/>
      <c r="T380" s="213">
        <f>SUM(T381:T466)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4" t="s">
        <v>89</v>
      </c>
      <c r="AT380" s="215" t="s">
        <v>80</v>
      </c>
      <c r="AU380" s="215" t="s">
        <v>89</v>
      </c>
      <c r="AY380" s="214" t="s">
        <v>132</v>
      </c>
      <c r="BK380" s="216">
        <f>SUM(BK381:BK466)</f>
        <v>0</v>
      </c>
    </row>
    <row r="381" s="2" customFormat="1" ht="33" customHeight="1">
      <c r="A381" s="39"/>
      <c r="B381" s="40"/>
      <c r="C381" s="219" t="s">
        <v>362</v>
      </c>
      <c r="D381" s="219" t="s">
        <v>134</v>
      </c>
      <c r="E381" s="220" t="s">
        <v>448</v>
      </c>
      <c r="F381" s="221" t="s">
        <v>449</v>
      </c>
      <c r="G381" s="222" t="s">
        <v>137</v>
      </c>
      <c r="H381" s="223">
        <v>185.52500000000001</v>
      </c>
      <c r="I381" s="224"/>
      <c r="J381" s="225">
        <f>ROUND(I381*H381,2)</f>
        <v>0</v>
      </c>
      <c r="K381" s="221" t="s">
        <v>138</v>
      </c>
      <c r="L381" s="45"/>
      <c r="M381" s="226" t="s">
        <v>1</v>
      </c>
      <c r="N381" s="227" t="s">
        <v>46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139</v>
      </c>
      <c r="AT381" s="230" t="s">
        <v>134</v>
      </c>
      <c r="AU381" s="230" t="s">
        <v>91</v>
      </c>
      <c r="AY381" s="18" t="s">
        <v>132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89</v>
      </c>
      <c r="BK381" s="231">
        <f>ROUND(I381*H381,2)</f>
        <v>0</v>
      </c>
      <c r="BL381" s="18" t="s">
        <v>139</v>
      </c>
      <c r="BM381" s="230" t="s">
        <v>968</v>
      </c>
    </row>
    <row r="382" s="14" customFormat="1">
      <c r="A382" s="14"/>
      <c r="B382" s="248"/>
      <c r="C382" s="249"/>
      <c r="D382" s="234" t="s">
        <v>141</v>
      </c>
      <c r="E382" s="250" t="s">
        <v>1</v>
      </c>
      <c r="F382" s="251" t="s">
        <v>846</v>
      </c>
      <c r="G382" s="249"/>
      <c r="H382" s="250" t="s">
        <v>1</v>
      </c>
      <c r="I382" s="252"/>
      <c r="J382" s="249"/>
      <c r="K382" s="249"/>
      <c r="L382" s="253"/>
      <c r="M382" s="254"/>
      <c r="N382" s="255"/>
      <c r="O382" s="255"/>
      <c r="P382" s="255"/>
      <c r="Q382" s="255"/>
      <c r="R382" s="255"/>
      <c r="S382" s="255"/>
      <c r="T382" s="25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7" t="s">
        <v>141</v>
      </c>
      <c r="AU382" s="257" t="s">
        <v>91</v>
      </c>
      <c r="AV382" s="14" t="s">
        <v>89</v>
      </c>
      <c r="AW382" s="14" t="s">
        <v>36</v>
      </c>
      <c r="AX382" s="14" t="s">
        <v>81</v>
      </c>
      <c r="AY382" s="257" t="s">
        <v>132</v>
      </c>
    </row>
    <row r="383" s="14" customFormat="1">
      <c r="A383" s="14"/>
      <c r="B383" s="248"/>
      <c r="C383" s="249"/>
      <c r="D383" s="234" t="s">
        <v>141</v>
      </c>
      <c r="E383" s="250" t="s">
        <v>1</v>
      </c>
      <c r="F383" s="251" t="s">
        <v>149</v>
      </c>
      <c r="G383" s="249"/>
      <c r="H383" s="250" t="s">
        <v>1</v>
      </c>
      <c r="I383" s="252"/>
      <c r="J383" s="249"/>
      <c r="K383" s="249"/>
      <c r="L383" s="253"/>
      <c r="M383" s="254"/>
      <c r="N383" s="255"/>
      <c r="O383" s="255"/>
      <c r="P383" s="255"/>
      <c r="Q383" s="255"/>
      <c r="R383" s="255"/>
      <c r="S383" s="255"/>
      <c r="T383" s="25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7" t="s">
        <v>141</v>
      </c>
      <c r="AU383" s="257" t="s">
        <v>91</v>
      </c>
      <c r="AV383" s="14" t="s">
        <v>89</v>
      </c>
      <c r="AW383" s="14" t="s">
        <v>36</v>
      </c>
      <c r="AX383" s="14" t="s">
        <v>81</v>
      </c>
      <c r="AY383" s="257" t="s">
        <v>132</v>
      </c>
    </row>
    <row r="384" s="14" customFormat="1">
      <c r="A384" s="14"/>
      <c r="B384" s="248"/>
      <c r="C384" s="249"/>
      <c r="D384" s="234" t="s">
        <v>141</v>
      </c>
      <c r="E384" s="250" t="s">
        <v>1</v>
      </c>
      <c r="F384" s="251" t="s">
        <v>854</v>
      </c>
      <c r="G384" s="249"/>
      <c r="H384" s="250" t="s">
        <v>1</v>
      </c>
      <c r="I384" s="252"/>
      <c r="J384" s="249"/>
      <c r="K384" s="249"/>
      <c r="L384" s="253"/>
      <c r="M384" s="254"/>
      <c r="N384" s="255"/>
      <c r="O384" s="255"/>
      <c r="P384" s="255"/>
      <c r="Q384" s="255"/>
      <c r="R384" s="255"/>
      <c r="S384" s="255"/>
      <c r="T384" s="25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7" t="s">
        <v>141</v>
      </c>
      <c r="AU384" s="257" t="s">
        <v>91</v>
      </c>
      <c r="AV384" s="14" t="s">
        <v>89</v>
      </c>
      <c r="AW384" s="14" t="s">
        <v>36</v>
      </c>
      <c r="AX384" s="14" t="s">
        <v>81</v>
      </c>
      <c r="AY384" s="257" t="s">
        <v>132</v>
      </c>
    </row>
    <row r="385" s="13" customFormat="1">
      <c r="A385" s="13"/>
      <c r="B385" s="232"/>
      <c r="C385" s="233"/>
      <c r="D385" s="234" t="s">
        <v>141</v>
      </c>
      <c r="E385" s="235" t="s">
        <v>1</v>
      </c>
      <c r="F385" s="236" t="s">
        <v>855</v>
      </c>
      <c r="G385" s="233"/>
      <c r="H385" s="237">
        <v>133.815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141</v>
      </c>
      <c r="AU385" s="243" t="s">
        <v>91</v>
      </c>
      <c r="AV385" s="13" t="s">
        <v>91</v>
      </c>
      <c r="AW385" s="13" t="s">
        <v>36</v>
      </c>
      <c r="AX385" s="13" t="s">
        <v>81</v>
      </c>
      <c r="AY385" s="243" t="s">
        <v>132</v>
      </c>
    </row>
    <row r="386" s="15" customFormat="1">
      <c r="A386" s="15"/>
      <c r="B386" s="258"/>
      <c r="C386" s="259"/>
      <c r="D386" s="234" t="s">
        <v>141</v>
      </c>
      <c r="E386" s="260" t="s">
        <v>1</v>
      </c>
      <c r="F386" s="261" t="s">
        <v>153</v>
      </c>
      <c r="G386" s="259"/>
      <c r="H386" s="262">
        <v>133.815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8" t="s">
        <v>141</v>
      </c>
      <c r="AU386" s="268" t="s">
        <v>91</v>
      </c>
      <c r="AV386" s="15" t="s">
        <v>154</v>
      </c>
      <c r="AW386" s="15" t="s">
        <v>36</v>
      </c>
      <c r="AX386" s="15" t="s">
        <v>81</v>
      </c>
      <c r="AY386" s="268" t="s">
        <v>132</v>
      </c>
    </row>
    <row r="387" s="14" customFormat="1">
      <c r="A387" s="14"/>
      <c r="B387" s="248"/>
      <c r="C387" s="249"/>
      <c r="D387" s="234" t="s">
        <v>141</v>
      </c>
      <c r="E387" s="250" t="s">
        <v>1</v>
      </c>
      <c r="F387" s="251" t="s">
        <v>150</v>
      </c>
      <c r="G387" s="249"/>
      <c r="H387" s="250" t="s">
        <v>1</v>
      </c>
      <c r="I387" s="252"/>
      <c r="J387" s="249"/>
      <c r="K387" s="249"/>
      <c r="L387" s="253"/>
      <c r="M387" s="254"/>
      <c r="N387" s="255"/>
      <c r="O387" s="255"/>
      <c r="P387" s="255"/>
      <c r="Q387" s="255"/>
      <c r="R387" s="255"/>
      <c r="S387" s="255"/>
      <c r="T387" s="25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7" t="s">
        <v>141</v>
      </c>
      <c r="AU387" s="257" t="s">
        <v>91</v>
      </c>
      <c r="AV387" s="14" t="s">
        <v>89</v>
      </c>
      <c r="AW387" s="14" t="s">
        <v>36</v>
      </c>
      <c r="AX387" s="14" t="s">
        <v>81</v>
      </c>
      <c r="AY387" s="257" t="s">
        <v>132</v>
      </c>
    </row>
    <row r="388" s="13" customFormat="1">
      <c r="A388" s="13"/>
      <c r="B388" s="232"/>
      <c r="C388" s="233"/>
      <c r="D388" s="234" t="s">
        <v>141</v>
      </c>
      <c r="E388" s="235" t="s">
        <v>1</v>
      </c>
      <c r="F388" s="236" t="s">
        <v>856</v>
      </c>
      <c r="G388" s="233"/>
      <c r="H388" s="237">
        <v>8.1400000000000006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141</v>
      </c>
      <c r="AU388" s="243" t="s">
        <v>91</v>
      </c>
      <c r="AV388" s="13" t="s">
        <v>91</v>
      </c>
      <c r="AW388" s="13" t="s">
        <v>36</v>
      </c>
      <c r="AX388" s="13" t="s">
        <v>81</v>
      </c>
      <c r="AY388" s="243" t="s">
        <v>132</v>
      </c>
    </row>
    <row r="389" s="14" customFormat="1">
      <c r="A389" s="14"/>
      <c r="B389" s="248"/>
      <c r="C389" s="249"/>
      <c r="D389" s="234" t="s">
        <v>141</v>
      </c>
      <c r="E389" s="250" t="s">
        <v>1</v>
      </c>
      <c r="F389" s="251" t="s">
        <v>857</v>
      </c>
      <c r="G389" s="249"/>
      <c r="H389" s="250" t="s">
        <v>1</v>
      </c>
      <c r="I389" s="252"/>
      <c r="J389" s="249"/>
      <c r="K389" s="249"/>
      <c r="L389" s="253"/>
      <c r="M389" s="254"/>
      <c r="N389" s="255"/>
      <c r="O389" s="255"/>
      <c r="P389" s="255"/>
      <c r="Q389" s="255"/>
      <c r="R389" s="255"/>
      <c r="S389" s="255"/>
      <c r="T389" s="25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7" t="s">
        <v>141</v>
      </c>
      <c r="AU389" s="257" t="s">
        <v>91</v>
      </c>
      <c r="AV389" s="14" t="s">
        <v>89</v>
      </c>
      <c r="AW389" s="14" t="s">
        <v>36</v>
      </c>
      <c r="AX389" s="14" t="s">
        <v>81</v>
      </c>
      <c r="AY389" s="257" t="s">
        <v>132</v>
      </c>
    </row>
    <row r="390" s="13" customFormat="1">
      <c r="A390" s="13"/>
      <c r="B390" s="232"/>
      <c r="C390" s="233"/>
      <c r="D390" s="234" t="s">
        <v>141</v>
      </c>
      <c r="E390" s="235" t="s">
        <v>1</v>
      </c>
      <c r="F390" s="236" t="s">
        <v>858</v>
      </c>
      <c r="G390" s="233"/>
      <c r="H390" s="237">
        <v>11.77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141</v>
      </c>
      <c r="AU390" s="243" t="s">
        <v>91</v>
      </c>
      <c r="AV390" s="13" t="s">
        <v>91</v>
      </c>
      <c r="AW390" s="13" t="s">
        <v>36</v>
      </c>
      <c r="AX390" s="13" t="s">
        <v>81</v>
      </c>
      <c r="AY390" s="243" t="s">
        <v>132</v>
      </c>
    </row>
    <row r="391" s="15" customFormat="1">
      <c r="A391" s="15"/>
      <c r="B391" s="258"/>
      <c r="C391" s="259"/>
      <c r="D391" s="234" t="s">
        <v>141</v>
      </c>
      <c r="E391" s="260" t="s">
        <v>1</v>
      </c>
      <c r="F391" s="261" t="s">
        <v>153</v>
      </c>
      <c r="G391" s="259"/>
      <c r="H391" s="262">
        <v>19.91</v>
      </c>
      <c r="I391" s="263"/>
      <c r="J391" s="259"/>
      <c r="K391" s="259"/>
      <c r="L391" s="264"/>
      <c r="M391" s="265"/>
      <c r="N391" s="266"/>
      <c r="O391" s="266"/>
      <c r="P391" s="266"/>
      <c r="Q391" s="266"/>
      <c r="R391" s="266"/>
      <c r="S391" s="266"/>
      <c r="T391" s="26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8" t="s">
        <v>141</v>
      </c>
      <c r="AU391" s="268" t="s">
        <v>91</v>
      </c>
      <c r="AV391" s="15" t="s">
        <v>154</v>
      </c>
      <c r="AW391" s="15" t="s">
        <v>36</v>
      </c>
      <c r="AX391" s="15" t="s">
        <v>81</v>
      </c>
      <c r="AY391" s="268" t="s">
        <v>132</v>
      </c>
    </row>
    <row r="392" s="14" customFormat="1">
      <c r="A392" s="14"/>
      <c r="B392" s="248"/>
      <c r="C392" s="249"/>
      <c r="D392" s="234" t="s">
        <v>141</v>
      </c>
      <c r="E392" s="250" t="s">
        <v>1</v>
      </c>
      <c r="F392" s="251" t="s">
        <v>159</v>
      </c>
      <c r="G392" s="249"/>
      <c r="H392" s="250" t="s">
        <v>1</v>
      </c>
      <c r="I392" s="252"/>
      <c r="J392" s="249"/>
      <c r="K392" s="249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141</v>
      </c>
      <c r="AU392" s="257" t="s">
        <v>91</v>
      </c>
      <c r="AV392" s="14" t="s">
        <v>89</v>
      </c>
      <c r="AW392" s="14" t="s">
        <v>36</v>
      </c>
      <c r="AX392" s="14" t="s">
        <v>81</v>
      </c>
      <c r="AY392" s="257" t="s">
        <v>132</v>
      </c>
    </row>
    <row r="393" s="13" customFormat="1">
      <c r="A393" s="13"/>
      <c r="B393" s="232"/>
      <c r="C393" s="233"/>
      <c r="D393" s="234" t="s">
        <v>141</v>
      </c>
      <c r="E393" s="235" t="s">
        <v>1</v>
      </c>
      <c r="F393" s="236" t="s">
        <v>859</v>
      </c>
      <c r="G393" s="233"/>
      <c r="H393" s="237">
        <v>25.699999999999999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141</v>
      </c>
      <c r="AU393" s="243" t="s">
        <v>91</v>
      </c>
      <c r="AV393" s="13" t="s">
        <v>91</v>
      </c>
      <c r="AW393" s="13" t="s">
        <v>36</v>
      </c>
      <c r="AX393" s="13" t="s">
        <v>81</v>
      </c>
      <c r="AY393" s="243" t="s">
        <v>132</v>
      </c>
    </row>
    <row r="394" s="13" customFormat="1">
      <c r="A394" s="13"/>
      <c r="B394" s="232"/>
      <c r="C394" s="233"/>
      <c r="D394" s="234" t="s">
        <v>141</v>
      </c>
      <c r="E394" s="235" t="s">
        <v>1</v>
      </c>
      <c r="F394" s="236" t="s">
        <v>860</v>
      </c>
      <c r="G394" s="233"/>
      <c r="H394" s="237">
        <v>2.1000000000000001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141</v>
      </c>
      <c r="AU394" s="243" t="s">
        <v>91</v>
      </c>
      <c r="AV394" s="13" t="s">
        <v>91</v>
      </c>
      <c r="AW394" s="13" t="s">
        <v>36</v>
      </c>
      <c r="AX394" s="13" t="s">
        <v>81</v>
      </c>
      <c r="AY394" s="243" t="s">
        <v>132</v>
      </c>
    </row>
    <row r="395" s="13" customFormat="1">
      <c r="A395" s="13"/>
      <c r="B395" s="232"/>
      <c r="C395" s="233"/>
      <c r="D395" s="234" t="s">
        <v>141</v>
      </c>
      <c r="E395" s="235" t="s">
        <v>1</v>
      </c>
      <c r="F395" s="236" t="s">
        <v>861</v>
      </c>
      <c r="G395" s="233"/>
      <c r="H395" s="237">
        <v>4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141</v>
      </c>
      <c r="AU395" s="243" t="s">
        <v>91</v>
      </c>
      <c r="AV395" s="13" t="s">
        <v>91</v>
      </c>
      <c r="AW395" s="13" t="s">
        <v>36</v>
      </c>
      <c r="AX395" s="13" t="s">
        <v>81</v>
      </c>
      <c r="AY395" s="243" t="s">
        <v>132</v>
      </c>
    </row>
    <row r="396" s="15" customFormat="1">
      <c r="A396" s="15"/>
      <c r="B396" s="258"/>
      <c r="C396" s="259"/>
      <c r="D396" s="234" t="s">
        <v>141</v>
      </c>
      <c r="E396" s="260" t="s">
        <v>1</v>
      </c>
      <c r="F396" s="261" t="s">
        <v>153</v>
      </c>
      <c r="G396" s="259"/>
      <c r="H396" s="262">
        <v>31.800000000000001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8" t="s">
        <v>141</v>
      </c>
      <c r="AU396" s="268" t="s">
        <v>91</v>
      </c>
      <c r="AV396" s="15" t="s">
        <v>154</v>
      </c>
      <c r="AW396" s="15" t="s">
        <v>36</v>
      </c>
      <c r="AX396" s="15" t="s">
        <v>81</v>
      </c>
      <c r="AY396" s="268" t="s">
        <v>132</v>
      </c>
    </row>
    <row r="397" s="16" customFormat="1">
      <c r="A397" s="16"/>
      <c r="B397" s="269"/>
      <c r="C397" s="270"/>
      <c r="D397" s="234" t="s">
        <v>141</v>
      </c>
      <c r="E397" s="271" t="s">
        <v>1</v>
      </c>
      <c r="F397" s="272" t="s">
        <v>162</v>
      </c>
      <c r="G397" s="270"/>
      <c r="H397" s="273">
        <v>185.52500000000001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79" t="s">
        <v>141</v>
      </c>
      <c r="AU397" s="279" t="s">
        <v>91</v>
      </c>
      <c r="AV397" s="16" t="s">
        <v>139</v>
      </c>
      <c r="AW397" s="16" t="s">
        <v>36</v>
      </c>
      <c r="AX397" s="16" t="s">
        <v>89</v>
      </c>
      <c r="AY397" s="279" t="s">
        <v>132</v>
      </c>
    </row>
    <row r="398" s="2" customFormat="1" ht="33" customHeight="1">
      <c r="A398" s="39"/>
      <c r="B398" s="40"/>
      <c r="C398" s="219" t="s">
        <v>367</v>
      </c>
      <c r="D398" s="219" t="s">
        <v>134</v>
      </c>
      <c r="E398" s="220" t="s">
        <v>452</v>
      </c>
      <c r="F398" s="221" t="s">
        <v>453</v>
      </c>
      <c r="G398" s="222" t="s">
        <v>137</v>
      </c>
      <c r="H398" s="223">
        <v>179.42500000000001</v>
      </c>
      <c r="I398" s="224"/>
      <c r="J398" s="225">
        <f>ROUND(I398*H398,2)</f>
        <v>0</v>
      </c>
      <c r="K398" s="221" t="s">
        <v>138</v>
      </c>
      <c r="L398" s="45"/>
      <c r="M398" s="226" t="s">
        <v>1</v>
      </c>
      <c r="N398" s="227" t="s">
        <v>46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139</v>
      </c>
      <c r="AT398" s="230" t="s">
        <v>134</v>
      </c>
      <c r="AU398" s="230" t="s">
        <v>91</v>
      </c>
      <c r="AY398" s="18" t="s">
        <v>132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89</v>
      </c>
      <c r="BK398" s="231">
        <f>ROUND(I398*H398,2)</f>
        <v>0</v>
      </c>
      <c r="BL398" s="18" t="s">
        <v>139</v>
      </c>
      <c r="BM398" s="230" t="s">
        <v>969</v>
      </c>
    </row>
    <row r="399" s="14" customFormat="1">
      <c r="A399" s="14"/>
      <c r="B399" s="248"/>
      <c r="C399" s="249"/>
      <c r="D399" s="234" t="s">
        <v>141</v>
      </c>
      <c r="E399" s="250" t="s">
        <v>1</v>
      </c>
      <c r="F399" s="251" t="s">
        <v>846</v>
      </c>
      <c r="G399" s="249"/>
      <c r="H399" s="250" t="s">
        <v>1</v>
      </c>
      <c r="I399" s="252"/>
      <c r="J399" s="249"/>
      <c r="K399" s="249"/>
      <c r="L399" s="253"/>
      <c r="M399" s="254"/>
      <c r="N399" s="255"/>
      <c r="O399" s="255"/>
      <c r="P399" s="255"/>
      <c r="Q399" s="255"/>
      <c r="R399" s="255"/>
      <c r="S399" s="255"/>
      <c r="T399" s="25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7" t="s">
        <v>141</v>
      </c>
      <c r="AU399" s="257" t="s">
        <v>91</v>
      </c>
      <c r="AV399" s="14" t="s">
        <v>89</v>
      </c>
      <c r="AW399" s="14" t="s">
        <v>36</v>
      </c>
      <c r="AX399" s="14" t="s">
        <v>81</v>
      </c>
      <c r="AY399" s="257" t="s">
        <v>132</v>
      </c>
    </row>
    <row r="400" s="14" customFormat="1">
      <c r="A400" s="14"/>
      <c r="B400" s="248"/>
      <c r="C400" s="249"/>
      <c r="D400" s="234" t="s">
        <v>141</v>
      </c>
      <c r="E400" s="250" t="s">
        <v>1</v>
      </c>
      <c r="F400" s="251" t="s">
        <v>149</v>
      </c>
      <c r="G400" s="249"/>
      <c r="H400" s="250" t="s">
        <v>1</v>
      </c>
      <c r="I400" s="252"/>
      <c r="J400" s="249"/>
      <c r="K400" s="249"/>
      <c r="L400" s="253"/>
      <c r="M400" s="254"/>
      <c r="N400" s="255"/>
      <c r="O400" s="255"/>
      <c r="P400" s="255"/>
      <c r="Q400" s="255"/>
      <c r="R400" s="255"/>
      <c r="S400" s="255"/>
      <c r="T400" s="25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7" t="s">
        <v>141</v>
      </c>
      <c r="AU400" s="257" t="s">
        <v>91</v>
      </c>
      <c r="AV400" s="14" t="s">
        <v>89</v>
      </c>
      <c r="AW400" s="14" t="s">
        <v>36</v>
      </c>
      <c r="AX400" s="14" t="s">
        <v>81</v>
      </c>
      <c r="AY400" s="257" t="s">
        <v>132</v>
      </c>
    </row>
    <row r="401" s="14" customFormat="1">
      <c r="A401" s="14"/>
      <c r="B401" s="248"/>
      <c r="C401" s="249"/>
      <c r="D401" s="234" t="s">
        <v>141</v>
      </c>
      <c r="E401" s="250" t="s">
        <v>1</v>
      </c>
      <c r="F401" s="251" t="s">
        <v>854</v>
      </c>
      <c r="G401" s="249"/>
      <c r="H401" s="250" t="s">
        <v>1</v>
      </c>
      <c r="I401" s="252"/>
      <c r="J401" s="249"/>
      <c r="K401" s="249"/>
      <c r="L401" s="253"/>
      <c r="M401" s="254"/>
      <c r="N401" s="255"/>
      <c r="O401" s="255"/>
      <c r="P401" s="255"/>
      <c r="Q401" s="255"/>
      <c r="R401" s="255"/>
      <c r="S401" s="255"/>
      <c r="T401" s="25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7" t="s">
        <v>141</v>
      </c>
      <c r="AU401" s="257" t="s">
        <v>91</v>
      </c>
      <c r="AV401" s="14" t="s">
        <v>89</v>
      </c>
      <c r="AW401" s="14" t="s">
        <v>36</v>
      </c>
      <c r="AX401" s="14" t="s">
        <v>81</v>
      </c>
      <c r="AY401" s="257" t="s">
        <v>132</v>
      </c>
    </row>
    <row r="402" s="13" customFormat="1">
      <c r="A402" s="13"/>
      <c r="B402" s="232"/>
      <c r="C402" s="233"/>
      <c r="D402" s="234" t="s">
        <v>141</v>
      </c>
      <c r="E402" s="235" t="s">
        <v>1</v>
      </c>
      <c r="F402" s="236" t="s">
        <v>855</v>
      </c>
      <c r="G402" s="233"/>
      <c r="H402" s="237">
        <v>133.815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141</v>
      </c>
      <c r="AU402" s="243" t="s">
        <v>91</v>
      </c>
      <c r="AV402" s="13" t="s">
        <v>91</v>
      </c>
      <c r="AW402" s="13" t="s">
        <v>36</v>
      </c>
      <c r="AX402" s="13" t="s">
        <v>81</v>
      </c>
      <c r="AY402" s="243" t="s">
        <v>132</v>
      </c>
    </row>
    <row r="403" s="15" customFormat="1">
      <c r="A403" s="15"/>
      <c r="B403" s="258"/>
      <c r="C403" s="259"/>
      <c r="D403" s="234" t="s">
        <v>141</v>
      </c>
      <c r="E403" s="260" t="s">
        <v>1</v>
      </c>
      <c r="F403" s="261" t="s">
        <v>153</v>
      </c>
      <c r="G403" s="259"/>
      <c r="H403" s="262">
        <v>133.815</v>
      </c>
      <c r="I403" s="263"/>
      <c r="J403" s="259"/>
      <c r="K403" s="259"/>
      <c r="L403" s="264"/>
      <c r="M403" s="265"/>
      <c r="N403" s="266"/>
      <c r="O403" s="266"/>
      <c r="P403" s="266"/>
      <c r="Q403" s="266"/>
      <c r="R403" s="266"/>
      <c r="S403" s="266"/>
      <c r="T403" s="26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8" t="s">
        <v>141</v>
      </c>
      <c r="AU403" s="268" t="s">
        <v>91</v>
      </c>
      <c r="AV403" s="15" t="s">
        <v>154</v>
      </c>
      <c r="AW403" s="15" t="s">
        <v>36</v>
      </c>
      <c r="AX403" s="15" t="s">
        <v>81</v>
      </c>
      <c r="AY403" s="268" t="s">
        <v>132</v>
      </c>
    </row>
    <row r="404" s="14" customFormat="1">
      <c r="A404" s="14"/>
      <c r="B404" s="248"/>
      <c r="C404" s="249"/>
      <c r="D404" s="234" t="s">
        <v>141</v>
      </c>
      <c r="E404" s="250" t="s">
        <v>1</v>
      </c>
      <c r="F404" s="251" t="s">
        <v>150</v>
      </c>
      <c r="G404" s="249"/>
      <c r="H404" s="250" t="s">
        <v>1</v>
      </c>
      <c r="I404" s="252"/>
      <c r="J404" s="249"/>
      <c r="K404" s="249"/>
      <c r="L404" s="253"/>
      <c r="M404" s="254"/>
      <c r="N404" s="255"/>
      <c r="O404" s="255"/>
      <c r="P404" s="255"/>
      <c r="Q404" s="255"/>
      <c r="R404" s="255"/>
      <c r="S404" s="255"/>
      <c r="T404" s="25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7" t="s">
        <v>141</v>
      </c>
      <c r="AU404" s="257" t="s">
        <v>91</v>
      </c>
      <c r="AV404" s="14" t="s">
        <v>89</v>
      </c>
      <c r="AW404" s="14" t="s">
        <v>36</v>
      </c>
      <c r="AX404" s="14" t="s">
        <v>81</v>
      </c>
      <c r="AY404" s="257" t="s">
        <v>132</v>
      </c>
    </row>
    <row r="405" s="13" customFormat="1">
      <c r="A405" s="13"/>
      <c r="B405" s="232"/>
      <c r="C405" s="233"/>
      <c r="D405" s="234" t="s">
        <v>141</v>
      </c>
      <c r="E405" s="235" t="s">
        <v>1</v>
      </c>
      <c r="F405" s="236" t="s">
        <v>856</v>
      </c>
      <c r="G405" s="233"/>
      <c r="H405" s="237">
        <v>8.1400000000000006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141</v>
      </c>
      <c r="AU405" s="243" t="s">
        <v>91</v>
      </c>
      <c r="AV405" s="13" t="s">
        <v>91</v>
      </c>
      <c r="AW405" s="13" t="s">
        <v>36</v>
      </c>
      <c r="AX405" s="13" t="s">
        <v>81</v>
      </c>
      <c r="AY405" s="243" t="s">
        <v>132</v>
      </c>
    </row>
    <row r="406" s="14" customFormat="1">
      <c r="A406" s="14"/>
      <c r="B406" s="248"/>
      <c r="C406" s="249"/>
      <c r="D406" s="234" t="s">
        <v>141</v>
      </c>
      <c r="E406" s="250" t="s">
        <v>1</v>
      </c>
      <c r="F406" s="251" t="s">
        <v>857</v>
      </c>
      <c r="G406" s="249"/>
      <c r="H406" s="250" t="s">
        <v>1</v>
      </c>
      <c r="I406" s="252"/>
      <c r="J406" s="249"/>
      <c r="K406" s="249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141</v>
      </c>
      <c r="AU406" s="257" t="s">
        <v>91</v>
      </c>
      <c r="AV406" s="14" t="s">
        <v>89</v>
      </c>
      <c r="AW406" s="14" t="s">
        <v>36</v>
      </c>
      <c r="AX406" s="14" t="s">
        <v>81</v>
      </c>
      <c r="AY406" s="257" t="s">
        <v>132</v>
      </c>
    </row>
    <row r="407" s="13" customFormat="1">
      <c r="A407" s="13"/>
      <c r="B407" s="232"/>
      <c r="C407" s="233"/>
      <c r="D407" s="234" t="s">
        <v>141</v>
      </c>
      <c r="E407" s="235" t="s">
        <v>1</v>
      </c>
      <c r="F407" s="236" t="s">
        <v>858</v>
      </c>
      <c r="G407" s="233"/>
      <c r="H407" s="237">
        <v>11.77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141</v>
      </c>
      <c r="AU407" s="243" t="s">
        <v>91</v>
      </c>
      <c r="AV407" s="13" t="s">
        <v>91</v>
      </c>
      <c r="AW407" s="13" t="s">
        <v>36</v>
      </c>
      <c r="AX407" s="13" t="s">
        <v>81</v>
      </c>
      <c r="AY407" s="243" t="s">
        <v>132</v>
      </c>
    </row>
    <row r="408" s="15" customFormat="1">
      <c r="A408" s="15"/>
      <c r="B408" s="258"/>
      <c r="C408" s="259"/>
      <c r="D408" s="234" t="s">
        <v>141</v>
      </c>
      <c r="E408" s="260" t="s">
        <v>1</v>
      </c>
      <c r="F408" s="261" t="s">
        <v>153</v>
      </c>
      <c r="G408" s="259"/>
      <c r="H408" s="262">
        <v>19.91</v>
      </c>
      <c r="I408" s="263"/>
      <c r="J408" s="259"/>
      <c r="K408" s="259"/>
      <c r="L408" s="264"/>
      <c r="M408" s="265"/>
      <c r="N408" s="266"/>
      <c r="O408" s="266"/>
      <c r="P408" s="266"/>
      <c r="Q408" s="266"/>
      <c r="R408" s="266"/>
      <c r="S408" s="266"/>
      <c r="T408" s="267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8" t="s">
        <v>141</v>
      </c>
      <c r="AU408" s="268" t="s">
        <v>91</v>
      </c>
      <c r="AV408" s="15" t="s">
        <v>154</v>
      </c>
      <c r="AW408" s="15" t="s">
        <v>36</v>
      </c>
      <c r="AX408" s="15" t="s">
        <v>81</v>
      </c>
      <c r="AY408" s="268" t="s">
        <v>132</v>
      </c>
    </row>
    <row r="409" s="14" customFormat="1">
      <c r="A409" s="14"/>
      <c r="B409" s="248"/>
      <c r="C409" s="249"/>
      <c r="D409" s="234" t="s">
        <v>141</v>
      </c>
      <c r="E409" s="250" t="s">
        <v>1</v>
      </c>
      <c r="F409" s="251" t="s">
        <v>159</v>
      </c>
      <c r="G409" s="249"/>
      <c r="H409" s="250" t="s">
        <v>1</v>
      </c>
      <c r="I409" s="252"/>
      <c r="J409" s="249"/>
      <c r="K409" s="249"/>
      <c r="L409" s="253"/>
      <c r="M409" s="254"/>
      <c r="N409" s="255"/>
      <c r="O409" s="255"/>
      <c r="P409" s="255"/>
      <c r="Q409" s="255"/>
      <c r="R409" s="255"/>
      <c r="S409" s="255"/>
      <c r="T409" s="25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7" t="s">
        <v>141</v>
      </c>
      <c r="AU409" s="257" t="s">
        <v>91</v>
      </c>
      <c r="AV409" s="14" t="s">
        <v>89</v>
      </c>
      <c r="AW409" s="14" t="s">
        <v>36</v>
      </c>
      <c r="AX409" s="14" t="s">
        <v>81</v>
      </c>
      <c r="AY409" s="257" t="s">
        <v>132</v>
      </c>
    </row>
    <row r="410" s="13" customFormat="1">
      <c r="A410" s="13"/>
      <c r="B410" s="232"/>
      <c r="C410" s="233"/>
      <c r="D410" s="234" t="s">
        <v>141</v>
      </c>
      <c r="E410" s="235" t="s">
        <v>1</v>
      </c>
      <c r="F410" s="236" t="s">
        <v>859</v>
      </c>
      <c r="G410" s="233"/>
      <c r="H410" s="237">
        <v>25.699999999999999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141</v>
      </c>
      <c r="AU410" s="243" t="s">
        <v>91</v>
      </c>
      <c r="AV410" s="13" t="s">
        <v>91</v>
      </c>
      <c r="AW410" s="13" t="s">
        <v>36</v>
      </c>
      <c r="AX410" s="13" t="s">
        <v>81</v>
      </c>
      <c r="AY410" s="243" t="s">
        <v>132</v>
      </c>
    </row>
    <row r="411" s="16" customFormat="1">
      <c r="A411" s="16"/>
      <c r="B411" s="269"/>
      <c r="C411" s="270"/>
      <c r="D411" s="234" t="s">
        <v>141</v>
      </c>
      <c r="E411" s="271" t="s">
        <v>1</v>
      </c>
      <c r="F411" s="272" t="s">
        <v>162</v>
      </c>
      <c r="G411" s="270"/>
      <c r="H411" s="273">
        <v>179.42500000000001</v>
      </c>
      <c r="I411" s="274"/>
      <c r="J411" s="270"/>
      <c r="K411" s="270"/>
      <c r="L411" s="275"/>
      <c r="M411" s="276"/>
      <c r="N411" s="277"/>
      <c r="O411" s="277"/>
      <c r="P411" s="277"/>
      <c r="Q411" s="277"/>
      <c r="R411" s="277"/>
      <c r="S411" s="277"/>
      <c r="T411" s="278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79" t="s">
        <v>141</v>
      </c>
      <c r="AU411" s="279" t="s">
        <v>91</v>
      </c>
      <c r="AV411" s="16" t="s">
        <v>139</v>
      </c>
      <c r="AW411" s="16" t="s">
        <v>36</v>
      </c>
      <c r="AX411" s="16" t="s">
        <v>89</v>
      </c>
      <c r="AY411" s="279" t="s">
        <v>132</v>
      </c>
    </row>
    <row r="412" s="2" customFormat="1" ht="49.05" customHeight="1">
      <c r="A412" s="39"/>
      <c r="B412" s="40"/>
      <c r="C412" s="219" t="s">
        <v>374</v>
      </c>
      <c r="D412" s="219" t="s">
        <v>134</v>
      </c>
      <c r="E412" s="220" t="s">
        <v>456</v>
      </c>
      <c r="F412" s="221" t="s">
        <v>457</v>
      </c>
      <c r="G412" s="222" t="s">
        <v>137</v>
      </c>
      <c r="H412" s="223">
        <v>179.42500000000001</v>
      </c>
      <c r="I412" s="224"/>
      <c r="J412" s="225">
        <f>ROUND(I412*H412,2)</f>
        <v>0</v>
      </c>
      <c r="K412" s="221" t="s">
        <v>138</v>
      </c>
      <c r="L412" s="45"/>
      <c r="M412" s="226" t="s">
        <v>1</v>
      </c>
      <c r="N412" s="227" t="s">
        <v>46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139</v>
      </c>
      <c r="AT412" s="230" t="s">
        <v>134</v>
      </c>
      <c r="AU412" s="230" t="s">
        <v>91</v>
      </c>
      <c r="AY412" s="18" t="s">
        <v>132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89</v>
      </c>
      <c r="BK412" s="231">
        <f>ROUND(I412*H412,2)</f>
        <v>0</v>
      </c>
      <c r="BL412" s="18" t="s">
        <v>139</v>
      </c>
      <c r="BM412" s="230" t="s">
        <v>970</v>
      </c>
    </row>
    <row r="413" s="14" customFormat="1">
      <c r="A413" s="14"/>
      <c r="B413" s="248"/>
      <c r="C413" s="249"/>
      <c r="D413" s="234" t="s">
        <v>141</v>
      </c>
      <c r="E413" s="250" t="s">
        <v>1</v>
      </c>
      <c r="F413" s="251" t="s">
        <v>846</v>
      </c>
      <c r="G413" s="249"/>
      <c r="H413" s="250" t="s">
        <v>1</v>
      </c>
      <c r="I413" s="252"/>
      <c r="J413" s="249"/>
      <c r="K413" s="249"/>
      <c r="L413" s="253"/>
      <c r="M413" s="254"/>
      <c r="N413" s="255"/>
      <c r="O413" s="255"/>
      <c r="P413" s="255"/>
      <c r="Q413" s="255"/>
      <c r="R413" s="255"/>
      <c r="S413" s="255"/>
      <c r="T413" s="25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7" t="s">
        <v>141</v>
      </c>
      <c r="AU413" s="257" t="s">
        <v>91</v>
      </c>
      <c r="AV413" s="14" t="s">
        <v>89</v>
      </c>
      <c r="AW413" s="14" t="s">
        <v>36</v>
      </c>
      <c r="AX413" s="14" t="s">
        <v>81</v>
      </c>
      <c r="AY413" s="257" t="s">
        <v>132</v>
      </c>
    </row>
    <row r="414" s="14" customFormat="1">
      <c r="A414" s="14"/>
      <c r="B414" s="248"/>
      <c r="C414" s="249"/>
      <c r="D414" s="234" t="s">
        <v>141</v>
      </c>
      <c r="E414" s="250" t="s">
        <v>1</v>
      </c>
      <c r="F414" s="251" t="s">
        <v>149</v>
      </c>
      <c r="G414" s="249"/>
      <c r="H414" s="250" t="s">
        <v>1</v>
      </c>
      <c r="I414" s="252"/>
      <c r="J414" s="249"/>
      <c r="K414" s="249"/>
      <c r="L414" s="253"/>
      <c r="M414" s="254"/>
      <c r="N414" s="255"/>
      <c r="O414" s="255"/>
      <c r="P414" s="255"/>
      <c r="Q414" s="255"/>
      <c r="R414" s="255"/>
      <c r="S414" s="255"/>
      <c r="T414" s="25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7" t="s">
        <v>141</v>
      </c>
      <c r="AU414" s="257" t="s">
        <v>91</v>
      </c>
      <c r="AV414" s="14" t="s">
        <v>89</v>
      </c>
      <c r="AW414" s="14" t="s">
        <v>36</v>
      </c>
      <c r="AX414" s="14" t="s">
        <v>81</v>
      </c>
      <c r="AY414" s="257" t="s">
        <v>132</v>
      </c>
    </row>
    <row r="415" s="14" customFormat="1">
      <c r="A415" s="14"/>
      <c r="B415" s="248"/>
      <c r="C415" s="249"/>
      <c r="D415" s="234" t="s">
        <v>141</v>
      </c>
      <c r="E415" s="250" t="s">
        <v>1</v>
      </c>
      <c r="F415" s="251" t="s">
        <v>854</v>
      </c>
      <c r="G415" s="249"/>
      <c r="H415" s="250" t="s">
        <v>1</v>
      </c>
      <c r="I415" s="252"/>
      <c r="J415" s="249"/>
      <c r="K415" s="249"/>
      <c r="L415" s="253"/>
      <c r="M415" s="254"/>
      <c r="N415" s="255"/>
      <c r="O415" s="255"/>
      <c r="P415" s="255"/>
      <c r="Q415" s="255"/>
      <c r="R415" s="255"/>
      <c r="S415" s="255"/>
      <c r="T415" s="25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7" t="s">
        <v>141</v>
      </c>
      <c r="AU415" s="257" t="s">
        <v>91</v>
      </c>
      <c r="AV415" s="14" t="s">
        <v>89</v>
      </c>
      <c r="AW415" s="14" t="s">
        <v>36</v>
      </c>
      <c r="AX415" s="14" t="s">
        <v>81</v>
      </c>
      <c r="AY415" s="257" t="s">
        <v>132</v>
      </c>
    </row>
    <row r="416" s="13" customFormat="1">
      <c r="A416" s="13"/>
      <c r="B416" s="232"/>
      <c r="C416" s="233"/>
      <c r="D416" s="234" t="s">
        <v>141</v>
      </c>
      <c r="E416" s="235" t="s">
        <v>1</v>
      </c>
      <c r="F416" s="236" t="s">
        <v>855</v>
      </c>
      <c r="G416" s="233"/>
      <c r="H416" s="237">
        <v>133.815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141</v>
      </c>
      <c r="AU416" s="243" t="s">
        <v>91</v>
      </c>
      <c r="AV416" s="13" t="s">
        <v>91</v>
      </c>
      <c r="AW416" s="13" t="s">
        <v>36</v>
      </c>
      <c r="AX416" s="13" t="s">
        <v>81</v>
      </c>
      <c r="AY416" s="243" t="s">
        <v>132</v>
      </c>
    </row>
    <row r="417" s="15" customFormat="1">
      <c r="A417" s="15"/>
      <c r="B417" s="258"/>
      <c r="C417" s="259"/>
      <c r="D417" s="234" t="s">
        <v>141</v>
      </c>
      <c r="E417" s="260" t="s">
        <v>1</v>
      </c>
      <c r="F417" s="261" t="s">
        <v>153</v>
      </c>
      <c r="G417" s="259"/>
      <c r="H417" s="262">
        <v>133.815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8" t="s">
        <v>141</v>
      </c>
      <c r="AU417" s="268" t="s">
        <v>91</v>
      </c>
      <c r="AV417" s="15" t="s">
        <v>154</v>
      </c>
      <c r="AW417" s="15" t="s">
        <v>36</v>
      </c>
      <c r="AX417" s="15" t="s">
        <v>81</v>
      </c>
      <c r="AY417" s="268" t="s">
        <v>132</v>
      </c>
    </row>
    <row r="418" s="14" customFormat="1">
      <c r="A418" s="14"/>
      <c r="B418" s="248"/>
      <c r="C418" s="249"/>
      <c r="D418" s="234" t="s">
        <v>141</v>
      </c>
      <c r="E418" s="250" t="s">
        <v>1</v>
      </c>
      <c r="F418" s="251" t="s">
        <v>150</v>
      </c>
      <c r="G418" s="249"/>
      <c r="H418" s="250" t="s">
        <v>1</v>
      </c>
      <c r="I418" s="252"/>
      <c r="J418" s="249"/>
      <c r="K418" s="249"/>
      <c r="L418" s="253"/>
      <c r="M418" s="254"/>
      <c r="N418" s="255"/>
      <c r="O418" s="255"/>
      <c r="P418" s="255"/>
      <c r="Q418" s="255"/>
      <c r="R418" s="255"/>
      <c r="S418" s="255"/>
      <c r="T418" s="25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7" t="s">
        <v>141</v>
      </c>
      <c r="AU418" s="257" t="s">
        <v>91</v>
      </c>
      <c r="AV418" s="14" t="s">
        <v>89</v>
      </c>
      <c r="AW418" s="14" t="s">
        <v>36</v>
      </c>
      <c r="AX418" s="14" t="s">
        <v>81</v>
      </c>
      <c r="AY418" s="257" t="s">
        <v>132</v>
      </c>
    </row>
    <row r="419" s="13" customFormat="1">
      <c r="A419" s="13"/>
      <c r="B419" s="232"/>
      <c r="C419" s="233"/>
      <c r="D419" s="234" t="s">
        <v>141</v>
      </c>
      <c r="E419" s="235" t="s">
        <v>1</v>
      </c>
      <c r="F419" s="236" t="s">
        <v>856</v>
      </c>
      <c r="G419" s="233"/>
      <c r="H419" s="237">
        <v>8.1400000000000006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141</v>
      </c>
      <c r="AU419" s="243" t="s">
        <v>91</v>
      </c>
      <c r="AV419" s="13" t="s">
        <v>91</v>
      </c>
      <c r="AW419" s="13" t="s">
        <v>36</v>
      </c>
      <c r="AX419" s="13" t="s">
        <v>81</v>
      </c>
      <c r="AY419" s="243" t="s">
        <v>132</v>
      </c>
    </row>
    <row r="420" s="14" customFormat="1">
      <c r="A420" s="14"/>
      <c r="B420" s="248"/>
      <c r="C420" s="249"/>
      <c r="D420" s="234" t="s">
        <v>141</v>
      </c>
      <c r="E420" s="250" t="s">
        <v>1</v>
      </c>
      <c r="F420" s="251" t="s">
        <v>857</v>
      </c>
      <c r="G420" s="249"/>
      <c r="H420" s="250" t="s">
        <v>1</v>
      </c>
      <c r="I420" s="252"/>
      <c r="J420" s="249"/>
      <c r="K420" s="249"/>
      <c r="L420" s="253"/>
      <c r="M420" s="254"/>
      <c r="N420" s="255"/>
      <c r="O420" s="255"/>
      <c r="P420" s="255"/>
      <c r="Q420" s="255"/>
      <c r="R420" s="255"/>
      <c r="S420" s="255"/>
      <c r="T420" s="25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7" t="s">
        <v>141</v>
      </c>
      <c r="AU420" s="257" t="s">
        <v>91</v>
      </c>
      <c r="AV420" s="14" t="s">
        <v>89</v>
      </c>
      <c r="AW420" s="14" t="s">
        <v>36</v>
      </c>
      <c r="AX420" s="14" t="s">
        <v>81</v>
      </c>
      <c r="AY420" s="257" t="s">
        <v>132</v>
      </c>
    </row>
    <row r="421" s="13" customFormat="1">
      <c r="A421" s="13"/>
      <c r="B421" s="232"/>
      <c r="C421" s="233"/>
      <c r="D421" s="234" t="s">
        <v>141</v>
      </c>
      <c r="E421" s="235" t="s">
        <v>1</v>
      </c>
      <c r="F421" s="236" t="s">
        <v>858</v>
      </c>
      <c r="G421" s="233"/>
      <c r="H421" s="237">
        <v>11.77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141</v>
      </c>
      <c r="AU421" s="243" t="s">
        <v>91</v>
      </c>
      <c r="AV421" s="13" t="s">
        <v>91</v>
      </c>
      <c r="AW421" s="13" t="s">
        <v>36</v>
      </c>
      <c r="AX421" s="13" t="s">
        <v>81</v>
      </c>
      <c r="AY421" s="243" t="s">
        <v>132</v>
      </c>
    </row>
    <row r="422" s="15" customFormat="1">
      <c r="A422" s="15"/>
      <c r="B422" s="258"/>
      <c r="C422" s="259"/>
      <c r="D422" s="234" t="s">
        <v>141</v>
      </c>
      <c r="E422" s="260" t="s">
        <v>1</v>
      </c>
      <c r="F422" s="261" t="s">
        <v>153</v>
      </c>
      <c r="G422" s="259"/>
      <c r="H422" s="262">
        <v>19.91</v>
      </c>
      <c r="I422" s="263"/>
      <c r="J422" s="259"/>
      <c r="K422" s="259"/>
      <c r="L422" s="264"/>
      <c r="M422" s="265"/>
      <c r="N422" s="266"/>
      <c r="O422" s="266"/>
      <c r="P422" s="266"/>
      <c r="Q422" s="266"/>
      <c r="R422" s="266"/>
      <c r="S422" s="266"/>
      <c r="T422" s="267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8" t="s">
        <v>141</v>
      </c>
      <c r="AU422" s="268" t="s">
        <v>91</v>
      </c>
      <c r="AV422" s="15" t="s">
        <v>154</v>
      </c>
      <c r="AW422" s="15" t="s">
        <v>36</v>
      </c>
      <c r="AX422" s="15" t="s">
        <v>81</v>
      </c>
      <c r="AY422" s="268" t="s">
        <v>132</v>
      </c>
    </row>
    <row r="423" s="14" customFormat="1">
      <c r="A423" s="14"/>
      <c r="B423" s="248"/>
      <c r="C423" s="249"/>
      <c r="D423" s="234" t="s">
        <v>141</v>
      </c>
      <c r="E423" s="250" t="s">
        <v>1</v>
      </c>
      <c r="F423" s="251" t="s">
        <v>159</v>
      </c>
      <c r="G423" s="249"/>
      <c r="H423" s="250" t="s">
        <v>1</v>
      </c>
      <c r="I423" s="252"/>
      <c r="J423" s="249"/>
      <c r="K423" s="249"/>
      <c r="L423" s="253"/>
      <c r="M423" s="254"/>
      <c r="N423" s="255"/>
      <c r="O423" s="255"/>
      <c r="P423" s="255"/>
      <c r="Q423" s="255"/>
      <c r="R423" s="255"/>
      <c r="S423" s="255"/>
      <c r="T423" s="25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7" t="s">
        <v>141</v>
      </c>
      <c r="AU423" s="257" t="s">
        <v>91</v>
      </c>
      <c r="AV423" s="14" t="s">
        <v>89</v>
      </c>
      <c r="AW423" s="14" t="s">
        <v>36</v>
      </c>
      <c r="AX423" s="14" t="s">
        <v>81</v>
      </c>
      <c r="AY423" s="257" t="s">
        <v>132</v>
      </c>
    </row>
    <row r="424" s="13" customFormat="1">
      <c r="A424" s="13"/>
      <c r="B424" s="232"/>
      <c r="C424" s="233"/>
      <c r="D424" s="234" t="s">
        <v>141</v>
      </c>
      <c r="E424" s="235" t="s">
        <v>1</v>
      </c>
      <c r="F424" s="236" t="s">
        <v>859</v>
      </c>
      <c r="G424" s="233"/>
      <c r="H424" s="237">
        <v>25.699999999999999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141</v>
      </c>
      <c r="AU424" s="243" t="s">
        <v>91</v>
      </c>
      <c r="AV424" s="13" t="s">
        <v>91</v>
      </c>
      <c r="AW424" s="13" t="s">
        <v>36</v>
      </c>
      <c r="AX424" s="13" t="s">
        <v>81</v>
      </c>
      <c r="AY424" s="243" t="s">
        <v>132</v>
      </c>
    </row>
    <row r="425" s="16" customFormat="1">
      <c r="A425" s="16"/>
      <c r="B425" s="269"/>
      <c r="C425" s="270"/>
      <c r="D425" s="234" t="s">
        <v>141</v>
      </c>
      <c r="E425" s="271" t="s">
        <v>1</v>
      </c>
      <c r="F425" s="272" t="s">
        <v>162</v>
      </c>
      <c r="G425" s="270"/>
      <c r="H425" s="273">
        <v>179.42500000000001</v>
      </c>
      <c r="I425" s="274"/>
      <c r="J425" s="270"/>
      <c r="K425" s="270"/>
      <c r="L425" s="275"/>
      <c r="M425" s="276"/>
      <c r="N425" s="277"/>
      <c r="O425" s="277"/>
      <c r="P425" s="277"/>
      <c r="Q425" s="277"/>
      <c r="R425" s="277"/>
      <c r="S425" s="277"/>
      <c r="T425" s="278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79" t="s">
        <v>141</v>
      </c>
      <c r="AU425" s="279" t="s">
        <v>91</v>
      </c>
      <c r="AV425" s="16" t="s">
        <v>139</v>
      </c>
      <c r="AW425" s="16" t="s">
        <v>36</v>
      </c>
      <c r="AX425" s="16" t="s">
        <v>89</v>
      </c>
      <c r="AY425" s="279" t="s">
        <v>132</v>
      </c>
    </row>
    <row r="426" s="2" customFormat="1" ht="37.8" customHeight="1">
      <c r="A426" s="39"/>
      <c r="B426" s="40"/>
      <c r="C426" s="219" t="s">
        <v>383</v>
      </c>
      <c r="D426" s="219" t="s">
        <v>134</v>
      </c>
      <c r="E426" s="220" t="s">
        <v>460</v>
      </c>
      <c r="F426" s="221" t="s">
        <v>461</v>
      </c>
      <c r="G426" s="222" t="s">
        <v>137</v>
      </c>
      <c r="H426" s="223">
        <v>179.42500000000001</v>
      </c>
      <c r="I426" s="224"/>
      <c r="J426" s="225">
        <f>ROUND(I426*H426,2)</f>
        <v>0</v>
      </c>
      <c r="K426" s="221" t="s">
        <v>138</v>
      </c>
      <c r="L426" s="45"/>
      <c r="M426" s="226" t="s">
        <v>1</v>
      </c>
      <c r="N426" s="227" t="s">
        <v>46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139</v>
      </c>
      <c r="AT426" s="230" t="s">
        <v>134</v>
      </c>
      <c r="AU426" s="230" t="s">
        <v>91</v>
      </c>
      <c r="AY426" s="18" t="s">
        <v>132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89</v>
      </c>
      <c r="BK426" s="231">
        <f>ROUND(I426*H426,2)</f>
        <v>0</v>
      </c>
      <c r="BL426" s="18" t="s">
        <v>139</v>
      </c>
      <c r="BM426" s="230" t="s">
        <v>971</v>
      </c>
    </row>
    <row r="427" s="14" customFormat="1">
      <c r="A427" s="14"/>
      <c r="B427" s="248"/>
      <c r="C427" s="249"/>
      <c r="D427" s="234" t="s">
        <v>141</v>
      </c>
      <c r="E427" s="250" t="s">
        <v>1</v>
      </c>
      <c r="F427" s="251" t="s">
        <v>846</v>
      </c>
      <c r="G427" s="249"/>
      <c r="H427" s="250" t="s">
        <v>1</v>
      </c>
      <c r="I427" s="252"/>
      <c r="J427" s="249"/>
      <c r="K427" s="249"/>
      <c r="L427" s="253"/>
      <c r="M427" s="254"/>
      <c r="N427" s="255"/>
      <c r="O427" s="255"/>
      <c r="P427" s="255"/>
      <c r="Q427" s="255"/>
      <c r="R427" s="255"/>
      <c r="S427" s="255"/>
      <c r="T427" s="25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7" t="s">
        <v>141</v>
      </c>
      <c r="AU427" s="257" t="s">
        <v>91</v>
      </c>
      <c r="AV427" s="14" t="s">
        <v>89</v>
      </c>
      <c r="AW427" s="14" t="s">
        <v>36</v>
      </c>
      <c r="AX427" s="14" t="s">
        <v>81</v>
      </c>
      <c r="AY427" s="257" t="s">
        <v>132</v>
      </c>
    </row>
    <row r="428" s="14" customFormat="1">
      <c r="A428" s="14"/>
      <c r="B428" s="248"/>
      <c r="C428" s="249"/>
      <c r="D428" s="234" t="s">
        <v>141</v>
      </c>
      <c r="E428" s="250" t="s">
        <v>1</v>
      </c>
      <c r="F428" s="251" t="s">
        <v>149</v>
      </c>
      <c r="G428" s="249"/>
      <c r="H428" s="250" t="s">
        <v>1</v>
      </c>
      <c r="I428" s="252"/>
      <c r="J428" s="249"/>
      <c r="K428" s="249"/>
      <c r="L428" s="253"/>
      <c r="M428" s="254"/>
      <c r="N428" s="255"/>
      <c r="O428" s="255"/>
      <c r="P428" s="255"/>
      <c r="Q428" s="255"/>
      <c r="R428" s="255"/>
      <c r="S428" s="255"/>
      <c r="T428" s="25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7" t="s">
        <v>141</v>
      </c>
      <c r="AU428" s="257" t="s">
        <v>91</v>
      </c>
      <c r="AV428" s="14" t="s">
        <v>89</v>
      </c>
      <c r="AW428" s="14" t="s">
        <v>36</v>
      </c>
      <c r="AX428" s="14" t="s">
        <v>81</v>
      </c>
      <c r="AY428" s="257" t="s">
        <v>132</v>
      </c>
    </row>
    <row r="429" s="14" customFormat="1">
      <c r="A429" s="14"/>
      <c r="B429" s="248"/>
      <c r="C429" s="249"/>
      <c r="D429" s="234" t="s">
        <v>141</v>
      </c>
      <c r="E429" s="250" t="s">
        <v>1</v>
      </c>
      <c r="F429" s="251" t="s">
        <v>854</v>
      </c>
      <c r="G429" s="249"/>
      <c r="H429" s="250" t="s">
        <v>1</v>
      </c>
      <c r="I429" s="252"/>
      <c r="J429" s="249"/>
      <c r="K429" s="249"/>
      <c r="L429" s="253"/>
      <c r="M429" s="254"/>
      <c r="N429" s="255"/>
      <c r="O429" s="255"/>
      <c r="P429" s="255"/>
      <c r="Q429" s="255"/>
      <c r="R429" s="255"/>
      <c r="S429" s="255"/>
      <c r="T429" s="25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7" t="s">
        <v>141</v>
      </c>
      <c r="AU429" s="257" t="s">
        <v>91</v>
      </c>
      <c r="AV429" s="14" t="s">
        <v>89</v>
      </c>
      <c r="AW429" s="14" t="s">
        <v>36</v>
      </c>
      <c r="AX429" s="14" t="s">
        <v>81</v>
      </c>
      <c r="AY429" s="257" t="s">
        <v>132</v>
      </c>
    </row>
    <row r="430" s="13" customFormat="1">
      <c r="A430" s="13"/>
      <c r="B430" s="232"/>
      <c r="C430" s="233"/>
      <c r="D430" s="234" t="s">
        <v>141</v>
      </c>
      <c r="E430" s="235" t="s">
        <v>1</v>
      </c>
      <c r="F430" s="236" t="s">
        <v>855</v>
      </c>
      <c r="G430" s="233"/>
      <c r="H430" s="237">
        <v>133.815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141</v>
      </c>
      <c r="AU430" s="243" t="s">
        <v>91</v>
      </c>
      <c r="AV430" s="13" t="s">
        <v>91</v>
      </c>
      <c r="AW430" s="13" t="s">
        <v>36</v>
      </c>
      <c r="AX430" s="13" t="s">
        <v>81</v>
      </c>
      <c r="AY430" s="243" t="s">
        <v>132</v>
      </c>
    </row>
    <row r="431" s="15" customFormat="1">
      <c r="A431" s="15"/>
      <c r="B431" s="258"/>
      <c r="C431" s="259"/>
      <c r="D431" s="234" t="s">
        <v>141</v>
      </c>
      <c r="E431" s="260" t="s">
        <v>1</v>
      </c>
      <c r="F431" s="261" t="s">
        <v>153</v>
      </c>
      <c r="G431" s="259"/>
      <c r="H431" s="262">
        <v>133.815</v>
      </c>
      <c r="I431" s="263"/>
      <c r="J431" s="259"/>
      <c r="K431" s="259"/>
      <c r="L431" s="264"/>
      <c r="M431" s="265"/>
      <c r="N431" s="266"/>
      <c r="O431" s="266"/>
      <c r="P431" s="266"/>
      <c r="Q431" s="266"/>
      <c r="R431" s="266"/>
      <c r="S431" s="266"/>
      <c r="T431" s="267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8" t="s">
        <v>141</v>
      </c>
      <c r="AU431" s="268" t="s">
        <v>91</v>
      </c>
      <c r="AV431" s="15" t="s">
        <v>154</v>
      </c>
      <c r="AW431" s="15" t="s">
        <v>36</v>
      </c>
      <c r="AX431" s="15" t="s">
        <v>81</v>
      </c>
      <c r="AY431" s="268" t="s">
        <v>132</v>
      </c>
    </row>
    <row r="432" s="14" customFormat="1">
      <c r="A432" s="14"/>
      <c r="B432" s="248"/>
      <c r="C432" s="249"/>
      <c r="D432" s="234" t="s">
        <v>141</v>
      </c>
      <c r="E432" s="250" t="s">
        <v>1</v>
      </c>
      <c r="F432" s="251" t="s">
        <v>150</v>
      </c>
      <c r="G432" s="249"/>
      <c r="H432" s="250" t="s">
        <v>1</v>
      </c>
      <c r="I432" s="252"/>
      <c r="J432" s="249"/>
      <c r="K432" s="249"/>
      <c r="L432" s="253"/>
      <c r="M432" s="254"/>
      <c r="N432" s="255"/>
      <c r="O432" s="255"/>
      <c r="P432" s="255"/>
      <c r="Q432" s="255"/>
      <c r="R432" s="255"/>
      <c r="S432" s="255"/>
      <c r="T432" s="25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7" t="s">
        <v>141</v>
      </c>
      <c r="AU432" s="257" t="s">
        <v>91</v>
      </c>
      <c r="AV432" s="14" t="s">
        <v>89</v>
      </c>
      <c r="AW432" s="14" t="s">
        <v>36</v>
      </c>
      <c r="AX432" s="14" t="s">
        <v>81</v>
      </c>
      <c r="AY432" s="257" t="s">
        <v>132</v>
      </c>
    </row>
    <row r="433" s="13" customFormat="1">
      <c r="A433" s="13"/>
      <c r="B433" s="232"/>
      <c r="C433" s="233"/>
      <c r="D433" s="234" t="s">
        <v>141</v>
      </c>
      <c r="E433" s="235" t="s">
        <v>1</v>
      </c>
      <c r="F433" s="236" t="s">
        <v>856</v>
      </c>
      <c r="G433" s="233"/>
      <c r="H433" s="237">
        <v>8.1400000000000006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141</v>
      </c>
      <c r="AU433" s="243" t="s">
        <v>91</v>
      </c>
      <c r="AV433" s="13" t="s">
        <v>91</v>
      </c>
      <c r="AW433" s="13" t="s">
        <v>36</v>
      </c>
      <c r="AX433" s="13" t="s">
        <v>81</v>
      </c>
      <c r="AY433" s="243" t="s">
        <v>132</v>
      </c>
    </row>
    <row r="434" s="14" customFormat="1">
      <c r="A434" s="14"/>
      <c r="B434" s="248"/>
      <c r="C434" s="249"/>
      <c r="D434" s="234" t="s">
        <v>141</v>
      </c>
      <c r="E434" s="250" t="s">
        <v>1</v>
      </c>
      <c r="F434" s="251" t="s">
        <v>857</v>
      </c>
      <c r="G434" s="249"/>
      <c r="H434" s="250" t="s">
        <v>1</v>
      </c>
      <c r="I434" s="252"/>
      <c r="J434" s="249"/>
      <c r="K434" s="249"/>
      <c r="L434" s="253"/>
      <c r="M434" s="254"/>
      <c r="N434" s="255"/>
      <c r="O434" s="255"/>
      <c r="P434" s="255"/>
      <c r="Q434" s="255"/>
      <c r="R434" s="255"/>
      <c r="S434" s="255"/>
      <c r="T434" s="25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7" t="s">
        <v>141</v>
      </c>
      <c r="AU434" s="257" t="s">
        <v>91</v>
      </c>
      <c r="AV434" s="14" t="s">
        <v>89</v>
      </c>
      <c r="AW434" s="14" t="s">
        <v>36</v>
      </c>
      <c r="AX434" s="14" t="s">
        <v>81</v>
      </c>
      <c r="AY434" s="257" t="s">
        <v>132</v>
      </c>
    </row>
    <row r="435" s="13" customFormat="1">
      <c r="A435" s="13"/>
      <c r="B435" s="232"/>
      <c r="C435" s="233"/>
      <c r="D435" s="234" t="s">
        <v>141</v>
      </c>
      <c r="E435" s="235" t="s">
        <v>1</v>
      </c>
      <c r="F435" s="236" t="s">
        <v>858</v>
      </c>
      <c r="G435" s="233"/>
      <c r="H435" s="237">
        <v>11.77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141</v>
      </c>
      <c r="AU435" s="243" t="s">
        <v>91</v>
      </c>
      <c r="AV435" s="13" t="s">
        <v>91</v>
      </c>
      <c r="AW435" s="13" t="s">
        <v>36</v>
      </c>
      <c r="AX435" s="13" t="s">
        <v>81</v>
      </c>
      <c r="AY435" s="243" t="s">
        <v>132</v>
      </c>
    </row>
    <row r="436" s="15" customFormat="1">
      <c r="A436" s="15"/>
      <c r="B436" s="258"/>
      <c r="C436" s="259"/>
      <c r="D436" s="234" t="s">
        <v>141</v>
      </c>
      <c r="E436" s="260" t="s">
        <v>1</v>
      </c>
      <c r="F436" s="261" t="s">
        <v>153</v>
      </c>
      <c r="G436" s="259"/>
      <c r="H436" s="262">
        <v>19.91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8" t="s">
        <v>141</v>
      </c>
      <c r="AU436" s="268" t="s">
        <v>91</v>
      </c>
      <c r="AV436" s="15" t="s">
        <v>154</v>
      </c>
      <c r="AW436" s="15" t="s">
        <v>36</v>
      </c>
      <c r="AX436" s="15" t="s">
        <v>81</v>
      </c>
      <c r="AY436" s="268" t="s">
        <v>132</v>
      </c>
    </row>
    <row r="437" s="14" customFormat="1">
      <c r="A437" s="14"/>
      <c r="B437" s="248"/>
      <c r="C437" s="249"/>
      <c r="D437" s="234" t="s">
        <v>141</v>
      </c>
      <c r="E437" s="250" t="s">
        <v>1</v>
      </c>
      <c r="F437" s="251" t="s">
        <v>159</v>
      </c>
      <c r="G437" s="249"/>
      <c r="H437" s="250" t="s">
        <v>1</v>
      </c>
      <c r="I437" s="252"/>
      <c r="J437" s="249"/>
      <c r="K437" s="249"/>
      <c r="L437" s="253"/>
      <c r="M437" s="254"/>
      <c r="N437" s="255"/>
      <c r="O437" s="255"/>
      <c r="P437" s="255"/>
      <c r="Q437" s="255"/>
      <c r="R437" s="255"/>
      <c r="S437" s="255"/>
      <c r="T437" s="25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7" t="s">
        <v>141</v>
      </c>
      <c r="AU437" s="257" t="s">
        <v>91</v>
      </c>
      <c r="AV437" s="14" t="s">
        <v>89</v>
      </c>
      <c r="AW437" s="14" t="s">
        <v>36</v>
      </c>
      <c r="AX437" s="14" t="s">
        <v>81</v>
      </c>
      <c r="AY437" s="257" t="s">
        <v>132</v>
      </c>
    </row>
    <row r="438" s="13" customFormat="1">
      <c r="A438" s="13"/>
      <c r="B438" s="232"/>
      <c r="C438" s="233"/>
      <c r="D438" s="234" t="s">
        <v>141</v>
      </c>
      <c r="E438" s="235" t="s">
        <v>1</v>
      </c>
      <c r="F438" s="236" t="s">
        <v>859</v>
      </c>
      <c r="G438" s="233"/>
      <c r="H438" s="237">
        <v>25.699999999999999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141</v>
      </c>
      <c r="AU438" s="243" t="s">
        <v>91</v>
      </c>
      <c r="AV438" s="13" t="s">
        <v>91</v>
      </c>
      <c r="AW438" s="13" t="s">
        <v>36</v>
      </c>
      <c r="AX438" s="13" t="s">
        <v>81</v>
      </c>
      <c r="AY438" s="243" t="s">
        <v>132</v>
      </c>
    </row>
    <row r="439" s="16" customFormat="1">
      <c r="A439" s="16"/>
      <c r="B439" s="269"/>
      <c r="C439" s="270"/>
      <c r="D439" s="234" t="s">
        <v>141</v>
      </c>
      <c r="E439" s="271" t="s">
        <v>1</v>
      </c>
      <c r="F439" s="272" t="s">
        <v>162</v>
      </c>
      <c r="G439" s="270"/>
      <c r="H439" s="273">
        <v>179.42500000000001</v>
      </c>
      <c r="I439" s="274"/>
      <c r="J439" s="270"/>
      <c r="K439" s="270"/>
      <c r="L439" s="275"/>
      <c r="M439" s="276"/>
      <c r="N439" s="277"/>
      <c r="O439" s="277"/>
      <c r="P439" s="277"/>
      <c r="Q439" s="277"/>
      <c r="R439" s="277"/>
      <c r="S439" s="277"/>
      <c r="T439" s="278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79" t="s">
        <v>141</v>
      </c>
      <c r="AU439" s="279" t="s">
        <v>91</v>
      </c>
      <c r="AV439" s="16" t="s">
        <v>139</v>
      </c>
      <c r="AW439" s="16" t="s">
        <v>36</v>
      </c>
      <c r="AX439" s="16" t="s">
        <v>89</v>
      </c>
      <c r="AY439" s="279" t="s">
        <v>132</v>
      </c>
    </row>
    <row r="440" s="2" customFormat="1" ht="24.15" customHeight="1">
      <c r="A440" s="39"/>
      <c r="B440" s="40"/>
      <c r="C440" s="219" t="s">
        <v>392</v>
      </c>
      <c r="D440" s="219" t="s">
        <v>134</v>
      </c>
      <c r="E440" s="220" t="s">
        <v>464</v>
      </c>
      <c r="F440" s="221" t="s">
        <v>465</v>
      </c>
      <c r="G440" s="222" t="s">
        <v>137</v>
      </c>
      <c r="H440" s="223">
        <v>179.42500000000001</v>
      </c>
      <c r="I440" s="224"/>
      <c r="J440" s="225">
        <f>ROUND(I440*H440,2)</f>
        <v>0</v>
      </c>
      <c r="K440" s="221" t="s">
        <v>138</v>
      </c>
      <c r="L440" s="45"/>
      <c r="M440" s="226" t="s">
        <v>1</v>
      </c>
      <c r="N440" s="227" t="s">
        <v>46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139</v>
      </c>
      <c r="AT440" s="230" t="s">
        <v>134</v>
      </c>
      <c r="AU440" s="230" t="s">
        <v>91</v>
      </c>
      <c r="AY440" s="18" t="s">
        <v>132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89</v>
      </c>
      <c r="BK440" s="231">
        <f>ROUND(I440*H440,2)</f>
        <v>0</v>
      </c>
      <c r="BL440" s="18" t="s">
        <v>139</v>
      </c>
      <c r="BM440" s="230" t="s">
        <v>972</v>
      </c>
    </row>
    <row r="441" s="14" customFormat="1">
      <c r="A441" s="14"/>
      <c r="B441" s="248"/>
      <c r="C441" s="249"/>
      <c r="D441" s="234" t="s">
        <v>141</v>
      </c>
      <c r="E441" s="250" t="s">
        <v>1</v>
      </c>
      <c r="F441" s="251" t="s">
        <v>846</v>
      </c>
      <c r="G441" s="249"/>
      <c r="H441" s="250" t="s">
        <v>1</v>
      </c>
      <c r="I441" s="252"/>
      <c r="J441" s="249"/>
      <c r="K441" s="249"/>
      <c r="L441" s="253"/>
      <c r="M441" s="254"/>
      <c r="N441" s="255"/>
      <c r="O441" s="255"/>
      <c r="P441" s="255"/>
      <c r="Q441" s="255"/>
      <c r="R441" s="255"/>
      <c r="S441" s="255"/>
      <c r="T441" s="25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7" t="s">
        <v>141</v>
      </c>
      <c r="AU441" s="257" t="s">
        <v>91</v>
      </c>
      <c r="AV441" s="14" t="s">
        <v>89</v>
      </c>
      <c r="AW441" s="14" t="s">
        <v>36</v>
      </c>
      <c r="AX441" s="14" t="s">
        <v>81</v>
      </c>
      <c r="AY441" s="257" t="s">
        <v>132</v>
      </c>
    </row>
    <row r="442" s="14" customFormat="1">
      <c r="A442" s="14"/>
      <c r="B442" s="248"/>
      <c r="C442" s="249"/>
      <c r="D442" s="234" t="s">
        <v>141</v>
      </c>
      <c r="E442" s="250" t="s">
        <v>1</v>
      </c>
      <c r="F442" s="251" t="s">
        <v>149</v>
      </c>
      <c r="G442" s="249"/>
      <c r="H442" s="250" t="s">
        <v>1</v>
      </c>
      <c r="I442" s="252"/>
      <c r="J442" s="249"/>
      <c r="K442" s="249"/>
      <c r="L442" s="253"/>
      <c r="M442" s="254"/>
      <c r="N442" s="255"/>
      <c r="O442" s="255"/>
      <c r="P442" s="255"/>
      <c r="Q442" s="255"/>
      <c r="R442" s="255"/>
      <c r="S442" s="255"/>
      <c r="T442" s="25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7" t="s">
        <v>141</v>
      </c>
      <c r="AU442" s="257" t="s">
        <v>91</v>
      </c>
      <c r="AV442" s="14" t="s">
        <v>89</v>
      </c>
      <c r="AW442" s="14" t="s">
        <v>36</v>
      </c>
      <c r="AX442" s="14" t="s">
        <v>81</v>
      </c>
      <c r="AY442" s="257" t="s">
        <v>132</v>
      </c>
    </row>
    <row r="443" s="14" customFormat="1">
      <c r="A443" s="14"/>
      <c r="B443" s="248"/>
      <c r="C443" s="249"/>
      <c r="D443" s="234" t="s">
        <v>141</v>
      </c>
      <c r="E443" s="250" t="s">
        <v>1</v>
      </c>
      <c r="F443" s="251" t="s">
        <v>854</v>
      </c>
      <c r="G443" s="249"/>
      <c r="H443" s="250" t="s">
        <v>1</v>
      </c>
      <c r="I443" s="252"/>
      <c r="J443" s="249"/>
      <c r="K443" s="249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141</v>
      </c>
      <c r="AU443" s="257" t="s">
        <v>91</v>
      </c>
      <c r="AV443" s="14" t="s">
        <v>89</v>
      </c>
      <c r="AW443" s="14" t="s">
        <v>36</v>
      </c>
      <c r="AX443" s="14" t="s">
        <v>81</v>
      </c>
      <c r="AY443" s="257" t="s">
        <v>132</v>
      </c>
    </row>
    <row r="444" s="13" customFormat="1">
      <c r="A444" s="13"/>
      <c r="B444" s="232"/>
      <c r="C444" s="233"/>
      <c r="D444" s="234" t="s">
        <v>141</v>
      </c>
      <c r="E444" s="235" t="s">
        <v>1</v>
      </c>
      <c r="F444" s="236" t="s">
        <v>855</v>
      </c>
      <c r="G444" s="233"/>
      <c r="H444" s="237">
        <v>133.815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141</v>
      </c>
      <c r="AU444" s="243" t="s">
        <v>91</v>
      </c>
      <c r="AV444" s="13" t="s">
        <v>91</v>
      </c>
      <c r="AW444" s="13" t="s">
        <v>36</v>
      </c>
      <c r="AX444" s="13" t="s">
        <v>81</v>
      </c>
      <c r="AY444" s="243" t="s">
        <v>132</v>
      </c>
    </row>
    <row r="445" s="15" customFormat="1">
      <c r="A445" s="15"/>
      <c r="B445" s="258"/>
      <c r="C445" s="259"/>
      <c r="D445" s="234" t="s">
        <v>141</v>
      </c>
      <c r="E445" s="260" t="s">
        <v>1</v>
      </c>
      <c r="F445" s="261" t="s">
        <v>153</v>
      </c>
      <c r="G445" s="259"/>
      <c r="H445" s="262">
        <v>133.815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8" t="s">
        <v>141</v>
      </c>
      <c r="AU445" s="268" t="s">
        <v>91</v>
      </c>
      <c r="AV445" s="15" t="s">
        <v>154</v>
      </c>
      <c r="AW445" s="15" t="s">
        <v>36</v>
      </c>
      <c r="AX445" s="15" t="s">
        <v>81</v>
      </c>
      <c r="AY445" s="268" t="s">
        <v>132</v>
      </c>
    </row>
    <row r="446" s="14" customFormat="1">
      <c r="A446" s="14"/>
      <c r="B446" s="248"/>
      <c r="C446" s="249"/>
      <c r="D446" s="234" t="s">
        <v>141</v>
      </c>
      <c r="E446" s="250" t="s">
        <v>1</v>
      </c>
      <c r="F446" s="251" t="s">
        <v>150</v>
      </c>
      <c r="G446" s="249"/>
      <c r="H446" s="250" t="s">
        <v>1</v>
      </c>
      <c r="I446" s="252"/>
      <c r="J446" s="249"/>
      <c r="K446" s="249"/>
      <c r="L446" s="253"/>
      <c r="M446" s="254"/>
      <c r="N446" s="255"/>
      <c r="O446" s="255"/>
      <c r="P446" s="255"/>
      <c r="Q446" s="255"/>
      <c r="R446" s="255"/>
      <c r="S446" s="255"/>
      <c r="T446" s="25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7" t="s">
        <v>141</v>
      </c>
      <c r="AU446" s="257" t="s">
        <v>91</v>
      </c>
      <c r="AV446" s="14" t="s">
        <v>89</v>
      </c>
      <c r="AW446" s="14" t="s">
        <v>36</v>
      </c>
      <c r="AX446" s="14" t="s">
        <v>81</v>
      </c>
      <c r="AY446" s="257" t="s">
        <v>132</v>
      </c>
    </row>
    <row r="447" s="13" customFormat="1">
      <c r="A447" s="13"/>
      <c r="B447" s="232"/>
      <c r="C447" s="233"/>
      <c r="D447" s="234" t="s">
        <v>141</v>
      </c>
      <c r="E447" s="235" t="s">
        <v>1</v>
      </c>
      <c r="F447" s="236" t="s">
        <v>856</v>
      </c>
      <c r="G447" s="233"/>
      <c r="H447" s="237">
        <v>8.1400000000000006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141</v>
      </c>
      <c r="AU447" s="243" t="s">
        <v>91</v>
      </c>
      <c r="AV447" s="13" t="s">
        <v>91</v>
      </c>
      <c r="AW447" s="13" t="s">
        <v>36</v>
      </c>
      <c r="AX447" s="13" t="s">
        <v>81</v>
      </c>
      <c r="AY447" s="243" t="s">
        <v>132</v>
      </c>
    </row>
    <row r="448" s="14" customFormat="1">
      <c r="A448" s="14"/>
      <c r="B448" s="248"/>
      <c r="C448" s="249"/>
      <c r="D448" s="234" t="s">
        <v>141</v>
      </c>
      <c r="E448" s="250" t="s">
        <v>1</v>
      </c>
      <c r="F448" s="251" t="s">
        <v>857</v>
      </c>
      <c r="G448" s="249"/>
      <c r="H448" s="250" t="s">
        <v>1</v>
      </c>
      <c r="I448" s="252"/>
      <c r="J448" s="249"/>
      <c r="K448" s="249"/>
      <c r="L448" s="253"/>
      <c r="M448" s="254"/>
      <c r="N448" s="255"/>
      <c r="O448" s="255"/>
      <c r="P448" s="255"/>
      <c r="Q448" s="255"/>
      <c r="R448" s="255"/>
      <c r="S448" s="255"/>
      <c r="T448" s="25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7" t="s">
        <v>141</v>
      </c>
      <c r="AU448" s="257" t="s">
        <v>91</v>
      </c>
      <c r="AV448" s="14" t="s">
        <v>89</v>
      </c>
      <c r="AW448" s="14" t="s">
        <v>36</v>
      </c>
      <c r="AX448" s="14" t="s">
        <v>81</v>
      </c>
      <c r="AY448" s="257" t="s">
        <v>132</v>
      </c>
    </row>
    <row r="449" s="13" customFormat="1">
      <c r="A449" s="13"/>
      <c r="B449" s="232"/>
      <c r="C449" s="233"/>
      <c r="D449" s="234" t="s">
        <v>141</v>
      </c>
      <c r="E449" s="235" t="s">
        <v>1</v>
      </c>
      <c r="F449" s="236" t="s">
        <v>858</v>
      </c>
      <c r="G449" s="233"/>
      <c r="H449" s="237">
        <v>11.77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141</v>
      </c>
      <c r="AU449" s="243" t="s">
        <v>91</v>
      </c>
      <c r="AV449" s="13" t="s">
        <v>91</v>
      </c>
      <c r="AW449" s="13" t="s">
        <v>36</v>
      </c>
      <c r="AX449" s="13" t="s">
        <v>81</v>
      </c>
      <c r="AY449" s="243" t="s">
        <v>132</v>
      </c>
    </row>
    <row r="450" s="15" customFormat="1">
      <c r="A450" s="15"/>
      <c r="B450" s="258"/>
      <c r="C450" s="259"/>
      <c r="D450" s="234" t="s">
        <v>141</v>
      </c>
      <c r="E450" s="260" t="s">
        <v>1</v>
      </c>
      <c r="F450" s="261" t="s">
        <v>153</v>
      </c>
      <c r="G450" s="259"/>
      <c r="H450" s="262">
        <v>19.91</v>
      </c>
      <c r="I450" s="263"/>
      <c r="J450" s="259"/>
      <c r="K450" s="259"/>
      <c r="L450" s="264"/>
      <c r="M450" s="265"/>
      <c r="N450" s="266"/>
      <c r="O450" s="266"/>
      <c r="P450" s="266"/>
      <c r="Q450" s="266"/>
      <c r="R450" s="266"/>
      <c r="S450" s="266"/>
      <c r="T450" s="26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8" t="s">
        <v>141</v>
      </c>
      <c r="AU450" s="268" t="s">
        <v>91</v>
      </c>
      <c r="AV450" s="15" t="s">
        <v>154</v>
      </c>
      <c r="AW450" s="15" t="s">
        <v>36</v>
      </c>
      <c r="AX450" s="15" t="s">
        <v>81</v>
      </c>
      <c r="AY450" s="268" t="s">
        <v>132</v>
      </c>
    </row>
    <row r="451" s="14" customFormat="1">
      <c r="A451" s="14"/>
      <c r="B451" s="248"/>
      <c r="C451" s="249"/>
      <c r="D451" s="234" t="s">
        <v>141</v>
      </c>
      <c r="E451" s="250" t="s">
        <v>1</v>
      </c>
      <c r="F451" s="251" t="s">
        <v>159</v>
      </c>
      <c r="G451" s="249"/>
      <c r="H451" s="250" t="s">
        <v>1</v>
      </c>
      <c r="I451" s="252"/>
      <c r="J451" s="249"/>
      <c r="K451" s="249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141</v>
      </c>
      <c r="AU451" s="257" t="s">
        <v>91</v>
      </c>
      <c r="AV451" s="14" t="s">
        <v>89</v>
      </c>
      <c r="AW451" s="14" t="s">
        <v>36</v>
      </c>
      <c r="AX451" s="14" t="s">
        <v>81</v>
      </c>
      <c r="AY451" s="257" t="s">
        <v>132</v>
      </c>
    </row>
    <row r="452" s="13" customFormat="1">
      <c r="A452" s="13"/>
      <c r="B452" s="232"/>
      <c r="C452" s="233"/>
      <c r="D452" s="234" t="s">
        <v>141</v>
      </c>
      <c r="E452" s="235" t="s">
        <v>1</v>
      </c>
      <c r="F452" s="236" t="s">
        <v>859</v>
      </c>
      <c r="G452" s="233"/>
      <c r="H452" s="237">
        <v>25.699999999999999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141</v>
      </c>
      <c r="AU452" s="243" t="s">
        <v>91</v>
      </c>
      <c r="AV452" s="13" t="s">
        <v>91</v>
      </c>
      <c r="AW452" s="13" t="s">
        <v>36</v>
      </c>
      <c r="AX452" s="13" t="s">
        <v>81</v>
      </c>
      <c r="AY452" s="243" t="s">
        <v>132</v>
      </c>
    </row>
    <row r="453" s="16" customFormat="1">
      <c r="A453" s="16"/>
      <c r="B453" s="269"/>
      <c r="C453" s="270"/>
      <c r="D453" s="234" t="s">
        <v>141</v>
      </c>
      <c r="E453" s="271" t="s">
        <v>1</v>
      </c>
      <c r="F453" s="272" t="s">
        <v>162</v>
      </c>
      <c r="G453" s="270"/>
      <c r="H453" s="273">
        <v>179.42500000000001</v>
      </c>
      <c r="I453" s="274"/>
      <c r="J453" s="270"/>
      <c r="K453" s="270"/>
      <c r="L453" s="275"/>
      <c r="M453" s="276"/>
      <c r="N453" s="277"/>
      <c r="O453" s="277"/>
      <c r="P453" s="277"/>
      <c r="Q453" s="277"/>
      <c r="R453" s="277"/>
      <c r="S453" s="277"/>
      <c r="T453" s="278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79" t="s">
        <v>141</v>
      </c>
      <c r="AU453" s="279" t="s">
        <v>91</v>
      </c>
      <c r="AV453" s="16" t="s">
        <v>139</v>
      </c>
      <c r="AW453" s="16" t="s">
        <v>36</v>
      </c>
      <c r="AX453" s="16" t="s">
        <v>89</v>
      </c>
      <c r="AY453" s="279" t="s">
        <v>132</v>
      </c>
    </row>
    <row r="454" s="2" customFormat="1" ht="24.15" customHeight="1">
      <c r="A454" s="39"/>
      <c r="B454" s="40"/>
      <c r="C454" s="219" t="s">
        <v>396</v>
      </c>
      <c r="D454" s="219" t="s">
        <v>134</v>
      </c>
      <c r="E454" s="220" t="s">
        <v>973</v>
      </c>
      <c r="F454" s="221" t="s">
        <v>974</v>
      </c>
      <c r="G454" s="222" t="s">
        <v>137</v>
      </c>
      <c r="H454" s="223">
        <v>980</v>
      </c>
      <c r="I454" s="224"/>
      <c r="J454" s="225">
        <f>ROUND(I454*H454,2)</f>
        <v>0</v>
      </c>
      <c r="K454" s="221" t="s">
        <v>138</v>
      </c>
      <c r="L454" s="45"/>
      <c r="M454" s="226" t="s">
        <v>1</v>
      </c>
      <c r="N454" s="227" t="s">
        <v>46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139</v>
      </c>
      <c r="AT454" s="230" t="s">
        <v>134</v>
      </c>
      <c r="AU454" s="230" t="s">
        <v>91</v>
      </c>
      <c r="AY454" s="18" t="s">
        <v>132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89</v>
      </c>
      <c r="BK454" s="231">
        <f>ROUND(I454*H454,2)</f>
        <v>0</v>
      </c>
      <c r="BL454" s="18" t="s">
        <v>139</v>
      </c>
      <c r="BM454" s="230" t="s">
        <v>975</v>
      </c>
    </row>
    <row r="455" s="14" customFormat="1">
      <c r="A455" s="14"/>
      <c r="B455" s="248"/>
      <c r="C455" s="249"/>
      <c r="D455" s="234" t="s">
        <v>141</v>
      </c>
      <c r="E455" s="250" t="s">
        <v>1</v>
      </c>
      <c r="F455" s="251" t="s">
        <v>846</v>
      </c>
      <c r="G455" s="249"/>
      <c r="H455" s="250" t="s">
        <v>1</v>
      </c>
      <c r="I455" s="252"/>
      <c r="J455" s="249"/>
      <c r="K455" s="249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141</v>
      </c>
      <c r="AU455" s="257" t="s">
        <v>91</v>
      </c>
      <c r="AV455" s="14" t="s">
        <v>89</v>
      </c>
      <c r="AW455" s="14" t="s">
        <v>36</v>
      </c>
      <c r="AX455" s="14" t="s">
        <v>81</v>
      </c>
      <c r="AY455" s="257" t="s">
        <v>132</v>
      </c>
    </row>
    <row r="456" s="13" customFormat="1">
      <c r="A456" s="13"/>
      <c r="B456" s="232"/>
      <c r="C456" s="233"/>
      <c r="D456" s="234" t="s">
        <v>141</v>
      </c>
      <c r="E456" s="235" t="s">
        <v>1</v>
      </c>
      <c r="F456" s="236" t="s">
        <v>871</v>
      </c>
      <c r="G456" s="233"/>
      <c r="H456" s="237">
        <v>980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141</v>
      </c>
      <c r="AU456" s="243" t="s">
        <v>91</v>
      </c>
      <c r="AV456" s="13" t="s">
        <v>91</v>
      </c>
      <c r="AW456" s="13" t="s">
        <v>36</v>
      </c>
      <c r="AX456" s="13" t="s">
        <v>81</v>
      </c>
      <c r="AY456" s="243" t="s">
        <v>132</v>
      </c>
    </row>
    <row r="457" s="16" customFormat="1">
      <c r="A457" s="16"/>
      <c r="B457" s="269"/>
      <c r="C457" s="270"/>
      <c r="D457" s="234" t="s">
        <v>141</v>
      </c>
      <c r="E457" s="271" t="s">
        <v>1</v>
      </c>
      <c r="F457" s="272" t="s">
        <v>162</v>
      </c>
      <c r="G457" s="270"/>
      <c r="H457" s="273">
        <v>980</v>
      </c>
      <c r="I457" s="274"/>
      <c r="J457" s="270"/>
      <c r="K457" s="270"/>
      <c r="L457" s="275"/>
      <c r="M457" s="276"/>
      <c r="N457" s="277"/>
      <c r="O457" s="277"/>
      <c r="P457" s="277"/>
      <c r="Q457" s="277"/>
      <c r="R457" s="277"/>
      <c r="S457" s="277"/>
      <c r="T457" s="278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T457" s="279" t="s">
        <v>141</v>
      </c>
      <c r="AU457" s="279" t="s">
        <v>91</v>
      </c>
      <c r="AV457" s="16" t="s">
        <v>139</v>
      </c>
      <c r="AW457" s="16" t="s">
        <v>36</v>
      </c>
      <c r="AX457" s="16" t="s">
        <v>89</v>
      </c>
      <c r="AY457" s="279" t="s">
        <v>132</v>
      </c>
    </row>
    <row r="458" s="2" customFormat="1" ht="44.25" customHeight="1">
      <c r="A458" s="39"/>
      <c r="B458" s="40"/>
      <c r="C458" s="219" t="s">
        <v>401</v>
      </c>
      <c r="D458" s="219" t="s">
        <v>134</v>
      </c>
      <c r="E458" s="220" t="s">
        <v>976</v>
      </c>
      <c r="F458" s="221" t="s">
        <v>977</v>
      </c>
      <c r="G458" s="222" t="s">
        <v>137</v>
      </c>
      <c r="H458" s="223">
        <v>980</v>
      </c>
      <c r="I458" s="224"/>
      <c r="J458" s="225">
        <f>ROUND(I458*H458,2)</f>
        <v>0</v>
      </c>
      <c r="K458" s="221" t="s">
        <v>138</v>
      </c>
      <c r="L458" s="45"/>
      <c r="M458" s="226" t="s">
        <v>1</v>
      </c>
      <c r="N458" s="227" t="s">
        <v>46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139</v>
      </c>
      <c r="AT458" s="230" t="s">
        <v>134</v>
      </c>
      <c r="AU458" s="230" t="s">
        <v>91</v>
      </c>
      <c r="AY458" s="18" t="s">
        <v>132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89</v>
      </c>
      <c r="BK458" s="231">
        <f>ROUND(I458*H458,2)</f>
        <v>0</v>
      </c>
      <c r="BL458" s="18" t="s">
        <v>139</v>
      </c>
      <c r="BM458" s="230" t="s">
        <v>978</v>
      </c>
    </row>
    <row r="459" s="14" customFormat="1">
      <c r="A459" s="14"/>
      <c r="B459" s="248"/>
      <c r="C459" s="249"/>
      <c r="D459" s="234" t="s">
        <v>141</v>
      </c>
      <c r="E459" s="250" t="s">
        <v>1</v>
      </c>
      <c r="F459" s="251" t="s">
        <v>846</v>
      </c>
      <c r="G459" s="249"/>
      <c r="H459" s="250" t="s">
        <v>1</v>
      </c>
      <c r="I459" s="252"/>
      <c r="J459" s="249"/>
      <c r="K459" s="249"/>
      <c r="L459" s="253"/>
      <c r="M459" s="254"/>
      <c r="N459" s="255"/>
      <c r="O459" s="255"/>
      <c r="P459" s="255"/>
      <c r="Q459" s="255"/>
      <c r="R459" s="255"/>
      <c r="S459" s="255"/>
      <c r="T459" s="25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7" t="s">
        <v>141</v>
      </c>
      <c r="AU459" s="257" t="s">
        <v>91</v>
      </c>
      <c r="AV459" s="14" t="s">
        <v>89</v>
      </c>
      <c r="AW459" s="14" t="s">
        <v>36</v>
      </c>
      <c r="AX459" s="14" t="s">
        <v>81</v>
      </c>
      <c r="AY459" s="257" t="s">
        <v>132</v>
      </c>
    </row>
    <row r="460" s="13" customFormat="1">
      <c r="A460" s="13"/>
      <c r="B460" s="232"/>
      <c r="C460" s="233"/>
      <c r="D460" s="234" t="s">
        <v>141</v>
      </c>
      <c r="E460" s="235" t="s">
        <v>1</v>
      </c>
      <c r="F460" s="236" t="s">
        <v>871</v>
      </c>
      <c r="G460" s="233"/>
      <c r="H460" s="237">
        <v>980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141</v>
      </c>
      <c r="AU460" s="243" t="s">
        <v>91</v>
      </c>
      <c r="AV460" s="13" t="s">
        <v>91</v>
      </c>
      <c r="AW460" s="13" t="s">
        <v>36</v>
      </c>
      <c r="AX460" s="13" t="s">
        <v>89</v>
      </c>
      <c r="AY460" s="243" t="s">
        <v>132</v>
      </c>
    </row>
    <row r="461" s="2" customFormat="1" ht="55.5" customHeight="1">
      <c r="A461" s="39"/>
      <c r="B461" s="40"/>
      <c r="C461" s="219" t="s">
        <v>408</v>
      </c>
      <c r="D461" s="219" t="s">
        <v>134</v>
      </c>
      <c r="E461" s="220" t="s">
        <v>979</v>
      </c>
      <c r="F461" s="221" t="s">
        <v>980</v>
      </c>
      <c r="G461" s="222" t="s">
        <v>137</v>
      </c>
      <c r="H461" s="223">
        <v>6.4000000000000004</v>
      </c>
      <c r="I461" s="224"/>
      <c r="J461" s="225">
        <f>ROUND(I461*H461,2)</f>
        <v>0</v>
      </c>
      <c r="K461" s="221" t="s">
        <v>138</v>
      </c>
      <c r="L461" s="45"/>
      <c r="M461" s="226" t="s">
        <v>1</v>
      </c>
      <c r="N461" s="227" t="s">
        <v>46</v>
      </c>
      <c r="O461" s="92"/>
      <c r="P461" s="228">
        <f>O461*H461</f>
        <v>0</v>
      </c>
      <c r="Q461" s="228">
        <v>0.1837</v>
      </c>
      <c r="R461" s="228">
        <f>Q461*H461</f>
        <v>1.1756800000000001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139</v>
      </c>
      <c r="AT461" s="230" t="s">
        <v>134</v>
      </c>
      <c r="AU461" s="230" t="s">
        <v>91</v>
      </c>
      <c r="AY461" s="18" t="s">
        <v>132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89</v>
      </c>
      <c r="BK461" s="231">
        <f>ROUND(I461*H461,2)</f>
        <v>0</v>
      </c>
      <c r="BL461" s="18" t="s">
        <v>139</v>
      </c>
      <c r="BM461" s="230" t="s">
        <v>981</v>
      </c>
    </row>
    <row r="462" s="14" customFormat="1">
      <c r="A462" s="14"/>
      <c r="B462" s="248"/>
      <c r="C462" s="249"/>
      <c r="D462" s="234" t="s">
        <v>141</v>
      </c>
      <c r="E462" s="250" t="s">
        <v>1</v>
      </c>
      <c r="F462" s="251" t="s">
        <v>982</v>
      </c>
      <c r="G462" s="249"/>
      <c r="H462" s="250" t="s">
        <v>1</v>
      </c>
      <c r="I462" s="252"/>
      <c r="J462" s="249"/>
      <c r="K462" s="249"/>
      <c r="L462" s="253"/>
      <c r="M462" s="254"/>
      <c r="N462" s="255"/>
      <c r="O462" s="255"/>
      <c r="P462" s="255"/>
      <c r="Q462" s="255"/>
      <c r="R462" s="255"/>
      <c r="S462" s="255"/>
      <c r="T462" s="25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7" t="s">
        <v>141</v>
      </c>
      <c r="AU462" s="257" t="s">
        <v>91</v>
      </c>
      <c r="AV462" s="14" t="s">
        <v>89</v>
      </c>
      <c r="AW462" s="14" t="s">
        <v>36</v>
      </c>
      <c r="AX462" s="14" t="s">
        <v>81</v>
      </c>
      <c r="AY462" s="257" t="s">
        <v>132</v>
      </c>
    </row>
    <row r="463" s="13" customFormat="1">
      <c r="A463" s="13"/>
      <c r="B463" s="232"/>
      <c r="C463" s="233"/>
      <c r="D463" s="234" t="s">
        <v>141</v>
      </c>
      <c r="E463" s="235" t="s">
        <v>1</v>
      </c>
      <c r="F463" s="236" t="s">
        <v>852</v>
      </c>
      <c r="G463" s="233"/>
      <c r="H463" s="237">
        <v>6.4000000000000004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141</v>
      </c>
      <c r="AU463" s="243" t="s">
        <v>91</v>
      </c>
      <c r="AV463" s="13" t="s">
        <v>91</v>
      </c>
      <c r="AW463" s="13" t="s">
        <v>36</v>
      </c>
      <c r="AX463" s="13" t="s">
        <v>89</v>
      </c>
      <c r="AY463" s="243" t="s">
        <v>132</v>
      </c>
    </row>
    <row r="464" s="2" customFormat="1" ht="78" customHeight="1">
      <c r="A464" s="39"/>
      <c r="B464" s="40"/>
      <c r="C464" s="219" t="s">
        <v>412</v>
      </c>
      <c r="D464" s="219" t="s">
        <v>134</v>
      </c>
      <c r="E464" s="220" t="s">
        <v>468</v>
      </c>
      <c r="F464" s="221" t="s">
        <v>469</v>
      </c>
      <c r="G464" s="222" t="s">
        <v>137</v>
      </c>
      <c r="H464" s="223">
        <v>3.3599999999999999</v>
      </c>
      <c r="I464" s="224"/>
      <c r="J464" s="225">
        <f>ROUND(I464*H464,2)</f>
        <v>0</v>
      </c>
      <c r="K464" s="221" t="s">
        <v>138</v>
      </c>
      <c r="L464" s="45"/>
      <c r="M464" s="226" t="s">
        <v>1</v>
      </c>
      <c r="N464" s="227" t="s">
        <v>46</v>
      </c>
      <c r="O464" s="92"/>
      <c r="P464" s="228">
        <f>O464*H464</f>
        <v>0</v>
      </c>
      <c r="Q464" s="228">
        <v>0.089219999999999994</v>
      </c>
      <c r="R464" s="228">
        <f>Q464*H464</f>
        <v>0.29977919999999997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139</v>
      </c>
      <c r="AT464" s="230" t="s">
        <v>134</v>
      </c>
      <c r="AU464" s="230" t="s">
        <v>91</v>
      </c>
      <c r="AY464" s="18" t="s">
        <v>132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89</v>
      </c>
      <c r="BK464" s="231">
        <f>ROUND(I464*H464,2)</f>
        <v>0</v>
      </c>
      <c r="BL464" s="18" t="s">
        <v>139</v>
      </c>
      <c r="BM464" s="230" t="s">
        <v>983</v>
      </c>
    </row>
    <row r="465" s="14" customFormat="1">
      <c r="A465" s="14"/>
      <c r="B465" s="248"/>
      <c r="C465" s="249"/>
      <c r="D465" s="234" t="s">
        <v>141</v>
      </c>
      <c r="E465" s="250" t="s">
        <v>1</v>
      </c>
      <c r="F465" s="251" t="s">
        <v>471</v>
      </c>
      <c r="G465" s="249"/>
      <c r="H465" s="250" t="s">
        <v>1</v>
      </c>
      <c r="I465" s="252"/>
      <c r="J465" s="249"/>
      <c r="K465" s="249"/>
      <c r="L465" s="253"/>
      <c r="M465" s="254"/>
      <c r="N465" s="255"/>
      <c r="O465" s="255"/>
      <c r="P465" s="255"/>
      <c r="Q465" s="255"/>
      <c r="R465" s="255"/>
      <c r="S465" s="255"/>
      <c r="T465" s="25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7" t="s">
        <v>141</v>
      </c>
      <c r="AU465" s="257" t="s">
        <v>91</v>
      </c>
      <c r="AV465" s="14" t="s">
        <v>89</v>
      </c>
      <c r="AW465" s="14" t="s">
        <v>36</v>
      </c>
      <c r="AX465" s="14" t="s">
        <v>81</v>
      </c>
      <c r="AY465" s="257" t="s">
        <v>132</v>
      </c>
    </row>
    <row r="466" s="13" customFormat="1">
      <c r="A466" s="13"/>
      <c r="B466" s="232"/>
      <c r="C466" s="233"/>
      <c r="D466" s="234" t="s">
        <v>141</v>
      </c>
      <c r="E466" s="235" t="s">
        <v>1</v>
      </c>
      <c r="F466" s="236" t="s">
        <v>847</v>
      </c>
      <c r="G466" s="233"/>
      <c r="H466" s="237">
        <v>3.3599999999999999</v>
      </c>
      <c r="I466" s="238"/>
      <c r="J466" s="233"/>
      <c r="K466" s="233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141</v>
      </c>
      <c r="AU466" s="243" t="s">
        <v>91</v>
      </c>
      <c r="AV466" s="13" t="s">
        <v>91</v>
      </c>
      <c r="AW466" s="13" t="s">
        <v>36</v>
      </c>
      <c r="AX466" s="13" t="s">
        <v>89</v>
      </c>
      <c r="AY466" s="243" t="s">
        <v>132</v>
      </c>
    </row>
    <row r="467" s="12" customFormat="1" ht="22.8" customHeight="1">
      <c r="A467" s="12"/>
      <c r="B467" s="203"/>
      <c r="C467" s="204"/>
      <c r="D467" s="205" t="s">
        <v>80</v>
      </c>
      <c r="E467" s="217" t="s">
        <v>191</v>
      </c>
      <c r="F467" s="217" t="s">
        <v>472</v>
      </c>
      <c r="G467" s="204"/>
      <c r="H467" s="204"/>
      <c r="I467" s="207"/>
      <c r="J467" s="218">
        <f>BK467</f>
        <v>0</v>
      </c>
      <c r="K467" s="204"/>
      <c r="L467" s="209"/>
      <c r="M467" s="210"/>
      <c r="N467" s="211"/>
      <c r="O467" s="211"/>
      <c r="P467" s="212">
        <f>SUM(P468:P538)</f>
        <v>0</v>
      </c>
      <c r="Q467" s="211"/>
      <c r="R467" s="212">
        <f>SUM(R468:R538)</f>
        <v>8.8066711600000005</v>
      </c>
      <c r="S467" s="211"/>
      <c r="T467" s="213">
        <f>SUM(T468:T538)</f>
        <v>6.9459999999999997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14" t="s">
        <v>89</v>
      </c>
      <c r="AT467" s="215" t="s">
        <v>80</v>
      </c>
      <c r="AU467" s="215" t="s">
        <v>89</v>
      </c>
      <c r="AY467" s="214" t="s">
        <v>132</v>
      </c>
      <c r="BK467" s="216">
        <f>SUM(BK468:BK538)</f>
        <v>0</v>
      </c>
    </row>
    <row r="468" s="2" customFormat="1" ht="33" customHeight="1">
      <c r="A468" s="39"/>
      <c r="B468" s="40"/>
      <c r="C468" s="219" t="s">
        <v>416</v>
      </c>
      <c r="D468" s="219" t="s">
        <v>134</v>
      </c>
      <c r="E468" s="220" t="s">
        <v>984</v>
      </c>
      <c r="F468" s="221" t="s">
        <v>985</v>
      </c>
      <c r="G468" s="222" t="s">
        <v>188</v>
      </c>
      <c r="H468" s="223">
        <v>153.44999999999999</v>
      </c>
      <c r="I468" s="224"/>
      <c r="J468" s="225">
        <f>ROUND(I468*H468,2)</f>
        <v>0</v>
      </c>
      <c r="K468" s="221" t="s">
        <v>138</v>
      </c>
      <c r="L468" s="45"/>
      <c r="M468" s="226" t="s">
        <v>1</v>
      </c>
      <c r="N468" s="227" t="s">
        <v>46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0.043999999999999997</v>
      </c>
      <c r="T468" s="229">
        <f>S468*H468</f>
        <v>6.7517999999999994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139</v>
      </c>
      <c r="AT468" s="230" t="s">
        <v>134</v>
      </c>
      <c r="AU468" s="230" t="s">
        <v>91</v>
      </c>
      <c r="AY468" s="18" t="s">
        <v>132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89</v>
      </c>
      <c r="BK468" s="231">
        <f>ROUND(I468*H468,2)</f>
        <v>0</v>
      </c>
      <c r="BL468" s="18" t="s">
        <v>139</v>
      </c>
      <c r="BM468" s="230" t="s">
        <v>986</v>
      </c>
    </row>
    <row r="469" s="2" customFormat="1">
      <c r="A469" s="39"/>
      <c r="B469" s="40"/>
      <c r="C469" s="41"/>
      <c r="D469" s="234" t="s">
        <v>146</v>
      </c>
      <c r="E469" s="41"/>
      <c r="F469" s="244" t="s">
        <v>987</v>
      </c>
      <c r="G469" s="41"/>
      <c r="H469" s="41"/>
      <c r="I469" s="245"/>
      <c r="J469" s="41"/>
      <c r="K469" s="41"/>
      <c r="L469" s="45"/>
      <c r="M469" s="246"/>
      <c r="N469" s="247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146</v>
      </c>
      <c r="AU469" s="18" t="s">
        <v>91</v>
      </c>
    </row>
    <row r="470" s="13" customFormat="1">
      <c r="A470" s="13"/>
      <c r="B470" s="232"/>
      <c r="C470" s="233"/>
      <c r="D470" s="234" t="s">
        <v>141</v>
      </c>
      <c r="E470" s="235" t="s">
        <v>1</v>
      </c>
      <c r="F470" s="236" t="s">
        <v>988</v>
      </c>
      <c r="G470" s="233"/>
      <c r="H470" s="237">
        <v>121.65000000000001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141</v>
      </c>
      <c r="AU470" s="243" t="s">
        <v>91</v>
      </c>
      <c r="AV470" s="13" t="s">
        <v>91</v>
      </c>
      <c r="AW470" s="13" t="s">
        <v>36</v>
      </c>
      <c r="AX470" s="13" t="s">
        <v>81</v>
      </c>
      <c r="AY470" s="243" t="s">
        <v>132</v>
      </c>
    </row>
    <row r="471" s="13" customFormat="1">
      <c r="A471" s="13"/>
      <c r="B471" s="232"/>
      <c r="C471" s="233"/>
      <c r="D471" s="234" t="s">
        <v>141</v>
      </c>
      <c r="E471" s="235" t="s">
        <v>1</v>
      </c>
      <c r="F471" s="236" t="s">
        <v>989</v>
      </c>
      <c r="G471" s="233"/>
      <c r="H471" s="237">
        <v>31.800000000000001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141</v>
      </c>
      <c r="AU471" s="243" t="s">
        <v>91</v>
      </c>
      <c r="AV471" s="13" t="s">
        <v>91</v>
      </c>
      <c r="AW471" s="13" t="s">
        <v>36</v>
      </c>
      <c r="AX471" s="13" t="s">
        <v>81</v>
      </c>
      <c r="AY471" s="243" t="s">
        <v>132</v>
      </c>
    </row>
    <row r="472" s="16" customFormat="1">
      <c r="A472" s="16"/>
      <c r="B472" s="269"/>
      <c r="C472" s="270"/>
      <c r="D472" s="234" t="s">
        <v>141</v>
      </c>
      <c r="E472" s="271" t="s">
        <v>1</v>
      </c>
      <c r="F472" s="272" t="s">
        <v>162</v>
      </c>
      <c r="G472" s="270"/>
      <c r="H472" s="273">
        <v>153.44999999999999</v>
      </c>
      <c r="I472" s="274"/>
      <c r="J472" s="270"/>
      <c r="K472" s="270"/>
      <c r="L472" s="275"/>
      <c r="M472" s="276"/>
      <c r="N472" s="277"/>
      <c r="O472" s="277"/>
      <c r="P472" s="277"/>
      <c r="Q472" s="277"/>
      <c r="R472" s="277"/>
      <c r="S472" s="277"/>
      <c r="T472" s="278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T472" s="279" t="s">
        <v>141</v>
      </c>
      <c r="AU472" s="279" t="s">
        <v>91</v>
      </c>
      <c r="AV472" s="16" t="s">
        <v>139</v>
      </c>
      <c r="AW472" s="16" t="s">
        <v>36</v>
      </c>
      <c r="AX472" s="16" t="s">
        <v>89</v>
      </c>
      <c r="AY472" s="279" t="s">
        <v>132</v>
      </c>
    </row>
    <row r="473" s="2" customFormat="1" ht="33" customHeight="1">
      <c r="A473" s="39"/>
      <c r="B473" s="40"/>
      <c r="C473" s="219" t="s">
        <v>420</v>
      </c>
      <c r="D473" s="219" t="s">
        <v>134</v>
      </c>
      <c r="E473" s="220" t="s">
        <v>990</v>
      </c>
      <c r="F473" s="221" t="s">
        <v>991</v>
      </c>
      <c r="G473" s="222" t="s">
        <v>188</v>
      </c>
      <c r="H473" s="223">
        <v>139.75</v>
      </c>
      <c r="I473" s="224"/>
      <c r="J473" s="225">
        <f>ROUND(I473*H473,2)</f>
        <v>0</v>
      </c>
      <c r="K473" s="221" t="s">
        <v>138</v>
      </c>
      <c r="L473" s="45"/>
      <c r="M473" s="226" t="s">
        <v>1</v>
      </c>
      <c r="N473" s="227" t="s">
        <v>46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139</v>
      </c>
      <c r="AT473" s="230" t="s">
        <v>134</v>
      </c>
      <c r="AU473" s="230" t="s">
        <v>91</v>
      </c>
      <c r="AY473" s="18" t="s">
        <v>132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89</v>
      </c>
      <c r="BK473" s="231">
        <f>ROUND(I473*H473,2)</f>
        <v>0</v>
      </c>
      <c r="BL473" s="18" t="s">
        <v>139</v>
      </c>
      <c r="BM473" s="230" t="s">
        <v>992</v>
      </c>
    </row>
    <row r="474" s="13" customFormat="1">
      <c r="A474" s="13"/>
      <c r="B474" s="232"/>
      <c r="C474" s="233"/>
      <c r="D474" s="234" t="s">
        <v>141</v>
      </c>
      <c r="E474" s="235" t="s">
        <v>1</v>
      </c>
      <c r="F474" s="236" t="s">
        <v>947</v>
      </c>
      <c r="G474" s="233"/>
      <c r="H474" s="237">
        <v>121.65000000000001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141</v>
      </c>
      <c r="AU474" s="243" t="s">
        <v>91</v>
      </c>
      <c r="AV474" s="13" t="s">
        <v>91</v>
      </c>
      <c r="AW474" s="13" t="s">
        <v>36</v>
      </c>
      <c r="AX474" s="13" t="s">
        <v>81</v>
      </c>
      <c r="AY474" s="243" t="s">
        <v>132</v>
      </c>
    </row>
    <row r="475" s="13" customFormat="1">
      <c r="A475" s="13"/>
      <c r="B475" s="232"/>
      <c r="C475" s="233"/>
      <c r="D475" s="234" t="s">
        <v>141</v>
      </c>
      <c r="E475" s="235" t="s">
        <v>1</v>
      </c>
      <c r="F475" s="236" t="s">
        <v>993</v>
      </c>
      <c r="G475" s="233"/>
      <c r="H475" s="237">
        <v>18.100000000000001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141</v>
      </c>
      <c r="AU475" s="243" t="s">
        <v>91</v>
      </c>
      <c r="AV475" s="13" t="s">
        <v>91</v>
      </c>
      <c r="AW475" s="13" t="s">
        <v>36</v>
      </c>
      <c r="AX475" s="13" t="s">
        <v>81</v>
      </c>
      <c r="AY475" s="243" t="s">
        <v>132</v>
      </c>
    </row>
    <row r="476" s="16" customFormat="1">
      <c r="A476" s="16"/>
      <c r="B476" s="269"/>
      <c r="C476" s="270"/>
      <c r="D476" s="234" t="s">
        <v>141</v>
      </c>
      <c r="E476" s="271" t="s">
        <v>1</v>
      </c>
      <c r="F476" s="272" t="s">
        <v>162</v>
      </c>
      <c r="G476" s="270"/>
      <c r="H476" s="273">
        <v>139.75</v>
      </c>
      <c r="I476" s="274"/>
      <c r="J476" s="270"/>
      <c r="K476" s="270"/>
      <c r="L476" s="275"/>
      <c r="M476" s="276"/>
      <c r="N476" s="277"/>
      <c r="O476" s="277"/>
      <c r="P476" s="277"/>
      <c r="Q476" s="277"/>
      <c r="R476" s="277"/>
      <c r="S476" s="277"/>
      <c r="T476" s="278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79" t="s">
        <v>141</v>
      </c>
      <c r="AU476" s="279" t="s">
        <v>91</v>
      </c>
      <c r="AV476" s="16" t="s">
        <v>139</v>
      </c>
      <c r="AW476" s="16" t="s">
        <v>36</v>
      </c>
      <c r="AX476" s="16" t="s">
        <v>89</v>
      </c>
      <c r="AY476" s="279" t="s">
        <v>132</v>
      </c>
    </row>
    <row r="477" s="2" customFormat="1" ht="21.75" customHeight="1">
      <c r="A477" s="39"/>
      <c r="B477" s="40"/>
      <c r="C477" s="280" t="s">
        <v>424</v>
      </c>
      <c r="D477" s="280" t="s">
        <v>329</v>
      </c>
      <c r="E477" s="281" t="s">
        <v>994</v>
      </c>
      <c r="F477" s="282" t="s">
        <v>995</v>
      </c>
      <c r="G477" s="283" t="s">
        <v>188</v>
      </c>
      <c r="H477" s="284">
        <v>141.148</v>
      </c>
      <c r="I477" s="285"/>
      <c r="J477" s="286">
        <f>ROUND(I477*H477,2)</f>
        <v>0</v>
      </c>
      <c r="K477" s="282" t="s">
        <v>138</v>
      </c>
      <c r="L477" s="287"/>
      <c r="M477" s="288" t="s">
        <v>1</v>
      </c>
      <c r="N477" s="289" t="s">
        <v>46</v>
      </c>
      <c r="O477" s="92"/>
      <c r="P477" s="228">
        <f>O477*H477</f>
        <v>0</v>
      </c>
      <c r="Q477" s="228">
        <v>0.0177</v>
      </c>
      <c r="R477" s="228">
        <f>Q477*H477</f>
        <v>2.4983195999999999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191</v>
      </c>
      <c r="AT477" s="230" t="s">
        <v>329</v>
      </c>
      <c r="AU477" s="230" t="s">
        <v>91</v>
      </c>
      <c r="AY477" s="18" t="s">
        <v>132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89</v>
      </c>
      <c r="BK477" s="231">
        <f>ROUND(I477*H477,2)</f>
        <v>0</v>
      </c>
      <c r="BL477" s="18" t="s">
        <v>139</v>
      </c>
      <c r="BM477" s="230" t="s">
        <v>996</v>
      </c>
    </row>
    <row r="478" s="2" customFormat="1">
      <c r="A478" s="39"/>
      <c r="B478" s="40"/>
      <c r="C478" s="41"/>
      <c r="D478" s="234" t="s">
        <v>146</v>
      </c>
      <c r="E478" s="41"/>
      <c r="F478" s="244" t="s">
        <v>997</v>
      </c>
      <c r="G478" s="41"/>
      <c r="H478" s="41"/>
      <c r="I478" s="245"/>
      <c r="J478" s="41"/>
      <c r="K478" s="41"/>
      <c r="L478" s="45"/>
      <c r="M478" s="246"/>
      <c r="N478" s="247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146</v>
      </c>
      <c r="AU478" s="18" t="s">
        <v>91</v>
      </c>
    </row>
    <row r="479" s="13" customFormat="1">
      <c r="A479" s="13"/>
      <c r="B479" s="232"/>
      <c r="C479" s="233"/>
      <c r="D479" s="234" t="s">
        <v>141</v>
      </c>
      <c r="E479" s="233"/>
      <c r="F479" s="236" t="s">
        <v>998</v>
      </c>
      <c r="G479" s="233"/>
      <c r="H479" s="237">
        <v>141.148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141</v>
      </c>
      <c r="AU479" s="243" t="s">
        <v>91</v>
      </c>
      <c r="AV479" s="13" t="s">
        <v>91</v>
      </c>
      <c r="AW479" s="13" t="s">
        <v>4</v>
      </c>
      <c r="AX479" s="13" t="s">
        <v>89</v>
      </c>
      <c r="AY479" s="243" t="s">
        <v>132</v>
      </c>
    </row>
    <row r="480" s="2" customFormat="1" ht="24.15" customHeight="1">
      <c r="A480" s="39"/>
      <c r="B480" s="40"/>
      <c r="C480" s="280" t="s">
        <v>428</v>
      </c>
      <c r="D480" s="280" t="s">
        <v>329</v>
      </c>
      <c r="E480" s="281" t="s">
        <v>999</v>
      </c>
      <c r="F480" s="282" t="s">
        <v>1000</v>
      </c>
      <c r="G480" s="283" t="s">
        <v>404</v>
      </c>
      <c r="H480" s="284">
        <v>19</v>
      </c>
      <c r="I480" s="285"/>
      <c r="J480" s="286">
        <f>ROUND(I480*H480,2)</f>
        <v>0</v>
      </c>
      <c r="K480" s="282" t="s">
        <v>138</v>
      </c>
      <c r="L480" s="287"/>
      <c r="M480" s="288" t="s">
        <v>1</v>
      </c>
      <c r="N480" s="289" t="s">
        <v>46</v>
      </c>
      <c r="O480" s="92"/>
      <c r="P480" s="228">
        <f>O480*H480</f>
        <v>0</v>
      </c>
      <c r="Q480" s="228">
        <v>0.00040000000000000002</v>
      </c>
      <c r="R480" s="228">
        <f>Q480*H480</f>
        <v>0.0076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191</v>
      </c>
      <c r="AT480" s="230" t="s">
        <v>329</v>
      </c>
      <c r="AU480" s="230" t="s">
        <v>91</v>
      </c>
      <c r="AY480" s="18" t="s">
        <v>132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89</v>
      </c>
      <c r="BK480" s="231">
        <f>ROUND(I480*H480,2)</f>
        <v>0</v>
      </c>
      <c r="BL480" s="18" t="s">
        <v>139</v>
      </c>
      <c r="BM480" s="230" t="s">
        <v>1001</v>
      </c>
    </row>
    <row r="481" s="2" customFormat="1" ht="44.25" customHeight="1">
      <c r="A481" s="39"/>
      <c r="B481" s="40"/>
      <c r="C481" s="219" t="s">
        <v>437</v>
      </c>
      <c r="D481" s="219" t="s">
        <v>134</v>
      </c>
      <c r="E481" s="220" t="s">
        <v>1002</v>
      </c>
      <c r="F481" s="221" t="s">
        <v>1003</v>
      </c>
      <c r="G481" s="222" t="s">
        <v>404</v>
      </c>
      <c r="H481" s="223">
        <v>3</v>
      </c>
      <c r="I481" s="224"/>
      <c r="J481" s="225">
        <f>ROUND(I481*H481,2)</f>
        <v>0</v>
      </c>
      <c r="K481" s="221" t="s">
        <v>138</v>
      </c>
      <c r="L481" s="45"/>
      <c r="M481" s="226" t="s">
        <v>1</v>
      </c>
      <c r="N481" s="227" t="s">
        <v>46</v>
      </c>
      <c r="O481" s="92"/>
      <c r="P481" s="228">
        <f>O481*H481</f>
        <v>0</v>
      </c>
      <c r="Q481" s="228">
        <v>0.00167</v>
      </c>
      <c r="R481" s="228">
        <f>Q481*H481</f>
        <v>0.0050100000000000006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139</v>
      </c>
      <c r="AT481" s="230" t="s">
        <v>134</v>
      </c>
      <c r="AU481" s="230" t="s">
        <v>91</v>
      </c>
      <c r="AY481" s="18" t="s">
        <v>132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89</v>
      </c>
      <c r="BK481" s="231">
        <f>ROUND(I481*H481,2)</f>
        <v>0</v>
      </c>
      <c r="BL481" s="18" t="s">
        <v>139</v>
      </c>
      <c r="BM481" s="230" t="s">
        <v>1004</v>
      </c>
    </row>
    <row r="482" s="2" customFormat="1" ht="24.15" customHeight="1">
      <c r="A482" s="39"/>
      <c r="B482" s="40"/>
      <c r="C482" s="280" t="s">
        <v>447</v>
      </c>
      <c r="D482" s="280" t="s">
        <v>329</v>
      </c>
      <c r="E482" s="281" t="s">
        <v>1005</v>
      </c>
      <c r="F482" s="282" t="s">
        <v>1006</v>
      </c>
      <c r="G482" s="283" t="s">
        <v>404</v>
      </c>
      <c r="H482" s="284">
        <v>3</v>
      </c>
      <c r="I482" s="285"/>
      <c r="J482" s="286">
        <f>ROUND(I482*H482,2)</f>
        <v>0</v>
      </c>
      <c r="K482" s="282" t="s">
        <v>1</v>
      </c>
      <c r="L482" s="287"/>
      <c r="M482" s="288" t="s">
        <v>1</v>
      </c>
      <c r="N482" s="289" t="s">
        <v>46</v>
      </c>
      <c r="O482" s="92"/>
      <c r="P482" s="228">
        <f>O482*H482</f>
        <v>0</v>
      </c>
      <c r="Q482" s="228">
        <v>0.013400000000000001</v>
      </c>
      <c r="R482" s="228">
        <f>Q482*H482</f>
        <v>0.0402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191</v>
      </c>
      <c r="AT482" s="230" t="s">
        <v>329</v>
      </c>
      <c r="AU482" s="230" t="s">
        <v>91</v>
      </c>
      <c r="AY482" s="18" t="s">
        <v>132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89</v>
      </c>
      <c r="BK482" s="231">
        <f>ROUND(I482*H482,2)</f>
        <v>0</v>
      </c>
      <c r="BL482" s="18" t="s">
        <v>139</v>
      </c>
      <c r="BM482" s="230" t="s">
        <v>1007</v>
      </c>
    </row>
    <row r="483" s="2" customFormat="1" ht="49.05" customHeight="1">
      <c r="A483" s="39"/>
      <c r="B483" s="40"/>
      <c r="C483" s="219" t="s">
        <v>451</v>
      </c>
      <c r="D483" s="219" t="s">
        <v>134</v>
      </c>
      <c r="E483" s="220" t="s">
        <v>1008</v>
      </c>
      <c r="F483" s="221" t="s">
        <v>1009</v>
      </c>
      <c r="G483" s="222" t="s">
        <v>404</v>
      </c>
      <c r="H483" s="223">
        <v>4</v>
      </c>
      <c r="I483" s="224"/>
      <c r="J483" s="225">
        <f>ROUND(I483*H483,2)</f>
        <v>0</v>
      </c>
      <c r="K483" s="221" t="s">
        <v>138</v>
      </c>
      <c r="L483" s="45"/>
      <c r="M483" s="226" t="s">
        <v>1</v>
      </c>
      <c r="N483" s="227" t="s">
        <v>46</v>
      </c>
      <c r="O483" s="92"/>
      <c r="P483" s="228">
        <f>O483*H483</f>
        <v>0</v>
      </c>
      <c r="Q483" s="228">
        <v>0</v>
      </c>
      <c r="R483" s="228">
        <f>Q483*H483</f>
        <v>0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139</v>
      </c>
      <c r="AT483" s="230" t="s">
        <v>134</v>
      </c>
      <c r="AU483" s="230" t="s">
        <v>91</v>
      </c>
      <c r="AY483" s="18" t="s">
        <v>132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89</v>
      </c>
      <c r="BK483" s="231">
        <f>ROUND(I483*H483,2)</f>
        <v>0</v>
      </c>
      <c r="BL483" s="18" t="s">
        <v>139</v>
      </c>
      <c r="BM483" s="230" t="s">
        <v>1010</v>
      </c>
    </row>
    <row r="484" s="2" customFormat="1" ht="24.15" customHeight="1">
      <c r="A484" s="39"/>
      <c r="B484" s="40"/>
      <c r="C484" s="280" t="s">
        <v>455</v>
      </c>
      <c r="D484" s="280" t="s">
        <v>329</v>
      </c>
      <c r="E484" s="281" t="s">
        <v>1011</v>
      </c>
      <c r="F484" s="282" t="s">
        <v>1012</v>
      </c>
      <c r="G484" s="283" t="s">
        <v>404</v>
      </c>
      <c r="H484" s="284">
        <v>2</v>
      </c>
      <c r="I484" s="285"/>
      <c r="J484" s="286">
        <f>ROUND(I484*H484,2)</f>
        <v>0</v>
      </c>
      <c r="K484" s="282" t="s">
        <v>138</v>
      </c>
      <c r="L484" s="287"/>
      <c r="M484" s="288" t="s">
        <v>1</v>
      </c>
      <c r="N484" s="289" t="s">
        <v>46</v>
      </c>
      <c r="O484" s="92"/>
      <c r="P484" s="228">
        <f>O484*H484</f>
        <v>0</v>
      </c>
      <c r="Q484" s="228">
        <v>0.0088000000000000005</v>
      </c>
      <c r="R484" s="228">
        <f>Q484*H484</f>
        <v>0.017600000000000001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191</v>
      </c>
      <c r="AT484" s="230" t="s">
        <v>329</v>
      </c>
      <c r="AU484" s="230" t="s">
        <v>91</v>
      </c>
      <c r="AY484" s="18" t="s">
        <v>132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89</v>
      </c>
      <c r="BK484" s="231">
        <f>ROUND(I484*H484,2)</f>
        <v>0</v>
      </c>
      <c r="BL484" s="18" t="s">
        <v>139</v>
      </c>
      <c r="BM484" s="230" t="s">
        <v>1013</v>
      </c>
    </row>
    <row r="485" s="2" customFormat="1" ht="24.15" customHeight="1">
      <c r="A485" s="39"/>
      <c r="B485" s="40"/>
      <c r="C485" s="280" t="s">
        <v>459</v>
      </c>
      <c r="D485" s="280" t="s">
        <v>329</v>
      </c>
      <c r="E485" s="281" t="s">
        <v>1014</v>
      </c>
      <c r="F485" s="282" t="s">
        <v>1015</v>
      </c>
      <c r="G485" s="283" t="s">
        <v>404</v>
      </c>
      <c r="H485" s="284">
        <v>2</v>
      </c>
      <c r="I485" s="285"/>
      <c r="J485" s="286">
        <f>ROUND(I485*H485,2)</f>
        <v>0</v>
      </c>
      <c r="K485" s="282" t="s">
        <v>138</v>
      </c>
      <c r="L485" s="287"/>
      <c r="M485" s="288" t="s">
        <v>1</v>
      </c>
      <c r="N485" s="289" t="s">
        <v>46</v>
      </c>
      <c r="O485" s="92"/>
      <c r="P485" s="228">
        <f>O485*H485</f>
        <v>0</v>
      </c>
      <c r="Q485" s="228">
        <v>0.0091999999999999998</v>
      </c>
      <c r="R485" s="228">
        <f>Q485*H485</f>
        <v>0.0184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191</v>
      </c>
      <c r="AT485" s="230" t="s">
        <v>329</v>
      </c>
      <c r="AU485" s="230" t="s">
        <v>91</v>
      </c>
      <c r="AY485" s="18" t="s">
        <v>132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89</v>
      </c>
      <c r="BK485" s="231">
        <f>ROUND(I485*H485,2)</f>
        <v>0</v>
      </c>
      <c r="BL485" s="18" t="s">
        <v>139</v>
      </c>
      <c r="BM485" s="230" t="s">
        <v>1016</v>
      </c>
    </row>
    <row r="486" s="2" customFormat="1" ht="55.5" customHeight="1">
      <c r="A486" s="39"/>
      <c r="B486" s="40"/>
      <c r="C486" s="219" t="s">
        <v>463</v>
      </c>
      <c r="D486" s="219" t="s">
        <v>134</v>
      </c>
      <c r="E486" s="220" t="s">
        <v>1017</v>
      </c>
      <c r="F486" s="221" t="s">
        <v>1018</v>
      </c>
      <c r="G486" s="222" t="s">
        <v>404</v>
      </c>
      <c r="H486" s="223">
        <v>3</v>
      </c>
      <c r="I486" s="224"/>
      <c r="J486" s="225">
        <f>ROUND(I486*H486,2)</f>
        <v>0</v>
      </c>
      <c r="K486" s="221" t="s">
        <v>138</v>
      </c>
      <c r="L486" s="45"/>
      <c r="M486" s="226" t="s">
        <v>1</v>
      </c>
      <c r="N486" s="227" t="s">
        <v>46</v>
      </c>
      <c r="O486" s="92"/>
      <c r="P486" s="228">
        <f>O486*H486</f>
        <v>0</v>
      </c>
      <c r="Q486" s="228">
        <v>0.00021000000000000001</v>
      </c>
      <c r="R486" s="228">
        <f>Q486*H486</f>
        <v>0.00063000000000000003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139</v>
      </c>
      <c r="AT486" s="230" t="s">
        <v>134</v>
      </c>
      <c r="AU486" s="230" t="s">
        <v>91</v>
      </c>
      <c r="AY486" s="18" t="s">
        <v>132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89</v>
      </c>
      <c r="BK486" s="231">
        <f>ROUND(I486*H486,2)</f>
        <v>0</v>
      </c>
      <c r="BL486" s="18" t="s">
        <v>139</v>
      </c>
      <c r="BM486" s="230" t="s">
        <v>1019</v>
      </c>
    </row>
    <row r="487" s="2" customFormat="1" ht="24.15" customHeight="1">
      <c r="A487" s="39"/>
      <c r="B487" s="40"/>
      <c r="C487" s="280" t="s">
        <v>467</v>
      </c>
      <c r="D487" s="280" t="s">
        <v>329</v>
      </c>
      <c r="E487" s="281" t="s">
        <v>1020</v>
      </c>
      <c r="F487" s="282" t="s">
        <v>1021</v>
      </c>
      <c r="G487" s="283" t="s">
        <v>404</v>
      </c>
      <c r="H487" s="284">
        <v>3</v>
      </c>
      <c r="I487" s="285"/>
      <c r="J487" s="286">
        <f>ROUND(I487*H487,2)</f>
        <v>0</v>
      </c>
      <c r="K487" s="282" t="s">
        <v>1</v>
      </c>
      <c r="L487" s="287"/>
      <c r="M487" s="288" t="s">
        <v>1</v>
      </c>
      <c r="N487" s="289" t="s">
        <v>46</v>
      </c>
      <c r="O487" s="92"/>
      <c r="P487" s="228">
        <f>O487*H487</f>
        <v>0</v>
      </c>
      <c r="Q487" s="228">
        <v>0.01</v>
      </c>
      <c r="R487" s="228">
        <f>Q487*H487</f>
        <v>0.029999999999999999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191</v>
      </c>
      <c r="AT487" s="230" t="s">
        <v>329</v>
      </c>
      <c r="AU487" s="230" t="s">
        <v>91</v>
      </c>
      <c r="AY487" s="18" t="s">
        <v>132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89</v>
      </c>
      <c r="BK487" s="231">
        <f>ROUND(I487*H487,2)</f>
        <v>0</v>
      </c>
      <c r="BL487" s="18" t="s">
        <v>139</v>
      </c>
      <c r="BM487" s="230" t="s">
        <v>1022</v>
      </c>
    </row>
    <row r="488" s="2" customFormat="1" ht="55.5" customHeight="1">
      <c r="A488" s="39"/>
      <c r="B488" s="40"/>
      <c r="C488" s="219" t="s">
        <v>473</v>
      </c>
      <c r="D488" s="219" t="s">
        <v>134</v>
      </c>
      <c r="E488" s="220" t="s">
        <v>1023</v>
      </c>
      <c r="F488" s="221" t="s">
        <v>1024</v>
      </c>
      <c r="G488" s="222" t="s">
        <v>404</v>
      </c>
      <c r="H488" s="223">
        <v>7</v>
      </c>
      <c r="I488" s="224"/>
      <c r="J488" s="225">
        <f>ROUND(I488*H488,2)</f>
        <v>0</v>
      </c>
      <c r="K488" s="221" t="s">
        <v>138</v>
      </c>
      <c r="L488" s="45"/>
      <c r="M488" s="226" t="s">
        <v>1</v>
      </c>
      <c r="N488" s="227" t="s">
        <v>46</v>
      </c>
      <c r="O488" s="92"/>
      <c r="P488" s="228">
        <f>O488*H488</f>
        <v>0</v>
      </c>
      <c r="Q488" s="228">
        <v>0.00010000000000000001</v>
      </c>
      <c r="R488" s="228">
        <f>Q488*H488</f>
        <v>0.00069999999999999999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139</v>
      </c>
      <c r="AT488" s="230" t="s">
        <v>134</v>
      </c>
      <c r="AU488" s="230" t="s">
        <v>91</v>
      </c>
      <c r="AY488" s="18" t="s">
        <v>132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89</v>
      </c>
      <c r="BK488" s="231">
        <f>ROUND(I488*H488,2)</f>
        <v>0</v>
      </c>
      <c r="BL488" s="18" t="s">
        <v>139</v>
      </c>
      <c r="BM488" s="230" t="s">
        <v>1025</v>
      </c>
    </row>
    <row r="489" s="2" customFormat="1" ht="24.15" customHeight="1">
      <c r="A489" s="39"/>
      <c r="B489" s="40"/>
      <c r="C489" s="280" t="s">
        <v>478</v>
      </c>
      <c r="D489" s="280" t="s">
        <v>329</v>
      </c>
      <c r="E489" s="281" t="s">
        <v>1026</v>
      </c>
      <c r="F489" s="282" t="s">
        <v>1027</v>
      </c>
      <c r="G489" s="283" t="s">
        <v>404</v>
      </c>
      <c r="H489" s="284">
        <v>7</v>
      </c>
      <c r="I489" s="285"/>
      <c r="J489" s="286">
        <f>ROUND(I489*H489,2)</f>
        <v>0</v>
      </c>
      <c r="K489" s="282" t="s">
        <v>138</v>
      </c>
      <c r="L489" s="287"/>
      <c r="M489" s="288" t="s">
        <v>1</v>
      </c>
      <c r="N489" s="289" t="s">
        <v>46</v>
      </c>
      <c r="O489" s="92"/>
      <c r="P489" s="228">
        <f>O489*H489</f>
        <v>0</v>
      </c>
      <c r="Q489" s="228">
        <v>0.0067000000000000002</v>
      </c>
      <c r="R489" s="228">
        <f>Q489*H489</f>
        <v>0.046900000000000004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191</v>
      </c>
      <c r="AT489" s="230" t="s">
        <v>329</v>
      </c>
      <c r="AU489" s="230" t="s">
        <v>91</v>
      </c>
      <c r="AY489" s="18" t="s">
        <v>132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89</v>
      </c>
      <c r="BK489" s="231">
        <f>ROUND(I489*H489,2)</f>
        <v>0</v>
      </c>
      <c r="BL489" s="18" t="s">
        <v>139</v>
      </c>
      <c r="BM489" s="230" t="s">
        <v>1028</v>
      </c>
    </row>
    <row r="490" s="2" customFormat="1" ht="55.5" customHeight="1">
      <c r="A490" s="39"/>
      <c r="B490" s="40"/>
      <c r="C490" s="219" t="s">
        <v>483</v>
      </c>
      <c r="D490" s="219" t="s">
        <v>134</v>
      </c>
      <c r="E490" s="220" t="s">
        <v>1029</v>
      </c>
      <c r="F490" s="221" t="s">
        <v>1030</v>
      </c>
      <c r="G490" s="222" t="s">
        <v>404</v>
      </c>
      <c r="H490" s="223">
        <v>2</v>
      </c>
      <c r="I490" s="224"/>
      <c r="J490" s="225">
        <f>ROUND(I490*H490,2)</f>
        <v>0</v>
      </c>
      <c r="K490" s="221" t="s">
        <v>138</v>
      </c>
      <c r="L490" s="45"/>
      <c r="M490" s="226" t="s">
        <v>1</v>
      </c>
      <c r="N490" s="227" t="s">
        <v>46</v>
      </c>
      <c r="O490" s="92"/>
      <c r="P490" s="228">
        <f>O490*H490</f>
        <v>0</v>
      </c>
      <c r="Q490" s="228">
        <v>0.00021000000000000001</v>
      </c>
      <c r="R490" s="228">
        <f>Q490*H490</f>
        <v>0.00042000000000000002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139</v>
      </c>
      <c r="AT490" s="230" t="s">
        <v>134</v>
      </c>
      <c r="AU490" s="230" t="s">
        <v>91</v>
      </c>
      <c r="AY490" s="18" t="s">
        <v>132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89</v>
      </c>
      <c r="BK490" s="231">
        <f>ROUND(I490*H490,2)</f>
        <v>0</v>
      </c>
      <c r="BL490" s="18" t="s">
        <v>139</v>
      </c>
      <c r="BM490" s="230" t="s">
        <v>1031</v>
      </c>
    </row>
    <row r="491" s="2" customFormat="1" ht="24.15" customHeight="1">
      <c r="A491" s="39"/>
      <c r="B491" s="40"/>
      <c r="C491" s="280" t="s">
        <v>491</v>
      </c>
      <c r="D491" s="280" t="s">
        <v>329</v>
      </c>
      <c r="E491" s="281" t="s">
        <v>1032</v>
      </c>
      <c r="F491" s="282" t="s">
        <v>1033</v>
      </c>
      <c r="G491" s="283" t="s">
        <v>404</v>
      </c>
      <c r="H491" s="284">
        <v>2</v>
      </c>
      <c r="I491" s="285"/>
      <c r="J491" s="286">
        <f>ROUND(I491*H491,2)</f>
        <v>0</v>
      </c>
      <c r="K491" s="282" t="s">
        <v>138</v>
      </c>
      <c r="L491" s="287"/>
      <c r="M491" s="288" t="s">
        <v>1</v>
      </c>
      <c r="N491" s="289" t="s">
        <v>46</v>
      </c>
      <c r="O491" s="92"/>
      <c r="P491" s="228">
        <f>O491*H491</f>
        <v>0</v>
      </c>
      <c r="Q491" s="228">
        <v>0.010999999999999999</v>
      </c>
      <c r="R491" s="228">
        <f>Q491*H491</f>
        <v>0.021999999999999999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191</v>
      </c>
      <c r="AT491" s="230" t="s">
        <v>329</v>
      </c>
      <c r="AU491" s="230" t="s">
        <v>91</v>
      </c>
      <c r="AY491" s="18" t="s">
        <v>132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89</v>
      </c>
      <c r="BK491" s="231">
        <f>ROUND(I491*H491,2)</f>
        <v>0</v>
      </c>
      <c r="BL491" s="18" t="s">
        <v>139</v>
      </c>
      <c r="BM491" s="230" t="s">
        <v>1034</v>
      </c>
    </row>
    <row r="492" s="2" customFormat="1" ht="44.25" customHeight="1">
      <c r="A492" s="39"/>
      <c r="B492" s="40"/>
      <c r="C492" s="219" t="s">
        <v>498</v>
      </c>
      <c r="D492" s="219" t="s">
        <v>134</v>
      </c>
      <c r="E492" s="220" t="s">
        <v>1035</v>
      </c>
      <c r="F492" s="221" t="s">
        <v>1036</v>
      </c>
      <c r="G492" s="222" t="s">
        <v>404</v>
      </c>
      <c r="H492" s="223">
        <v>3</v>
      </c>
      <c r="I492" s="224"/>
      <c r="J492" s="225">
        <f>ROUND(I492*H492,2)</f>
        <v>0</v>
      </c>
      <c r="K492" s="221" t="s">
        <v>138</v>
      </c>
      <c r="L492" s="45"/>
      <c r="M492" s="226" t="s">
        <v>1</v>
      </c>
      <c r="N492" s="227" t="s">
        <v>46</v>
      </c>
      <c r="O492" s="92"/>
      <c r="P492" s="228">
        <f>O492*H492</f>
        <v>0</v>
      </c>
      <c r="Q492" s="228">
        <v>0.0017099999999999999</v>
      </c>
      <c r="R492" s="228">
        <f>Q492*H492</f>
        <v>0.00513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139</v>
      </c>
      <c r="AT492" s="230" t="s">
        <v>134</v>
      </c>
      <c r="AU492" s="230" t="s">
        <v>91</v>
      </c>
      <c r="AY492" s="18" t="s">
        <v>132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89</v>
      </c>
      <c r="BK492" s="231">
        <f>ROUND(I492*H492,2)</f>
        <v>0</v>
      </c>
      <c r="BL492" s="18" t="s">
        <v>139</v>
      </c>
      <c r="BM492" s="230" t="s">
        <v>1037</v>
      </c>
    </row>
    <row r="493" s="2" customFormat="1" ht="24.15" customHeight="1">
      <c r="A493" s="39"/>
      <c r="B493" s="40"/>
      <c r="C493" s="280" t="s">
        <v>502</v>
      </c>
      <c r="D493" s="280" t="s">
        <v>329</v>
      </c>
      <c r="E493" s="281" t="s">
        <v>1038</v>
      </c>
      <c r="F493" s="282" t="s">
        <v>1039</v>
      </c>
      <c r="G493" s="283" t="s">
        <v>404</v>
      </c>
      <c r="H493" s="284">
        <v>2</v>
      </c>
      <c r="I493" s="285"/>
      <c r="J493" s="286">
        <f>ROUND(I493*H493,2)</f>
        <v>0</v>
      </c>
      <c r="K493" s="282" t="s">
        <v>138</v>
      </c>
      <c r="L493" s="287"/>
      <c r="M493" s="288" t="s">
        <v>1</v>
      </c>
      <c r="N493" s="289" t="s">
        <v>46</v>
      </c>
      <c r="O493" s="92"/>
      <c r="P493" s="228">
        <f>O493*H493</f>
        <v>0</v>
      </c>
      <c r="Q493" s="228">
        <v>0.019699999999999999</v>
      </c>
      <c r="R493" s="228">
        <f>Q493*H493</f>
        <v>0.039399999999999998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191</v>
      </c>
      <c r="AT493" s="230" t="s">
        <v>329</v>
      </c>
      <c r="AU493" s="230" t="s">
        <v>91</v>
      </c>
      <c r="AY493" s="18" t="s">
        <v>132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89</v>
      </c>
      <c r="BK493" s="231">
        <f>ROUND(I493*H493,2)</f>
        <v>0</v>
      </c>
      <c r="BL493" s="18" t="s">
        <v>139</v>
      </c>
      <c r="BM493" s="230" t="s">
        <v>1040</v>
      </c>
    </row>
    <row r="494" s="2" customFormat="1" ht="33" customHeight="1">
      <c r="A494" s="39"/>
      <c r="B494" s="40"/>
      <c r="C494" s="280" t="s">
        <v>508</v>
      </c>
      <c r="D494" s="280" t="s">
        <v>329</v>
      </c>
      <c r="E494" s="281" t="s">
        <v>1041</v>
      </c>
      <c r="F494" s="282" t="s">
        <v>1042</v>
      </c>
      <c r="G494" s="283" t="s">
        <v>404</v>
      </c>
      <c r="H494" s="284">
        <v>1</v>
      </c>
      <c r="I494" s="285"/>
      <c r="J494" s="286">
        <f>ROUND(I494*H494,2)</f>
        <v>0</v>
      </c>
      <c r="K494" s="282" t="s">
        <v>138</v>
      </c>
      <c r="L494" s="287"/>
      <c r="M494" s="288" t="s">
        <v>1</v>
      </c>
      <c r="N494" s="289" t="s">
        <v>46</v>
      </c>
      <c r="O494" s="92"/>
      <c r="P494" s="228">
        <f>O494*H494</f>
        <v>0</v>
      </c>
      <c r="Q494" s="228">
        <v>0.0178</v>
      </c>
      <c r="R494" s="228">
        <f>Q494*H494</f>
        <v>0.0178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191</v>
      </c>
      <c r="AT494" s="230" t="s">
        <v>329</v>
      </c>
      <c r="AU494" s="230" t="s">
        <v>91</v>
      </c>
      <c r="AY494" s="18" t="s">
        <v>132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89</v>
      </c>
      <c r="BK494" s="231">
        <f>ROUND(I494*H494,2)</f>
        <v>0</v>
      </c>
      <c r="BL494" s="18" t="s">
        <v>139</v>
      </c>
      <c r="BM494" s="230" t="s">
        <v>1043</v>
      </c>
    </row>
    <row r="495" s="2" customFormat="1" ht="37.8" customHeight="1">
      <c r="A495" s="39"/>
      <c r="B495" s="40"/>
      <c r="C495" s="219" t="s">
        <v>512</v>
      </c>
      <c r="D495" s="219" t="s">
        <v>134</v>
      </c>
      <c r="E495" s="220" t="s">
        <v>1044</v>
      </c>
      <c r="F495" s="221" t="s">
        <v>1045</v>
      </c>
      <c r="G495" s="222" t="s">
        <v>188</v>
      </c>
      <c r="H495" s="223">
        <v>31.800000000000001</v>
      </c>
      <c r="I495" s="224"/>
      <c r="J495" s="225">
        <f>ROUND(I495*H495,2)</f>
        <v>0</v>
      </c>
      <c r="K495" s="221" t="s">
        <v>138</v>
      </c>
      <c r="L495" s="45"/>
      <c r="M495" s="226" t="s">
        <v>1</v>
      </c>
      <c r="N495" s="227" t="s">
        <v>46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139</v>
      </c>
      <c r="AT495" s="230" t="s">
        <v>134</v>
      </c>
      <c r="AU495" s="230" t="s">
        <v>91</v>
      </c>
      <c r="AY495" s="18" t="s">
        <v>132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89</v>
      </c>
      <c r="BK495" s="231">
        <f>ROUND(I495*H495,2)</f>
        <v>0</v>
      </c>
      <c r="BL495" s="18" t="s">
        <v>139</v>
      </c>
      <c r="BM495" s="230" t="s">
        <v>1046</v>
      </c>
    </row>
    <row r="496" s="2" customFormat="1" ht="24.15" customHeight="1">
      <c r="A496" s="39"/>
      <c r="B496" s="40"/>
      <c r="C496" s="280" t="s">
        <v>516</v>
      </c>
      <c r="D496" s="280" t="s">
        <v>329</v>
      </c>
      <c r="E496" s="281" t="s">
        <v>1047</v>
      </c>
      <c r="F496" s="282" t="s">
        <v>1048</v>
      </c>
      <c r="G496" s="283" t="s">
        <v>188</v>
      </c>
      <c r="H496" s="284">
        <v>32.277000000000001</v>
      </c>
      <c r="I496" s="285"/>
      <c r="J496" s="286">
        <f>ROUND(I496*H496,2)</f>
        <v>0</v>
      </c>
      <c r="K496" s="282" t="s">
        <v>138</v>
      </c>
      <c r="L496" s="287"/>
      <c r="M496" s="288" t="s">
        <v>1</v>
      </c>
      <c r="N496" s="289" t="s">
        <v>46</v>
      </c>
      <c r="O496" s="92"/>
      <c r="P496" s="228">
        <f>O496*H496</f>
        <v>0</v>
      </c>
      <c r="Q496" s="228">
        <v>0.00027999999999999998</v>
      </c>
      <c r="R496" s="228">
        <f>Q496*H496</f>
        <v>0.00903756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191</v>
      </c>
      <c r="AT496" s="230" t="s">
        <v>329</v>
      </c>
      <c r="AU496" s="230" t="s">
        <v>91</v>
      </c>
      <c r="AY496" s="18" t="s">
        <v>132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89</v>
      </c>
      <c r="BK496" s="231">
        <f>ROUND(I496*H496,2)</f>
        <v>0</v>
      </c>
      <c r="BL496" s="18" t="s">
        <v>139</v>
      </c>
      <c r="BM496" s="230" t="s">
        <v>1049</v>
      </c>
    </row>
    <row r="497" s="2" customFormat="1">
      <c r="A497" s="39"/>
      <c r="B497" s="40"/>
      <c r="C497" s="41"/>
      <c r="D497" s="234" t="s">
        <v>146</v>
      </c>
      <c r="E497" s="41"/>
      <c r="F497" s="244" t="s">
        <v>506</v>
      </c>
      <c r="G497" s="41"/>
      <c r="H497" s="41"/>
      <c r="I497" s="245"/>
      <c r="J497" s="41"/>
      <c r="K497" s="41"/>
      <c r="L497" s="45"/>
      <c r="M497" s="246"/>
      <c r="N497" s="247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146</v>
      </c>
      <c r="AU497" s="18" t="s">
        <v>91</v>
      </c>
    </row>
    <row r="498" s="13" customFormat="1">
      <c r="A498" s="13"/>
      <c r="B498" s="232"/>
      <c r="C498" s="233"/>
      <c r="D498" s="234" t="s">
        <v>141</v>
      </c>
      <c r="E498" s="233"/>
      <c r="F498" s="236" t="s">
        <v>1050</v>
      </c>
      <c r="G498" s="233"/>
      <c r="H498" s="237">
        <v>32.277000000000001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141</v>
      </c>
      <c r="AU498" s="243" t="s">
        <v>91</v>
      </c>
      <c r="AV498" s="13" t="s">
        <v>91</v>
      </c>
      <c r="AW498" s="13" t="s">
        <v>4</v>
      </c>
      <c r="AX498" s="13" t="s">
        <v>89</v>
      </c>
      <c r="AY498" s="243" t="s">
        <v>132</v>
      </c>
    </row>
    <row r="499" s="2" customFormat="1" ht="24.15" customHeight="1">
      <c r="A499" s="39"/>
      <c r="B499" s="40"/>
      <c r="C499" s="219" t="s">
        <v>521</v>
      </c>
      <c r="D499" s="219" t="s">
        <v>134</v>
      </c>
      <c r="E499" s="220" t="s">
        <v>1051</v>
      </c>
      <c r="F499" s="221" t="s">
        <v>1052</v>
      </c>
      <c r="G499" s="222" t="s">
        <v>404</v>
      </c>
      <c r="H499" s="223">
        <v>6</v>
      </c>
      <c r="I499" s="224"/>
      <c r="J499" s="225">
        <f>ROUND(I499*H499,2)</f>
        <v>0</v>
      </c>
      <c r="K499" s="221" t="s">
        <v>1053</v>
      </c>
      <c r="L499" s="45"/>
      <c r="M499" s="226" t="s">
        <v>1</v>
      </c>
      <c r="N499" s="227" t="s">
        <v>46</v>
      </c>
      <c r="O499" s="92"/>
      <c r="P499" s="228">
        <f>O499*H499</f>
        <v>0</v>
      </c>
      <c r="Q499" s="228">
        <v>2.0000000000000002E-05</v>
      </c>
      <c r="R499" s="228">
        <f>Q499*H499</f>
        <v>0.00012000000000000002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139</v>
      </c>
      <c r="AT499" s="230" t="s">
        <v>134</v>
      </c>
      <c r="AU499" s="230" t="s">
        <v>91</v>
      </c>
      <c r="AY499" s="18" t="s">
        <v>132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89</v>
      </c>
      <c r="BK499" s="231">
        <f>ROUND(I499*H499,2)</f>
        <v>0</v>
      </c>
      <c r="BL499" s="18" t="s">
        <v>139</v>
      </c>
      <c r="BM499" s="230" t="s">
        <v>1054</v>
      </c>
    </row>
    <row r="500" s="2" customFormat="1" ht="24.15" customHeight="1">
      <c r="A500" s="39"/>
      <c r="B500" s="40"/>
      <c r="C500" s="280" t="s">
        <v>525</v>
      </c>
      <c r="D500" s="280" t="s">
        <v>329</v>
      </c>
      <c r="E500" s="281" t="s">
        <v>1055</v>
      </c>
      <c r="F500" s="282" t="s">
        <v>1056</v>
      </c>
      <c r="G500" s="283" t="s">
        <v>404</v>
      </c>
      <c r="H500" s="284">
        <v>6</v>
      </c>
      <c r="I500" s="285"/>
      <c r="J500" s="286">
        <f>ROUND(I500*H500,2)</f>
        <v>0</v>
      </c>
      <c r="K500" s="282" t="s">
        <v>138</v>
      </c>
      <c r="L500" s="287"/>
      <c r="M500" s="288" t="s">
        <v>1</v>
      </c>
      <c r="N500" s="289" t="s">
        <v>46</v>
      </c>
      <c r="O500" s="92"/>
      <c r="P500" s="228">
        <f>O500*H500</f>
        <v>0</v>
      </c>
      <c r="Q500" s="228">
        <v>0.0038</v>
      </c>
      <c r="R500" s="228">
        <f>Q500*H500</f>
        <v>0.022800000000000001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191</v>
      </c>
      <c r="AT500" s="230" t="s">
        <v>329</v>
      </c>
      <c r="AU500" s="230" t="s">
        <v>91</v>
      </c>
      <c r="AY500" s="18" t="s">
        <v>132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89</v>
      </c>
      <c r="BK500" s="231">
        <f>ROUND(I500*H500,2)</f>
        <v>0</v>
      </c>
      <c r="BL500" s="18" t="s">
        <v>139</v>
      </c>
      <c r="BM500" s="230" t="s">
        <v>1057</v>
      </c>
    </row>
    <row r="501" s="2" customFormat="1" ht="24.15" customHeight="1">
      <c r="A501" s="39"/>
      <c r="B501" s="40"/>
      <c r="C501" s="280" t="s">
        <v>530</v>
      </c>
      <c r="D501" s="280" t="s">
        <v>329</v>
      </c>
      <c r="E501" s="281" t="s">
        <v>1058</v>
      </c>
      <c r="F501" s="282" t="s">
        <v>1059</v>
      </c>
      <c r="G501" s="283" t="s">
        <v>404</v>
      </c>
      <c r="H501" s="284">
        <v>6</v>
      </c>
      <c r="I501" s="285"/>
      <c r="J501" s="286">
        <f>ROUND(I501*H501,2)</f>
        <v>0</v>
      </c>
      <c r="K501" s="282" t="s">
        <v>1</v>
      </c>
      <c r="L501" s="287"/>
      <c r="M501" s="288" t="s">
        <v>1</v>
      </c>
      <c r="N501" s="289" t="s">
        <v>46</v>
      </c>
      <c r="O501" s="92"/>
      <c r="P501" s="228">
        <f>O501*H501</f>
        <v>0</v>
      </c>
      <c r="Q501" s="228">
        <v>0.0033</v>
      </c>
      <c r="R501" s="228">
        <f>Q501*H501</f>
        <v>0.019799999999999998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191</v>
      </c>
      <c r="AT501" s="230" t="s">
        <v>329</v>
      </c>
      <c r="AU501" s="230" t="s">
        <v>91</v>
      </c>
      <c r="AY501" s="18" t="s">
        <v>132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89</v>
      </c>
      <c r="BK501" s="231">
        <f>ROUND(I501*H501,2)</f>
        <v>0</v>
      </c>
      <c r="BL501" s="18" t="s">
        <v>139</v>
      </c>
      <c r="BM501" s="230" t="s">
        <v>1060</v>
      </c>
    </row>
    <row r="502" s="2" customFormat="1" ht="24.15" customHeight="1">
      <c r="A502" s="39"/>
      <c r="B502" s="40"/>
      <c r="C502" s="280" t="s">
        <v>535</v>
      </c>
      <c r="D502" s="280" t="s">
        <v>329</v>
      </c>
      <c r="E502" s="281" t="s">
        <v>1061</v>
      </c>
      <c r="F502" s="282" t="s">
        <v>1062</v>
      </c>
      <c r="G502" s="283" t="s">
        <v>404</v>
      </c>
      <c r="H502" s="284">
        <v>6</v>
      </c>
      <c r="I502" s="285"/>
      <c r="J502" s="286">
        <f>ROUND(I502*H502,2)</f>
        <v>0</v>
      </c>
      <c r="K502" s="282" t="s">
        <v>1</v>
      </c>
      <c r="L502" s="287"/>
      <c r="M502" s="288" t="s">
        <v>1</v>
      </c>
      <c r="N502" s="289" t="s">
        <v>46</v>
      </c>
      <c r="O502" s="92"/>
      <c r="P502" s="228">
        <f>O502*H502</f>
        <v>0</v>
      </c>
      <c r="Q502" s="228">
        <v>0.00016000000000000001</v>
      </c>
      <c r="R502" s="228">
        <f>Q502*H502</f>
        <v>0.00096000000000000013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191</v>
      </c>
      <c r="AT502" s="230" t="s">
        <v>329</v>
      </c>
      <c r="AU502" s="230" t="s">
        <v>91</v>
      </c>
      <c r="AY502" s="18" t="s">
        <v>132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89</v>
      </c>
      <c r="BK502" s="231">
        <f>ROUND(I502*H502,2)</f>
        <v>0</v>
      </c>
      <c r="BL502" s="18" t="s">
        <v>139</v>
      </c>
      <c r="BM502" s="230" t="s">
        <v>1063</v>
      </c>
    </row>
    <row r="503" s="2" customFormat="1" ht="49.05" customHeight="1">
      <c r="A503" s="39"/>
      <c r="B503" s="40"/>
      <c r="C503" s="219" t="s">
        <v>539</v>
      </c>
      <c r="D503" s="219" t="s">
        <v>134</v>
      </c>
      <c r="E503" s="220" t="s">
        <v>1064</v>
      </c>
      <c r="F503" s="221" t="s">
        <v>1065</v>
      </c>
      <c r="G503" s="222" t="s">
        <v>404</v>
      </c>
      <c r="H503" s="223">
        <v>3</v>
      </c>
      <c r="I503" s="224"/>
      <c r="J503" s="225">
        <f>ROUND(I503*H503,2)</f>
        <v>0</v>
      </c>
      <c r="K503" s="221" t="s">
        <v>138</v>
      </c>
      <c r="L503" s="45"/>
      <c r="M503" s="226" t="s">
        <v>1</v>
      </c>
      <c r="N503" s="227" t="s">
        <v>46</v>
      </c>
      <c r="O503" s="92"/>
      <c r="P503" s="228">
        <f>O503*H503</f>
        <v>0</v>
      </c>
      <c r="Q503" s="228">
        <v>0.0016199999999999999</v>
      </c>
      <c r="R503" s="228">
        <f>Q503*H503</f>
        <v>0.0048599999999999997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139</v>
      </c>
      <c r="AT503" s="230" t="s">
        <v>134</v>
      </c>
      <c r="AU503" s="230" t="s">
        <v>91</v>
      </c>
      <c r="AY503" s="18" t="s">
        <v>132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89</v>
      </c>
      <c r="BK503" s="231">
        <f>ROUND(I503*H503,2)</f>
        <v>0</v>
      </c>
      <c r="BL503" s="18" t="s">
        <v>139</v>
      </c>
      <c r="BM503" s="230" t="s">
        <v>1066</v>
      </c>
    </row>
    <row r="504" s="13" customFormat="1">
      <c r="A504" s="13"/>
      <c r="B504" s="232"/>
      <c r="C504" s="233"/>
      <c r="D504" s="234" t="s">
        <v>141</v>
      </c>
      <c r="E504" s="235" t="s">
        <v>1</v>
      </c>
      <c r="F504" s="236" t="s">
        <v>154</v>
      </c>
      <c r="G504" s="233"/>
      <c r="H504" s="237">
        <v>3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141</v>
      </c>
      <c r="AU504" s="243" t="s">
        <v>91</v>
      </c>
      <c r="AV504" s="13" t="s">
        <v>91</v>
      </c>
      <c r="AW504" s="13" t="s">
        <v>36</v>
      </c>
      <c r="AX504" s="13" t="s">
        <v>89</v>
      </c>
      <c r="AY504" s="243" t="s">
        <v>132</v>
      </c>
    </row>
    <row r="505" s="2" customFormat="1" ht="24.15" customHeight="1">
      <c r="A505" s="39"/>
      <c r="B505" s="40"/>
      <c r="C505" s="280" t="s">
        <v>544</v>
      </c>
      <c r="D505" s="280" t="s">
        <v>329</v>
      </c>
      <c r="E505" s="281" t="s">
        <v>1067</v>
      </c>
      <c r="F505" s="282" t="s">
        <v>1068</v>
      </c>
      <c r="G505" s="283" t="s">
        <v>404</v>
      </c>
      <c r="H505" s="284">
        <v>3</v>
      </c>
      <c r="I505" s="285"/>
      <c r="J505" s="286">
        <f>ROUND(I505*H505,2)</f>
        <v>0</v>
      </c>
      <c r="K505" s="282" t="s">
        <v>138</v>
      </c>
      <c r="L505" s="287"/>
      <c r="M505" s="288" t="s">
        <v>1</v>
      </c>
      <c r="N505" s="289" t="s">
        <v>46</v>
      </c>
      <c r="O505" s="92"/>
      <c r="P505" s="228">
        <f>O505*H505</f>
        <v>0</v>
      </c>
      <c r="Q505" s="228">
        <v>0.017999999999999999</v>
      </c>
      <c r="R505" s="228">
        <f>Q505*H505</f>
        <v>0.053999999999999992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191</v>
      </c>
      <c r="AT505" s="230" t="s">
        <v>329</v>
      </c>
      <c r="AU505" s="230" t="s">
        <v>91</v>
      </c>
      <c r="AY505" s="18" t="s">
        <v>132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89</v>
      </c>
      <c r="BK505" s="231">
        <f>ROUND(I505*H505,2)</f>
        <v>0</v>
      </c>
      <c r="BL505" s="18" t="s">
        <v>139</v>
      </c>
      <c r="BM505" s="230" t="s">
        <v>1069</v>
      </c>
    </row>
    <row r="506" s="2" customFormat="1" ht="24.15" customHeight="1">
      <c r="A506" s="39"/>
      <c r="B506" s="40"/>
      <c r="C506" s="280" t="s">
        <v>548</v>
      </c>
      <c r="D506" s="280" t="s">
        <v>329</v>
      </c>
      <c r="E506" s="281" t="s">
        <v>1070</v>
      </c>
      <c r="F506" s="282" t="s">
        <v>1071</v>
      </c>
      <c r="G506" s="283" t="s">
        <v>404</v>
      </c>
      <c r="H506" s="284">
        <v>3</v>
      </c>
      <c r="I506" s="285"/>
      <c r="J506" s="286">
        <f>ROUND(I506*H506,2)</f>
        <v>0</v>
      </c>
      <c r="K506" s="282" t="s">
        <v>1</v>
      </c>
      <c r="L506" s="287"/>
      <c r="M506" s="288" t="s">
        <v>1</v>
      </c>
      <c r="N506" s="289" t="s">
        <v>46</v>
      </c>
      <c r="O506" s="92"/>
      <c r="P506" s="228">
        <f>O506*H506</f>
        <v>0</v>
      </c>
      <c r="Q506" s="228">
        <v>0.0065399999999999998</v>
      </c>
      <c r="R506" s="228">
        <f>Q506*H506</f>
        <v>0.019619999999999999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191</v>
      </c>
      <c r="AT506" s="230" t="s">
        <v>329</v>
      </c>
      <c r="AU506" s="230" t="s">
        <v>91</v>
      </c>
      <c r="AY506" s="18" t="s">
        <v>132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89</v>
      </c>
      <c r="BK506" s="231">
        <f>ROUND(I506*H506,2)</f>
        <v>0</v>
      </c>
      <c r="BL506" s="18" t="s">
        <v>139</v>
      </c>
      <c r="BM506" s="230" t="s">
        <v>1072</v>
      </c>
    </row>
    <row r="507" s="2" customFormat="1" ht="37.8" customHeight="1">
      <c r="A507" s="39"/>
      <c r="B507" s="40"/>
      <c r="C507" s="219" t="s">
        <v>553</v>
      </c>
      <c r="D507" s="219" t="s">
        <v>134</v>
      </c>
      <c r="E507" s="220" t="s">
        <v>1073</v>
      </c>
      <c r="F507" s="221" t="s">
        <v>1074</v>
      </c>
      <c r="G507" s="222" t="s">
        <v>404</v>
      </c>
      <c r="H507" s="223">
        <v>6</v>
      </c>
      <c r="I507" s="224"/>
      <c r="J507" s="225">
        <f>ROUND(I507*H507,2)</f>
        <v>0</v>
      </c>
      <c r="K507" s="221" t="s">
        <v>138</v>
      </c>
      <c r="L507" s="45"/>
      <c r="M507" s="226" t="s">
        <v>1</v>
      </c>
      <c r="N507" s="227" t="s">
        <v>46</v>
      </c>
      <c r="O507" s="92"/>
      <c r="P507" s="228">
        <f>O507*H507</f>
        <v>0</v>
      </c>
      <c r="Q507" s="228">
        <v>0</v>
      </c>
      <c r="R507" s="228">
        <f>Q507*H507</f>
        <v>0</v>
      </c>
      <c r="S507" s="228">
        <v>0.017299999999999999</v>
      </c>
      <c r="T507" s="229">
        <f>S507*H507</f>
        <v>0.1038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139</v>
      </c>
      <c r="AT507" s="230" t="s">
        <v>134</v>
      </c>
      <c r="AU507" s="230" t="s">
        <v>91</v>
      </c>
      <c r="AY507" s="18" t="s">
        <v>132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89</v>
      </c>
      <c r="BK507" s="231">
        <f>ROUND(I507*H507,2)</f>
        <v>0</v>
      </c>
      <c r="BL507" s="18" t="s">
        <v>139</v>
      </c>
      <c r="BM507" s="230" t="s">
        <v>1075</v>
      </c>
    </row>
    <row r="508" s="14" customFormat="1">
      <c r="A508" s="14"/>
      <c r="B508" s="248"/>
      <c r="C508" s="249"/>
      <c r="D508" s="234" t="s">
        <v>141</v>
      </c>
      <c r="E508" s="250" t="s">
        <v>1</v>
      </c>
      <c r="F508" s="251" t="s">
        <v>1076</v>
      </c>
      <c r="G508" s="249"/>
      <c r="H508" s="250" t="s">
        <v>1</v>
      </c>
      <c r="I508" s="252"/>
      <c r="J508" s="249"/>
      <c r="K508" s="249"/>
      <c r="L508" s="253"/>
      <c r="M508" s="254"/>
      <c r="N508" s="255"/>
      <c r="O508" s="255"/>
      <c r="P508" s="255"/>
      <c r="Q508" s="255"/>
      <c r="R508" s="255"/>
      <c r="S508" s="255"/>
      <c r="T508" s="25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7" t="s">
        <v>141</v>
      </c>
      <c r="AU508" s="257" t="s">
        <v>91</v>
      </c>
      <c r="AV508" s="14" t="s">
        <v>89</v>
      </c>
      <c r="AW508" s="14" t="s">
        <v>36</v>
      </c>
      <c r="AX508" s="14" t="s">
        <v>81</v>
      </c>
      <c r="AY508" s="257" t="s">
        <v>132</v>
      </c>
    </row>
    <row r="509" s="13" customFormat="1">
      <c r="A509" s="13"/>
      <c r="B509" s="232"/>
      <c r="C509" s="233"/>
      <c r="D509" s="234" t="s">
        <v>141</v>
      </c>
      <c r="E509" s="235" t="s">
        <v>1</v>
      </c>
      <c r="F509" s="236" t="s">
        <v>1077</v>
      </c>
      <c r="G509" s="233"/>
      <c r="H509" s="237">
        <v>6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141</v>
      </c>
      <c r="AU509" s="243" t="s">
        <v>91</v>
      </c>
      <c r="AV509" s="13" t="s">
        <v>91</v>
      </c>
      <c r="AW509" s="13" t="s">
        <v>36</v>
      </c>
      <c r="AX509" s="13" t="s">
        <v>89</v>
      </c>
      <c r="AY509" s="243" t="s">
        <v>132</v>
      </c>
    </row>
    <row r="510" s="2" customFormat="1" ht="24.15" customHeight="1">
      <c r="A510" s="39"/>
      <c r="B510" s="40"/>
      <c r="C510" s="219" t="s">
        <v>558</v>
      </c>
      <c r="D510" s="219" t="s">
        <v>134</v>
      </c>
      <c r="E510" s="220" t="s">
        <v>1078</v>
      </c>
      <c r="F510" s="221" t="s">
        <v>1079</v>
      </c>
      <c r="G510" s="222" t="s">
        <v>404</v>
      </c>
      <c r="H510" s="223">
        <v>3</v>
      </c>
      <c r="I510" s="224"/>
      <c r="J510" s="225">
        <f>ROUND(I510*H510,2)</f>
        <v>0</v>
      </c>
      <c r="K510" s="221" t="s">
        <v>138</v>
      </c>
      <c r="L510" s="45"/>
      <c r="M510" s="226" t="s">
        <v>1</v>
      </c>
      <c r="N510" s="227" t="s">
        <v>46</v>
      </c>
      <c r="O510" s="92"/>
      <c r="P510" s="228">
        <f>O510*H510</f>
        <v>0</v>
      </c>
      <c r="Q510" s="228">
        <v>0.0013600000000000001</v>
      </c>
      <c r="R510" s="228">
        <f>Q510*H510</f>
        <v>0.0040800000000000003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139</v>
      </c>
      <c r="AT510" s="230" t="s">
        <v>134</v>
      </c>
      <c r="AU510" s="230" t="s">
        <v>91</v>
      </c>
      <c r="AY510" s="18" t="s">
        <v>132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89</v>
      </c>
      <c r="BK510" s="231">
        <f>ROUND(I510*H510,2)</f>
        <v>0</v>
      </c>
      <c r="BL510" s="18" t="s">
        <v>139</v>
      </c>
      <c r="BM510" s="230" t="s">
        <v>1080</v>
      </c>
    </row>
    <row r="511" s="2" customFormat="1" ht="24.15" customHeight="1">
      <c r="A511" s="39"/>
      <c r="B511" s="40"/>
      <c r="C511" s="280" t="s">
        <v>562</v>
      </c>
      <c r="D511" s="280" t="s">
        <v>329</v>
      </c>
      <c r="E511" s="281" t="s">
        <v>1081</v>
      </c>
      <c r="F511" s="282" t="s">
        <v>1082</v>
      </c>
      <c r="G511" s="283" t="s">
        <v>404</v>
      </c>
      <c r="H511" s="284">
        <v>3</v>
      </c>
      <c r="I511" s="285"/>
      <c r="J511" s="286">
        <f>ROUND(I511*H511,2)</f>
        <v>0</v>
      </c>
      <c r="K511" s="282" t="s">
        <v>138</v>
      </c>
      <c r="L511" s="287"/>
      <c r="M511" s="288" t="s">
        <v>1</v>
      </c>
      <c r="N511" s="289" t="s">
        <v>46</v>
      </c>
      <c r="O511" s="92"/>
      <c r="P511" s="228">
        <f>O511*H511</f>
        <v>0</v>
      </c>
      <c r="Q511" s="228">
        <v>0.042999999999999997</v>
      </c>
      <c r="R511" s="228">
        <f>Q511*H511</f>
        <v>0.129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191</v>
      </c>
      <c r="AT511" s="230" t="s">
        <v>329</v>
      </c>
      <c r="AU511" s="230" t="s">
        <v>91</v>
      </c>
      <c r="AY511" s="18" t="s">
        <v>132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89</v>
      </c>
      <c r="BK511" s="231">
        <f>ROUND(I511*H511,2)</f>
        <v>0</v>
      </c>
      <c r="BL511" s="18" t="s">
        <v>139</v>
      </c>
      <c r="BM511" s="230" t="s">
        <v>1083</v>
      </c>
    </row>
    <row r="512" s="2" customFormat="1" ht="49.05" customHeight="1">
      <c r="A512" s="39"/>
      <c r="B512" s="40"/>
      <c r="C512" s="219" t="s">
        <v>567</v>
      </c>
      <c r="D512" s="219" t="s">
        <v>134</v>
      </c>
      <c r="E512" s="220" t="s">
        <v>1084</v>
      </c>
      <c r="F512" s="221" t="s">
        <v>1085</v>
      </c>
      <c r="G512" s="222" t="s">
        <v>404</v>
      </c>
      <c r="H512" s="223">
        <v>4</v>
      </c>
      <c r="I512" s="224"/>
      <c r="J512" s="225">
        <f>ROUND(I512*H512,2)</f>
        <v>0</v>
      </c>
      <c r="K512" s="221" t="s">
        <v>138</v>
      </c>
      <c r="L512" s="45"/>
      <c r="M512" s="226" t="s">
        <v>1</v>
      </c>
      <c r="N512" s="227" t="s">
        <v>46</v>
      </c>
      <c r="O512" s="92"/>
      <c r="P512" s="228">
        <f>O512*H512</f>
        <v>0</v>
      </c>
      <c r="Q512" s="228">
        <v>0.00165</v>
      </c>
      <c r="R512" s="228">
        <f>Q512*H512</f>
        <v>0.0066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139</v>
      </c>
      <c r="AT512" s="230" t="s">
        <v>134</v>
      </c>
      <c r="AU512" s="230" t="s">
        <v>91</v>
      </c>
      <c r="AY512" s="18" t="s">
        <v>132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89</v>
      </c>
      <c r="BK512" s="231">
        <f>ROUND(I512*H512,2)</f>
        <v>0</v>
      </c>
      <c r="BL512" s="18" t="s">
        <v>139</v>
      </c>
      <c r="BM512" s="230" t="s">
        <v>1086</v>
      </c>
    </row>
    <row r="513" s="2" customFormat="1" ht="24.15" customHeight="1">
      <c r="A513" s="39"/>
      <c r="B513" s="40"/>
      <c r="C513" s="280" t="s">
        <v>571</v>
      </c>
      <c r="D513" s="280" t="s">
        <v>329</v>
      </c>
      <c r="E513" s="281" t="s">
        <v>1087</v>
      </c>
      <c r="F513" s="282" t="s">
        <v>1088</v>
      </c>
      <c r="G513" s="283" t="s">
        <v>404</v>
      </c>
      <c r="H513" s="284">
        <v>4</v>
      </c>
      <c r="I513" s="285"/>
      <c r="J513" s="286">
        <f>ROUND(I513*H513,2)</f>
        <v>0</v>
      </c>
      <c r="K513" s="282" t="s">
        <v>138</v>
      </c>
      <c r="L513" s="287"/>
      <c r="M513" s="288" t="s">
        <v>1</v>
      </c>
      <c r="N513" s="289" t="s">
        <v>46</v>
      </c>
      <c r="O513" s="92"/>
      <c r="P513" s="228">
        <f>O513*H513</f>
        <v>0</v>
      </c>
      <c r="Q513" s="228">
        <v>0.023</v>
      </c>
      <c r="R513" s="228">
        <f>Q513*H513</f>
        <v>0.091999999999999998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191</v>
      </c>
      <c r="AT513" s="230" t="s">
        <v>329</v>
      </c>
      <c r="AU513" s="230" t="s">
        <v>91</v>
      </c>
      <c r="AY513" s="18" t="s">
        <v>132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89</v>
      </c>
      <c r="BK513" s="231">
        <f>ROUND(I513*H513,2)</f>
        <v>0</v>
      </c>
      <c r="BL513" s="18" t="s">
        <v>139</v>
      </c>
      <c r="BM513" s="230" t="s">
        <v>1089</v>
      </c>
    </row>
    <row r="514" s="2" customFormat="1" ht="24.15" customHeight="1">
      <c r="A514" s="39"/>
      <c r="B514" s="40"/>
      <c r="C514" s="280" t="s">
        <v>575</v>
      </c>
      <c r="D514" s="280" t="s">
        <v>329</v>
      </c>
      <c r="E514" s="281" t="s">
        <v>1090</v>
      </c>
      <c r="F514" s="282" t="s">
        <v>1091</v>
      </c>
      <c r="G514" s="283" t="s">
        <v>404</v>
      </c>
      <c r="H514" s="284">
        <v>4</v>
      </c>
      <c r="I514" s="285"/>
      <c r="J514" s="286">
        <f>ROUND(I514*H514,2)</f>
        <v>0</v>
      </c>
      <c r="K514" s="282" t="s">
        <v>1</v>
      </c>
      <c r="L514" s="287"/>
      <c r="M514" s="288" t="s">
        <v>1</v>
      </c>
      <c r="N514" s="289" t="s">
        <v>46</v>
      </c>
      <c r="O514" s="92"/>
      <c r="P514" s="228">
        <f>O514*H514</f>
        <v>0</v>
      </c>
      <c r="Q514" s="228">
        <v>0.0065399999999999998</v>
      </c>
      <c r="R514" s="228">
        <f>Q514*H514</f>
        <v>0.026159999999999999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191</v>
      </c>
      <c r="AT514" s="230" t="s">
        <v>329</v>
      </c>
      <c r="AU514" s="230" t="s">
        <v>91</v>
      </c>
      <c r="AY514" s="18" t="s">
        <v>132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89</v>
      </c>
      <c r="BK514" s="231">
        <f>ROUND(I514*H514,2)</f>
        <v>0</v>
      </c>
      <c r="BL514" s="18" t="s">
        <v>139</v>
      </c>
      <c r="BM514" s="230" t="s">
        <v>1092</v>
      </c>
    </row>
    <row r="515" s="2" customFormat="1" ht="37.8" customHeight="1">
      <c r="A515" s="39"/>
      <c r="B515" s="40"/>
      <c r="C515" s="219" t="s">
        <v>579</v>
      </c>
      <c r="D515" s="219" t="s">
        <v>134</v>
      </c>
      <c r="E515" s="220" t="s">
        <v>1093</v>
      </c>
      <c r="F515" s="221" t="s">
        <v>1094</v>
      </c>
      <c r="G515" s="222" t="s">
        <v>404</v>
      </c>
      <c r="H515" s="223">
        <v>4</v>
      </c>
      <c r="I515" s="224"/>
      <c r="J515" s="225">
        <f>ROUND(I515*H515,2)</f>
        <v>0</v>
      </c>
      <c r="K515" s="221" t="s">
        <v>138</v>
      </c>
      <c r="L515" s="45"/>
      <c r="M515" s="226" t="s">
        <v>1</v>
      </c>
      <c r="N515" s="227" t="s">
        <v>46</v>
      </c>
      <c r="O515" s="92"/>
      <c r="P515" s="228">
        <f>O515*H515</f>
        <v>0</v>
      </c>
      <c r="Q515" s="228">
        <v>0</v>
      </c>
      <c r="R515" s="228">
        <f>Q515*H515</f>
        <v>0</v>
      </c>
      <c r="S515" s="228">
        <v>0.022599999999999999</v>
      </c>
      <c r="T515" s="229">
        <f>S515*H515</f>
        <v>0.090399999999999994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139</v>
      </c>
      <c r="AT515" s="230" t="s">
        <v>134</v>
      </c>
      <c r="AU515" s="230" t="s">
        <v>91</v>
      </c>
      <c r="AY515" s="18" t="s">
        <v>132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89</v>
      </c>
      <c r="BK515" s="231">
        <f>ROUND(I515*H515,2)</f>
        <v>0</v>
      </c>
      <c r="BL515" s="18" t="s">
        <v>139</v>
      </c>
      <c r="BM515" s="230" t="s">
        <v>1095</v>
      </c>
    </row>
    <row r="516" s="2" customFormat="1" ht="44.25" customHeight="1">
      <c r="A516" s="39"/>
      <c r="B516" s="40"/>
      <c r="C516" s="219" t="s">
        <v>583</v>
      </c>
      <c r="D516" s="219" t="s">
        <v>134</v>
      </c>
      <c r="E516" s="220" t="s">
        <v>1096</v>
      </c>
      <c r="F516" s="221" t="s">
        <v>1097</v>
      </c>
      <c r="G516" s="222" t="s">
        <v>404</v>
      </c>
      <c r="H516" s="223">
        <v>6</v>
      </c>
      <c r="I516" s="224"/>
      <c r="J516" s="225">
        <f>ROUND(I516*H516,2)</f>
        <v>0</v>
      </c>
      <c r="K516" s="221" t="s">
        <v>138</v>
      </c>
      <c r="L516" s="45"/>
      <c r="M516" s="226" t="s">
        <v>1</v>
      </c>
      <c r="N516" s="227" t="s">
        <v>46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139</v>
      </c>
      <c r="AT516" s="230" t="s">
        <v>134</v>
      </c>
      <c r="AU516" s="230" t="s">
        <v>91</v>
      </c>
      <c r="AY516" s="18" t="s">
        <v>132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89</v>
      </c>
      <c r="BK516" s="231">
        <f>ROUND(I516*H516,2)</f>
        <v>0</v>
      </c>
      <c r="BL516" s="18" t="s">
        <v>139</v>
      </c>
      <c r="BM516" s="230" t="s">
        <v>1098</v>
      </c>
    </row>
    <row r="517" s="13" customFormat="1">
      <c r="A517" s="13"/>
      <c r="B517" s="232"/>
      <c r="C517" s="233"/>
      <c r="D517" s="234" t="s">
        <v>141</v>
      </c>
      <c r="E517" s="235" t="s">
        <v>1</v>
      </c>
      <c r="F517" s="236" t="s">
        <v>180</v>
      </c>
      <c r="G517" s="233"/>
      <c r="H517" s="237">
        <v>6</v>
      </c>
      <c r="I517" s="238"/>
      <c r="J517" s="233"/>
      <c r="K517" s="233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141</v>
      </c>
      <c r="AU517" s="243" t="s">
        <v>91</v>
      </c>
      <c r="AV517" s="13" t="s">
        <v>91</v>
      </c>
      <c r="AW517" s="13" t="s">
        <v>36</v>
      </c>
      <c r="AX517" s="13" t="s">
        <v>89</v>
      </c>
      <c r="AY517" s="243" t="s">
        <v>132</v>
      </c>
    </row>
    <row r="518" s="2" customFormat="1" ht="33" customHeight="1">
      <c r="A518" s="39"/>
      <c r="B518" s="40"/>
      <c r="C518" s="280" t="s">
        <v>587</v>
      </c>
      <c r="D518" s="280" t="s">
        <v>329</v>
      </c>
      <c r="E518" s="281" t="s">
        <v>1099</v>
      </c>
      <c r="F518" s="282" t="s">
        <v>1100</v>
      </c>
      <c r="G518" s="283" t="s">
        <v>404</v>
      </c>
      <c r="H518" s="284">
        <v>6</v>
      </c>
      <c r="I518" s="285"/>
      <c r="J518" s="286">
        <f>ROUND(I518*H518,2)</f>
        <v>0</v>
      </c>
      <c r="K518" s="282" t="s">
        <v>138</v>
      </c>
      <c r="L518" s="287"/>
      <c r="M518" s="288" t="s">
        <v>1</v>
      </c>
      <c r="N518" s="289" t="s">
        <v>46</v>
      </c>
      <c r="O518" s="92"/>
      <c r="P518" s="228">
        <f>O518*H518</f>
        <v>0</v>
      </c>
      <c r="Q518" s="228">
        <v>0.0019</v>
      </c>
      <c r="R518" s="228">
        <f>Q518*H518</f>
        <v>0.0114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191</v>
      </c>
      <c r="AT518" s="230" t="s">
        <v>329</v>
      </c>
      <c r="AU518" s="230" t="s">
        <v>91</v>
      </c>
      <c r="AY518" s="18" t="s">
        <v>132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89</v>
      </c>
      <c r="BK518" s="231">
        <f>ROUND(I518*H518,2)</f>
        <v>0</v>
      </c>
      <c r="BL518" s="18" t="s">
        <v>139</v>
      </c>
      <c r="BM518" s="230" t="s">
        <v>1101</v>
      </c>
    </row>
    <row r="519" s="2" customFormat="1" ht="21.75" customHeight="1">
      <c r="A519" s="39"/>
      <c r="B519" s="40"/>
      <c r="C519" s="219" t="s">
        <v>594</v>
      </c>
      <c r="D519" s="219" t="s">
        <v>134</v>
      </c>
      <c r="E519" s="220" t="s">
        <v>1102</v>
      </c>
      <c r="F519" s="221" t="s">
        <v>1103</v>
      </c>
      <c r="G519" s="222" t="s">
        <v>188</v>
      </c>
      <c r="H519" s="223">
        <v>139.75</v>
      </c>
      <c r="I519" s="224"/>
      <c r="J519" s="225">
        <f>ROUND(I519*H519,2)</f>
        <v>0</v>
      </c>
      <c r="K519" s="221" t="s">
        <v>138</v>
      </c>
      <c r="L519" s="45"/>
      <c r="M519" s="226" t="s">
        <v>1</v>
      </c>
      <c r="N519" s="227" t="s">
        <v>46</v>
      </c>
      <c r="O519" s="92"/>
      <c r="P519" s="228">
        <f>O519*H519</f>
        <v>0</v>
      </c>
      <c r="Q519" s="228">
        <v>0</v>
      </c>
      <c r="R519" s="228">
        <f>Q519*H519</f>
        <v>0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139</v>
      </c>
      <c r="AT519" s="230" t="s">
        <v>134</v>
      </c>
      <c r="AU519" s="230" t="s">
        <v>91</v>
      </c>
      <c r="AY519" s="18" t="s">
        <v>132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89</v>
      </c>
      <c r="BK519" s="231">
        <f>ROUND(I519*H519,2)</f>
        <v>0</v>
      </c>
      <c r="BL519" s="18" t="s">
        <v>139</v>
      </c>
      <c r="BM519" s="230" t="s">
        <v>1104</v>
      </c>
    </row>
    <row r="520" s="13" customFormat="1">
      <c r="A520" s="13"/>
      <c r="B520" s="232"/>
      <c r="C520" s="233"/>
      <c r="D520" s="234" t="s">
        <v>141</v>
      </c>
      <c r="E520" s="235" t="s">
        <v>1</v>
      </c>
      <c r="F520" s="236" t="s">
        <v>1105</v>
      </c>
      <c r="G520" s="233"/>
      <c r="H520" s="237">
        <v>139.75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141</v>
      </c>
      <c r="AU520" s="243" t="s">
        <v>91</v>
      </c>
      <c r="AV520" s="13" t="s">
        <v>91</v>
      </c>
      <c r="AW520" s="13" t="s">
        <v>36</v>
      </c>
      <c r="AX520" s="13" t="s">
        <v>89</v>
      </c>
      <c r="AY520" s="243" t="s">
        <v>132</v>
      </c>
    </row>
    <row r="521" s="2" customFormat="1" ht="24.15" customHeight="1">
      <c r="A521" s="39"/>
      <c r="B521" s="40"/>
      <c r="C521" s="219" t="s">
        <v>599</v>
      </c>
      <c r="D521" s="219" t="s">
        <v>134</v>
      </c>
      <c r="E521" s="220" t="s">
        <v>1106</v>
      </c>
      <c r="F521" s="221" t="s">
        <v>1107</v>
      </c>
      <c r="G521" s="222" t="s">
        <v>188</v>
      </c>
      <c r="H521" s="223">
        <v>139.75</v>
      </c>
      <c r="I521" s="224"/>
      <c r="J521" s="225">
        <f>ROUND(I521*H521,2)</f>
        <v>0</v>
      </c>
      <c r="K521" s="221" t="s">
        <v>138</v>
      </c>
      <c r="L521" s="45"/>
      <c r="M521" s="226" t="s">
        <v>1</v>
      </c>
      <c r="N521" s="227" t="s">
        <v>46</v>
      </c>
      <c r="O521" s="92"/>
      <c r="P521" s="228">
        <f>O521*H521</f>
        <v>0</v>
      </c>
      <c r="Q521" s="228">
        <v>0</v>
      </c>
      <c r="R521" s="228">
        <f>Q521*H521</f>
        <v>0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139</v>
      </c>
      <c r="AT521" s="230" t="s">
        <v>134</v>
      </c>
      <c r="AU521" s="230" t="s">
        <v>91</v>
      </c>
      <c r="AY521" s="18" t="s">
        <v>132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89</v>
      </c>
      <c r="BK521" s="231">
        <f>ROUND(I521*H521,2)</f>
        <v>0</v>
      </c>
      <c r="BL521" s="18" t="s">
        <v>139</v>
      </c>
      <c r="BM521" s="230" t="s">
        <v>1108</v>
      </c>
    </row>
    <row r="522" s="13" customFormat="1">
      <c r="A522" s="13"/>
      <c r="B522" s="232"/>
      <c r="C522" s="233"/>
      <c r="D522" s="234" t="s">
        <v>141</v>
      </c>
      <c r="E522" s="235" t="s">
        <v>1</v>
      </c>
      <c r="F522" s="236" t="s">
        <v>1109</v>
      </c>
      <c r="G522" s="233"/>
      <c r="H522" s="237">
        <v>139.75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141</v>
      </c>
      <c r="AU522" s="243" t="s">
        <v>91</v>
      </c>
      <c r="AV522" s="13" t="s">
        <v>91</v>
      </c>
      <c r="AW522" s="13" t="s">
        <v>36</v>
      </c>
      <c r="AX522" s="13" t="s">
        <v>89</v>
      </c>
      <c r="AY522" s="243" t="s">
        <v>132</v>
      </c>
    </row>
    <row r="523" s="2" customFormat="1" ht="24.15" customHeight="1">
      <c r="A523" s="39"/>
      <c r="B523" s="40"/>
      <c r="C523" s="219" t="s">
        <v>603</v>
      </c>
      <c r="D523" s="219" t="s">
        <v>134</v>
      </c>
      <c r="E523" s="220" t="s">
        <v>1110</v>
      </c>
      <c r="F523" s="221" t="s">
        <v>1111</v>
      </c>
      <c r="G523" s="222" t="s">
        <v>404</v>
      </c>
      <c r="H523" s="223">
        <v>6</v>
      </c>
      <c r="I523" s="224"/>
      <c r="J523" s="225">
        <f>ROUND(I523*H523,2)</f>
        <v>0</v>
      </c>
      <c r="K523" s="221" t="s">
        <v>138</v>
      </c>
      <c r="L523" s="45"/>
      <c r="M523" s="226" t="s">
        <v>1</v>
      </c>
      <c r="N523" s="227" t="s">
        <v>46</v>
      </c>
      <c r="O523" s="92"/>
      <c r="P523" s="228">
        <f>O523*H523</f>
        <v>0</v>
      </c>
      <c r="Q523" s="228">
        <v>0.45937</v>
      </c>
      <c r="R523" s="228">
        <f>Q523*H523</f>
        <v>2.7562199999999999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139</v>
      </c>
      <c r="AT523" s="230" t="s">
        <v>134</v>
      </c>
      <c r="AU523" s="230" t="s">
        <v>91</v>
      </c>
      <c r="AY523" s="18" t="s">
        <v>132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89</v>
      </c>
      <c r="BK523" s="231">
        <f>ROUND(I523*H523,2)</f>
        <v>0</v>
      </c>
      <c r="BL523" s="18" t="s">
        <v>139</v>
      </c>
      <c r="BM523" s="230" t="s">
        <v>1112</v>
      </c>
    </row>
    <row r="524" s="2" customFormat="1" ht="16.5" customHeight="1">
      <c r="A524" s="39"/>
      <c r="B524" s="40"/>
      <c r="C524" s="219" t="s">
        <v>607</v>
      </c>
      <c r="D524" s="219" t="s">
        <v>134</v>
      </c>
      <c r="E524" s="220" t="s">
        <v>1113</v>
      </c>
      <c r="F524" s="221" t="s">
        <v>1114</v>
      </c>
      <c r="G524" s="222" t="s">
        <v>404</v>
      </c>
      <c r="H524" s="223">
        <v>13</v>
      </c>
      <c r="I524" s="224"/>
      <c r="J524" s="225">
        <f>ROUND(I524*H524,2)</f>
        <v>0</v>
      </c>
      <c r="K524" s="221" t="s">
        <v>138</v>
      </c>
      <c r="L524" s="45"/>
      <c r="M524" s="226" t="s">
        <v>1</v>
      </c>
      <c r="N524" s="227" t="s">
        <v>46</v>
      </c>
      <c r="O524" s="92"/>
      <c r="P524" s="228">
        <f>O524*H524</f>
        <v>0</v>
      </c>
      <c r="Q524" s="228">
        <v>0.12303</v>
      </c>
      <c r="R524" s="228">
        <f>Q524*H524</f>
        <v>1.5993900000000001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139</v>
      </c>
      <c r="AT524" s="230" t="s">
        <v>134</v>
      </c>
      <c r="AU524" s="230" t="s">
        <v>91</v>
      </c>
      <c r="AY524" s="18" t="s">
        <v>132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89</v>
      </c>
      <c r="BK524" s="231">
        <f>ROUND(I524*H524,2)</f>
        <v>0</v>
      </c>
      <c r="BL524" s="18" t="s">
        <v>139</v>
      </c>
      <c r="BM524" s="230" t="s">
        <v>1115</v>
      </c>
    </row>
    <row r="525" s="13" customFormat="1">
      <c r="A525" s="13"/>
      <c r="B525" s="232"/>
      <c r="C525" s="233"/>
      <c r="D525" s="234" t="s">
        <v>141</v>
      </c>
      <c r="E525" s="235" t="s">
        <v>1</v>
      </c>
      <c r="F525" s="236" t="s">
        <v>1116</v>
      </c>
      <c r="G525" s="233"/>
      <c r="H525" s="237">
        <v>13</v>
      </c>
      <c r="I525" s="238"/>
      <c r="J525" s="233"/>
      <c r="K525" s="233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141</v>
      </c>
      <c r="AU525" s="243" t="s">
        <v>91</v>
      </c>
      <c r="AV525" s="13" t="s">
        <v>91</v>
      </c>
      <c r="AW525" s="13" t="s">
        <v>36</v>
      </c>
      <c r="AX525" s="13" t="s">
        <v>89</v>
      </c>
      <c r="AY525" s="243" t="s">
        <v>132</v>
      </c>
    </row>
    <row r="526" s="2" customFormat="1" ht="24.15" customHeight="1">
      <c r="A526" s="39"/>
      <c r="B526" s="40"/>
      <c r="C526" s="280" t="s">
        <v>613</v>
      </c>
      <c r="D526" s="280" t="s">
        <v>329</v>
      </c>
      <c r="E526" s="281" t="s">
        <v>1117</v>
      </c>
      <c r="F526" s="282" t="s">
        <v>1118</v>
      </c>
      <c r="G526" s="283" t="s">
        <v>404</v>
      </c>
      <c r="H526" s="284">
        <v>13</v>
      </c>
      <c r="I526" s="285"/>
      <c r="J526" s="286">
        <f>ROUND(I526*H526,2)</f>
        <v>0</v>
      </c>
      <c r="K526" s="282" t="s">
        <v>1</v>
      </c>
      <c r="L526" s="287"/>
      <c r="M526" s="288" t="s">
        <v>1</v>
      </c>
      <c r="N526" s="289" t="s">
        <v>46</v>
      </c>
      <c r="O526" s="92"/>
      <c r="P526" s="228">
        <f>O526*H526</f>
        <v>0</v>
      </c>
      <c r="Q526" s="228">
        <v>0.013299999999999999</v>
      </c>
      <c r="R526" s="228">
        <f>Q526*H526</f>
        <v>0.1729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191</v>
      </c>
      <c r="AT526" s="230" t="s">
        <v>329</v>
      </c>
      <c r="AU526" s="230" t="s">
        <v>91</v>
      </c>
      <c r="AY526" s="18" t="s">
        <v>132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89</v>
      </c>
      <c r="BK526" s="231">
        <f>ROUND(I526*H526,2)</f>
        <v>0</v>
      </c>
      <c r="BL526" s="18" t="s">
        <v>139</v>
      </c>
      <c r="BM526" s="230" t="s">
        <v>1119</v>
      </c>
    </row>
    <row r="527" s="2" customFormat="1" ht="16.5" customHeight="1">
      <c r="A527" s="39"/>
      <c r="B527" s="40"/>
      <c r="C527" s="219" t="s">
        <v>617</v>
      </c>
      <c r="D527" s="219" t="s">
        <v>134</v>
      </c>
      <c r="E527" s="220" t="s">
        <v>1120</v>
      </c>
      <c r="F527" s="221" t="s">
        <v>1121</v>
      </c>
      <c r="G527" s="222" t="s">
        <v>404</v>
      </c>
      <c r="H527" s="223">
        <v>3</v>
      </c>
      <c r="I527" s="224"/>
      <c r="J527" s="225">
        <f>ROUND(I527*H527,2)</f>
        <v>0</v>
      </c>
      <c r="K527" s="221" t="s">
        <v>138</v>
      </c>
      <c r="L527" s="45"/>
      <c r="M527" s="226" t="s">
        <v>1</v>
      </c>
      <c r="N527" s="227" t="s">
        <v>46</v>
      </c>
      <c r="O527" s="92"/>
      <c r="P527" s="228">
        <f>O527*H527</f>
        <v>0</v>
      </c>
      <c r="Q527" s="228">
        <v>0.32906000000000002</v>
      </c>
      <c r="R527" s="228">
        <f>Q527*H527</f>
        <v>0.98718000000000006</v>
      </c>
      <c r="S527" s="228">
        <v>0</v>
      </c>
      <c r="T527" s="22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139</v>
      </c>
      <c r="AT527" s="230" t="s">
        <v>134</v>
      </c>
      <c r="AU527" s="230" t="s">
        <v>91</v>
      </c>
      <c r="AY527" s="18" t="s">
        <v>132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89</v>
      </c>
      <c r="BK527" s="231">
        <f>ROUND(I527*H527,2)</f>
        <v>0</v>
      </c>
      <c r="BL527" s="18" t="s">
        <v>139</v>
      </c>
      <c r="BM527" s="230" t="s">
        <v>1122</v>
      </c>
    </row>
    <row r="528" s="2" customFormat="1" ht="21.75" customHeight="1">
      <c r="A528" s="39"/>
      <c r="B528" s="40"/>
      <c r="C528" s="280" t="s">
        <v>621</v>
      </c>
      <c r="D528" s="280" t="s">
        <v>329</v>
      </c>
      <c r="E528" s="281" t="s">
        <v>1123</v>
      </c>
      <c r="F528" s="282" t="s">
        <v>1124</v>
      </c>
      <c r="G528" s="283" t="s">
        <v>404</v>
      </c>
      <c r="H528" s="284">
        <v>3</v>
      </c>
      <c r="I528" s="285"/>
      <c r="J528" s="286">
        <f>ROUND(I528*H528,2)</f>
        <v>0</v>
      </c>
      <c r="K528" s="282" t="s">
        <v>1</v>
      </c>
      <c r="L528" s="287"/>
      <c r="M528" s="288" t="s">
        <v>1</v>
      </c>
      <c r="N528" s="289" t="s">
        <v>46</v>
      </c>
      <c r="O528" s="92"/>
      <c r="P528" s="228">
        <f>O528*H528</f>
        <v>0</v>
      </c>
      <c r="Q528" s="228">
        <v>0.029499999999999998</v>
      </c>
      <c r="R528" s="228">
        <f>Q528*H528</f>
        <v>0.088499999999999995</v>
      </c>
      <c r="S528" s="228">
        <v>0</v>
      </c>
      <c r="T528" s="22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191</v>
      </c>
      <c r="AT528" s="230" t="s">
        <v>329</v>
      </c>
      <c r="AU528" s="230" t="s">
        <v>91</v>
      </c>
      <c r="AY528" s="18" t="s">
        <v>132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89</v>
      </c>
      <c r="BK528" s="231">
        <f>ROUND(I528*H528,2)</f>
        <v>0</v>
      </c>
      <c r="BL528" s="18" t="s">
        <v>139</v>
      </c>
      <c r="BM528" s="230" t="s">
        <v>1125</v>
      </c>
    </row>
    <row r="529" s="2" customFormat="1" ht="24.15" customHeight="1">
      <c r="A529" s="39"/>
      <c r="B529" s="40"/>
      <c r="C529" s="280" t="s">
        <v>625</v>
      </c>
      <c r="D529" s="280" t="s">
        <v>329</v>
      </c>
      <c r="E529" s="281" t="s">
        <v>1126</v>
      </c>
      <c r="F529" s="282" t="s">
        <v>1127</v>
      </c>
      <c r="G529" s="283" t="s">
        <v>404</v>
      </c>
      <c r="H529" s="284">
        <v>3</v>
      </c>
      <c r="I529" s="285"/>
      <c r="J529" s="286">
        <f>ROUND(I529*H529,2)</f>
        <v>0</v>
      </c>
      <c r="K529" s="282" t="s">
        <v>1</v>
      </c>
      <c r="L529" s="287"/>
      <c r="M529" s="288" t="s">
        <v>1</v>
      </c>
      <c r="N529" s="289" t="s">
        <v>46</v>
      </c>
      <c r="O529" s="92"/>
      <c r="P529" s="228">
        <f>O529*H529</f>
        <v>0</v>
      </c>
      <c r="Q529" s="228">
        <v>0</v>
      </c>
      <c r="R529" s="228">
        <f>Q529*H529</f>
        <v>0</v>
      </c>
      <c r="S529" s="228">
        <v>0</v>
      </c>
      <c r="T529" s="22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0" t="s">
        <v>191</v>
      </c>
      <c r="AT529" s="230" t="s">
        <v>329</v>
      </c>
      <c r="AU529" s="230" t="s">
        <v>91</v>
      </c>
      <c r="AY529" s="18" t="s">
        <v>132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8" t="s">
        <v>89</v>
      </c>
      <c r="BK529" s="231">
        <f>ROUND(I529*H529,2)</f>
        <v>0</v>
      </c>
      <c r="BL529" s="18" t="s">
        <v>139</v>
      </c>
      <c r="BM529" s="230" t="s">
        <v>1128</v>
      </c>
    </row>
    <row r="530" s="2" customFormat="1" ht="16.5" customHeight="1">
      <c r="A530" s="39"/>
      <c r="B530" s="40"/>
      <c r="C530" s="219" t="s">
        <v>629</v>
      </c>
      <c r="D530" s="219" t="s">
        <v>134</v>
      </c>
      <c r="E530" s="220" t="s">
        <v>1129</v>
      </c>
      <c r="F530" s="221" t="s">
        <v>1130</v>
      </c>
      <c r="G530" s="222" t="s">
        <v>188</v>
      </c>
      <c r="H530" s="223">
        <v>171.55000000000001</v>
      </c>
      <c r="I530" s="224"/>
      <c r="J530" s="225">
        <f>ROUND(I530*H530,2)</f>
        <v>0</v>
      </c>
      <c r="K530" s="221" t="s">
        <v>138</v>
      </c>
      <c r="L530" s="45"/>
      <c r="M530" s="226" t="s">
        <v>1</v>
      </c>
      <c r="N530" s="227" t="s">
        <v>46</v>
      </c>
      <c r="O530" s="92"/>
      <c r="P530" s="228">
        <f>O530*H530</f>
        <v>0</v>
      </c>
      <c r="Q530" s="228">
        <v>0.00019000000000000001</v>
      </c>
      <c r="R530" s="228">
        <f>Q530*H530</f>
        <v>0.032594500000000005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139</v>
      </c>
      <c r="AT530" s="230" t="s">
        <v>134</v>
      </c>
      <c r="AU530" s="230" t="s">
        <v>91</v>
      </c>
      <c r="AY530" s="18" t="s">
        <v>132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89</v>
      </c>
      <c r="BK530" s="231">
        <f>ROUND(I530*H530,2)</f>
        <v>0</v>
      </c>
      <c r="BL530" s="18" t="s">
        <v>139</v>
      </c>
      <c r="BM530" s="230" t="s">
        <v>1131</v>
      </c>
    </row>
    <row r="531" s="13" customFormat="1">
      <c r="A531" s="13"/>
      <c r="B531" s="232"/>
      <c r="C531" s="233"/>
      <c r="D531" s="234" t="s">
        <v>141</v>
      </c>
      <c r="E531" s="235" t="s">
        <v>1</v>
      </c>
      <c r="F531" s="236" t="s">
        <v>1132</v>
      </c>
      <c r="G531" s="233"/>
      <c r="H531" s="237">
        <v>171.55000000000001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141</v>
      </c>
      <c r="AU531" s="243" t="s">
        <v>91</v>
      </c>
      <c r="AV531" s="13" t="s">
        <v>91</v>
      </c>
      <c r="AW531" s="13" t="s">
        <v>36</v>
      </c>
      <c r="AX531" s="13" t="s">
        <v>89</v>
      </c>
      <c r="AY531" s="243" t="s">
        <v>132</v>
      </c>
    </row>
    <row r="532" s="2" customFormat="1" ht="21.75" customHeight="1">
      <c r="A532" s="39"/>
      <c r="B532" s="40"/>
      <c r="C532" s="219" t="s">
        <v>633</v>
      </c>
      <c r="D532" s="219" t="s">
        <v>134</v>
      </c>
      <c r="E532" s="220" t="s">
        <v>754</v>
      </c>
      <c r="F532" s="221" t="s">
        <v>755</v>
      </c>
      <c r="G532" s="222" t="s">
        <v>188</v>
      </c>
      <c r="H532" s="223">
        <v>171.55000000000001</v>
      </c>
      <c r="I532" s="224"/>
      <c r="J532" s="225">
        <f>ROUND(I532*H532,2)</f>
        <v>0</v>
      </c>
      <c r="K532" s="221" t="s">
        <v>138</v>
      </c>
      <c r="L532" s="45"/>
      <c r="M532" s="226" t="s">
        <v>1</v>
      </c>
      <c r="N532" s="227" t="s">
        <v>46</v>
      </c>
      <c r="O532" s="92"/>
      <c r="P532" s="228">
        <f>O532*H532</f>
        <v>0</v>
      </c>
      <c r="Q532" s="228">
        <v>9.0000000000000006E-05</v>
      </c>
      <c r="R532" s="228">
        <f>Q532*H532</f>
        <v>0.015439500000000002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139</v>
      </c>
      <c r="AT532" s="230" t="s">
        <v>134</v>
      </c>
      <c r="AU532" s="230" t="s">
        <v>91</v>
      </c>
      <c r="AY532" s="18" t="s">
        <v>132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89</v>
      </c>
      <c r="BK532" s="231">
        <f>ROUND(I532*H532,2)</f>
        <v>0</v>
      </c>
      <c r="BL532" s="18" t="s">
        <v>139</v>
      </c>
      <c r="BM532" s="230" t="s">
        <v>1133</v>
      </c>
    </row>
    <row r="533" s="13" customFormat="1">
      <c r="A533" s="13"/>
      <c r="B533" s="232"/>
      <c r="C533" s="233"/>
      <c r="D533" s="234" t="s">
        <v>141</v>
      </c>
      <c r="E533" s="235" t="s">
        <v>1</v>
      </c>
      <c r="F533" s="236" t="s">
        <v>1132</v>
      </c>
      <c r="G533" s="233"/>
      <c r="H533" s="237">
        <v>171.55000000000001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141</v>
      </c>
      <c r="AU533" s="243" t="s">
        <v>91</v>
      </c>
      <c r="AV533" s="13" t="s">
        <v>91</v>
      </c>
      <c r="AW533" s="13" t="s">
        <v>36</v>
      </c>
      <c r="AX533" s="13" t="s">
        <v>89</v>
      </c>
      <c r="AY533" s="243" t="s">
        <v>132</v>
      </c>
    </row>
    <row r="534" s="2" customFormat="1" ht="24.15" customHeight="1">
      <c r="A534" s="39"/>
      <c r="B534" s="40"/>
      <c r="C534" s="219" t="s">
        <v>638</v>
      </c>
      <c r="D534" s="219" t="s">
        <v>134</v>
      </c>
      <c r="E534" s="220" t="s">
        <v>1134</v>
      </c>
      <c r="F534" s="221" t="s">
        <v>1135</v>
      </c>
      <c r="G534" s="222" t="s">
        <v>404</v>
      </c>
      <c r="H534" s="223">
        <v>26</v>
      </c>
      <c r="I534" s="224"/>
      <c r="J534" s="225">
        <f>ROUND(I534*H534,2)</f>
        <v>0</v>
      </c>
      <c r="K534" s="221" t="s">
        <v>1</v>
      </c>
      <c r="L534" s="45"/>
      <c r="M534" s="226" t="s">
        <v>1</v>
      </c>
      <c r="N534" s="227" t="s">
        <v>46</v>
      </c>
      <c r="O534" s="92"/>
      <c r="P534" s="228">
        <f>O534*H534</f>
        <v>0</v>
      </c>
      <c r="Q534" s="228">
        <v>0.00014999999999999999</v>
      </c>
      <c r="R534" s="228">
        <f>Q534*H534</f>
        <v>0.0038999999999999998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139</v>
      </c>
      <c r="AT534" s="230" t="s">
        <v>134</v>
      </c>
      <c r="AU534" s="230" t="s">
        <v>91</v>
      </c>
      <c r="AY534" s="18" t="s">
        <v>132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89</v>
      </c>
      <c r="BK534" s="231">
        <f>ROUND(I534*H534,2)</f>
        <v>0</v>
      </c>
      <c r="BL534" s="18" t="s">
        <v>139</v>
      </c>
      <c r="BM534" s="230" t="s">
        <v>1136</v>
      </c>
    </row>
    <row r="535" s="14" customFormat="1">
      <c r="A535" s="14"/>
      <c r="B535" s="248"/>
      <c r="C535" s="249"/>
      <c r="D535" s="234" t="s">
        <v>141</v>
      </c>
      <c r="E535" s="250" t="s">
        <v>1</v>
      </c>
      <c r="F535" s="251" t="s">
        <v>719</v>
      </c>
      <c r="G535" s="249"/>
      <c r="H535" s="250" t="s">
        <v>1</v>
      </c>
      <c r="I535" s="252"/>
      <c r="J535" s="249"/>
      <c r="K535" s="249"/>
      <c r="L535" s="253"/>
      <c r="M535" s="254"/>
      <c r="N535" s="255"/>
      <c r="O535" s="255"/>
      <c r="P535" s="255"/>
      <c r="Q535" s="255"/>
      <c r="R535" s="255"/>
      <c r="S535" s="255"/>
      <c r="T535" s="25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7" t="s">
        <v>141</v>
      </c>
      <c r="AU535" s="257" t="s">
        <v>91</v>
      </c>
      <c r="AV535" s="14" t="s">
        <v>89</v>
      </c>
      <c r="AW535" s="14" t="s">
        <v>36</v>
      </c>
      <c r="AX535" s="14" t="s">
        <v>81</v>
      </c>
      <c r="AY535" s="257" t="s">
        <v>132</v>
      </c>
    </row>
    <row r="536" s="13" customFormat="1">
      <c r="A536" s="13"/>
      <c r="B536" s="232"/>
      <c r="C536" s="233"/>
      <c r="D536" s="234" t="s">
        <v>141</v>
      </c>
      <c r="E536" s="235" t="s">
        <v>1</v>
      </c>
      <c r="F536" s="236" t="s">
        <v>1137</v>
      </c>
      <c r="G536" s="233"/>
      <c r="H536" s="237">
        <v>13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141</v>
      </c>
      <c r="AU536" s="243" t="s">
        <v>91</v>
      </c>
      <c r="AV536" s="13" t="s">
        <v>91</v>
      </c>
      <c r="AW536" s="13" t="s">
        <v>36</v>
      </c>
      <c r="AX536" s="13" t="s">
        <v>81</v>
      </c>
      <c r="AY536" s="243" t="s">
        <v>132</v>
      </c>
    </row>
    <row r="537" s="13" customFormat="1">
      <c r="A537" s="13"/>
      <c r="B537" s="232"/>
      <c r="C537" s="233"/>
      <c r="D537" s="234" t="s">
        <v>141</v>
      </c>
      <c r="E537" s="235" t="s">
        <v>1</v>
      </c>
      <c r="F537" s="236" t="s">
        <v>1138</v>
      </c>
      <c r="G537" s="233"/>
      <c r="H537" s="237">
        <v>13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141</v>
      </c>
      <c r="AU537" s="243" t="s">
        <v>91</v>
      </c>
      <c r="AV537" s="13" t="s">
        <v>91</v>
      </c>
      <c r="AW537" s="13" t="s">
        <v>36</v>
      </c>
      <c r="AX537" s="13" t="s">
        <v>81</v>
      </c>
      <c r="AY537" s="243" t="s">
        <v>132</v>
      </c>
    </row>
    <row r="538" s="16" customFormat="1">
      <c r="A538" s="16"/>
      <c r="B538" s="269"/>
      <c r="C538" s="270"/>
      <c r="D538" s="234" t="s">
        <v>141</v>
      </c>
      <c r="E538" s="271" t="s">
        <v>1</v>
      </c>
      <c r="F538" s="272" t="s">
        <v>162</v>
      </c>
      <c r="G538" s="270"/>
      <c r="H538" s="273">
        <v>26</v>
      </c>
      <c r="I538" s="274"/>
      <c r="J538" s="270"/>
      <c r="K538" s="270"/>
      <c r="L538" s="275"/>
      <c r="M538" s="276"/>
      <c r="N538" s="277"/>
      <c r="O538" s="277"/>
      <c r="P538" s="277"/>
      <c r="Q538" s="277"/>
      <c r="R538" s="277"/>
      <c r="S538" s="277"/>
      <c r="T538" s="278"/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  <c r="AT538" s="279" t="s">
        <v>141</v>
      </c>
      <c r="AU538" s="279" t="s">
        <v>91</v>
      </c>
      <c r="AV538" s="16" t="s">
        <v>139</v>
      </c>
      <c r="AW538" s="16" t="s">
        <v>36</v>
      </c>
      <c r="AX538" s="16" t="s">
        <v>89</v>
      </c>
      <c r="AY538" s="279" t="s">
        <v>132</v>
      </c>
    </row>
    <row r="539" s="12" customFormat="1" ht="22.8" customHeight="1">
      <c r="A539" s="12"/>
      <c r="B539" s="203"/>
      <c r="C539" s="204"/>
      <c r="D539" s="205" t="s">
        <v>80</v>
      </c>
      <c r="E539" s="217" t="s">
        <v>201</v>
      </c>
      <c r="F539" s="217" t="s">
        <v>757</v>
      </c>
      <c r="G539" s="204"/>
      <c r="H539" s="204"/>
      <c r="I539" s="207"/>
      <c r="J539" s="218">
        <f>BK539</f>
        <v>0</v>
      </c>
      <c r="K539" s="204"/>
      <c r="L539" s="209"/>
      <c r="M539" s="210"/>
      <c r="N539" s="211"/>
      <c r="O539" s="211"/>
      <c r="P539" s="212">
        <f>SUM(P540:P570)</f>
        <v>0</v>
      </c>
      <c r="Q539" s="211"/>
      <c r="R539" s="212">
        <f>SUM(R540:R570)</f>
        <v>3.4261200000000005</v>
      </c>
      <c r="S539" s="211"/>
      <c r="T539" s="213">
        <f>SUM(T540:T570)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4" t="s">
        <v>89</v>
      </c>
      <c r="AT539" s="215" t="s">
        <v>80</v>
      </c>
      <c r="AU539" s="215" t="s">
        <v>89</v>
      </c>
      <c r="AY539" s="214" t="s">
        <v>132</v>
      </c>
      <c r="BK539" s="216">
        <f>SUM(BK540:BK570)</f>
        <v>0</v>
      </c>
    </row>
    <row r="540" s="2" customFormat="1" ht="66.75" customHeight="1">
      <c r="A540" s="39"/>
      <c r="B540" s="40"/>
      <c r="C540" s="219" t="s">
        <v>642</v>
      </c>
      <c r="D540" s="219" t="s">
        <v>134</v>
      </c>
      <c r="E540" s="220" t="s">
        <v>759</v>
      </c>
      <c r="F540" s="221" t="s">
        <v>760</v>
      </c>
      <c r="G540" s="222" t="s">
        <v>188</v>
      </c>
      <c r="H540" s="223">
        <v>12</v>
      </c>
      <c r="I540" s="224"/>
      <c r="J540" s="225">
        <f>ROUND(I540*H540,2)</f>
        <v>0</v>
      </c>
      <c r="K540" s="221" t="s">
        <v>138</v>
      </c>
      <c r="L540" s="45"/>
      <c r="M540" s="226" t="s">
        <v>1</v>
      </c>
      <c r="N540" s="227" t="s">
        <v>46</v>
      </c>
      <c r="O540" s="92"/>
      <c r="P540" s="228">
        <f>O540*H540</f>
        <v>0</v>
      </c>
      <c r="Q540" s="228">
        <v>0.080879999999999994</v>
      </c>
      <c r="R540" s="228">
        <f>Q540*H540</f>
        <v>0.97055999999999987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139</v>
      </c>
      <c r="AT540" s="230" t="s">
        <v>134</v>
      </c>
      <c r="AU540" s="230" t="s">
        <v>91</v>
      </c>
      <c r="AY540" s="18" t="s">
        <v>132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89</v>
      </c>
      <c r="BK540" s="231">
        <f>ROUND(I540*H540,2)</f>
        <v>0</v>
      </c>
      <c r="BL540" s="18" t="s">
        <v>139</v>
      </c>
      <c r="BM540" s="230" t="s">
        <v>1139</v>
      </c>
    </row>
    <row r="541" s="13" customFormat="1">
      <c r="A541" s="13"/>
      <c r="B541" s="232"/>
      <c r="C541" s="233"/>
      <c r="D541" s="234" t="s">
        <v>141</v>
      </c>
      <c r="E541" s="235" t="s">
        <v>1</v>
      </c>
      <c r="F541" s="236" t="s">
        <v>1140</v>
      </c>
      <c r="G541" s="233"/>
      <c r="H541" s="237">
        <v>12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141</v>
      </c>
      <c r="AU541" s="243" t="s">
        <v>91</v>
      </c>
      <c r="AV541" s="13" t="s">
        <v>91</v>
      </c>
      <c r="AW541" s="13" t="s">
        <v>36</v>
      </c>
      <c r="AX541" s="13" t="s">
        <v>89</v>
      </c>
      <c r="AY541" s="243" t="s">
        <v>132</v>
      </c>
    </row>
    <row r="542" s="2" customFormat="1" ht="16.5" customHeight="1">
      <c r="A542" s="39"/>
      <c r="B542" s="40"/>
      <c r="C542" s="280" t="s">
        <v>646</v>
      </c>
      <c r="D542" s="280" t="s">
        <v>329</v>
      </c>
      <c r="E542" s="281" t="s">
        <v>764</v>
      </c>
      <c r="F542" s="282" t="s">
        <v>765</v>
      </c>
      <c r="G542" s="283" t="s">
        <v>188</v>
      </c>
      <c r="H542" s="284">
        <v>12.484999999999999</v>
      </c>
      <c r="I542" s="285"/>
      <c r="J542" s="286">
        <f>ROUND(I542*H542,2)</f>
        <v>0</v>
      </c>
      <c r="K542" s="282" t="s">
        <v>138</v>
      </c>
      <c r="L542" s="287"/>
      <c r="M542" s="288" t="s">
        <v>1</v>
      </c>
      <c r="N542" s="289" t="s">
        <v>46</v>
      </c>
      <c r="O542" s="92"/>
      <c r="P542" s="228">
        <f>O542*H542</f>
        <v>0</v>
      </c>
      <c r="Q542" s="228">
        <v>0.045999999999999999</v>
      </c>
      <c r="R542" s="228">
        <f>Q542*H542</f>
        <v>0.57430999999999999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191</v>
      </c>
      <c r="AT542" s="230" t="s">
        <v>329</v>
      </c>
      <c r="AU542" s="230" t="s">
        <v>91</v>
      </c>
      <c r="AY542" s="18" t="s">
        <v>132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89</v>
      </c>
      <c r="BK542" s="231">
        <f>ROUND(I542*H542,2)</f>
        <v>0</v>
      </c>
      <c r="BL542" s="18" t="s">
        <v>139</v>
      </c>
      <c r="BM542" s="230" t="s">
        <v>1141</v>
      </c>
    </row>
    <row r="543" s="2" customFormat="1">
      <c r="A543" s="39"/>
      <c r="B543" s="40"/>
      <c r="C543" s="41"/>
      <c r="D543" s="234" t="s">
        <v>146</v>
      </c>
      <c r="E543" s="41"/>
      <c r="F543" s="244" t="s">
        <v>767</v>
      </c>
      <c r="G543" s="41"/>
      <c r="H543" s="41"/>
      <c r="I543" s="245"/>
      <c r="J543" s="41"/>
      <c r="K543" s="41"/>
      <c r="L543" s="45"/>
      <c r="M543" s="246"/>
      <c r="N543" s="247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146</v>
      </c>
      <c r="AU543" s="18" t="s">
        <v>91</v>
      </c>
    </row>
    <row r="544" s="13" customFormat="1">
      <c r="A544" s="13"/>
      <c r="B544" s="232"/>
      <c r="C544" s="233"/>
      <c r="D544" s="234" t="s">
        <v>141</v>
      </c>
      <c r="E544" s="235" t="s">
        <v>1</v>
      </c>
      <c r="F544" s="236" t="s">
        <v>1142</v>
      </c>
      <c r="G544" s="233"/>
      <c r="H544" s="237">
        <v>12.24</v>
      </c>
      <c r="I544" s="238"/>
      <c r="J544" s="233"/>
      <c r="K544" s="233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141</v>
      </c>
      <c r="AU544" s="243" t="s">
        <v>91</v>
      </c>
      <c r="AV544" s="13" t="s">
        <v>91</v>
      </c>
      <c r="AW544" s="13" t="s">
        <v>36</v>
      </c>
      <c r="AX544" s="13" t="s">
        <v>89</v>
      </c>
      <c r="AY544" s="243" t="s">
        <v>132</v>
      </c>
    </row>
    <row r="545" s="13" customFormat="1">
      <c r="A545" s="13"/>
      <c r="B545" s="232"/>
      <c r="C545" s="233"/>
      <c r="D545" s="234" t="s">
        <v>141</v>
      </c>
      <c r="E545" s="233"/>
      <c r="F545" s="236" t="s">
        <v>1143</v>
      </c>
      <c r="G545" s="233"/>
      <c r="H545" s="237">
        <v>12.484999999999999</v>
      </c>
      <c r="I545" s="238"/>
      <c r="J545" s="233"/>
      <c r="K545" s="233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141</v>
      </c>
      <c r="AU545" s="243" t="s">
        <v>91</v>
      </c>
      <c r="AV545" s="13" t="s">
        <v>91</v>
      </c>
      <c r="AW545" s="13" t="s">
        <v>4</v>
      </c>
      <c r="AX545" s="13" t="s">
        <v>89</v>
      </c>
      <c r="AY545" s="243" t="s">
        <v>132</v>
      </c>
    </row>
    <row r="546" s="2" customFormat="1" ht="49.05" customHeight="1">
      <c r="A546" s="39"/>
      <c r="B546" s="40"/>
      <c r="C546" s="219" t="s">
        <v>651</v>
      </c>
      <c r="D546" s="219" t="s">
        <v>134</v>
      </c>
      <c r="E546" s="220" t="s">
        <v>770</v>
      </c>
      <c r="F546" s="221" t="s">
        <v>771</v>
      </c>
      <c r="G546" s="222" t="s">
        <v>188</v>
      </c>
      <c r="H546" s="223">
        <v>12</v>
      </c>
      <c r="I546" s="224"/>
      <c r="J546" s="225">
        <f>ROUND(I546*H546,2)</f>
        <v>0</v>
      </c>
      <c r="K546" s="221" t="s">
        <v>138</v>
      </c>
      <c r="L546" s="45"/>
      <c r="M546" s="226" t="s">
        <v>1</v>
      </c>
      <c r="N546" s="227" t="s">
        <v>46</v>
      </c>
      <c r="O546" s="92"/>
      <c r="P546" s="228">
        <f>O546*H546</f>
        <v>0</v>
      </c>
      <c r="Q546" s="228">
        <v>0.15540000000000001</v>
      </c>
      <c r="R546" s="228">
        <f>Q546*H546</f>
        <v>1.8648000000000002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139</v>
      </c>
      <c r="AT546" s="230" t="s">
        <v>134</v>
      </c>
      <c r="AU546" s="230" t="s">
        <v>91</v>
      </c>
      <c r="AY546" s="18" t="s">
        <v>132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89</v>
      </c>
      <c r="BK546" s="231">
        <f>ROUND(I546*H546,2)</f>
        <v>0</v>
      </c>
      <c r="BL546" s="18" t="s">
        <v>139</v>
      </c>
      <c r="BM546" s="230" t="s">
        <v>1144</v>
      </c>
    </row>
    <row r="547" s="14" customFormat="1">
      <c r="A547" s="14"/>
      <c r="B547" s="248"/>
      <c r="C547" s="249"/>
      <c r="D547" s="234" t="s">
        <v>141</v>
      </c>
      <c r="E547" s="250" t="s">
        <v>1</v>
      </c>
      <c r="F547" s="251" t="s">
        <v>773</v>
      </c>
      <c r="G547" s="249"/>
      <c r="H547" s="250" t="s">
        <v>1</v>
      </c>
      <c r="I547" s="252"/>
      <c r="J547" s="249"/>
      <c r="K547" s="249"/>
      <c r="L547" s="253"/>
      <c r="M547" s="254"/>
      <c r="N547" s="255"/>
      <c r="O547" s="255"/>
      <c r="P547" s="255"/>
      <c r="Q547" s="255"/>
      <c r="R547" s="255"/>
      <c r="S547" s="255"/>
      <c r="T547" s="25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7" t="s">
        <v>141</v>
      </c>
      <c r="AU547" s="257" t="s">
        <v>91</v>
      </c>
      <c r="AV547" s="14" t="s">
        <v>89</v>
      </c>
      <c r="AW547" s="14" t="s">
        <v>36</v>
      </c>
      <c r="AX547" s="14" t="s">
        <v>81</v>
      </c>
      <c r="AY547" s="257" t="s">
        <v>132</v>
      </c>
    </row>
    <row r="548" s="13" customFormat="1">
      <c r="A548" s="13"/>
      <c r="B548" s="232"/>
      <c r="C548" s="233"/>
      <c r="D548" s="234" t="s">
        <v>141</v>
      </c>
      <c r="E548" s="235" t="s">
        <v>1</v>
      </c>
      <c r="F548" s="236" t="s">
        <v>1145</v>
      </c>
      <c r="G548" s="233"/>
      <c r="H548" s="237">
        <v>12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141</v>
      </c>
      <c r="AU548" s="243" t="s">
        <v>91</v>
      </c>
      <c r="AV548" s="13" t="s">
        <v>91</v>
      </c>
      <c r="AW548" s="13" t="s">
        <v>36</v>
      </c>
      <c r="AX548" s="13" t="s">
        <v>89</v>
      </c>
      <c r="AY548" s="243" t="s">
        <v>132</v>
      </c>
    </row>
    <row r="549" s="2" customFormat="1" ht="37.8" customHeight="1">
      <c r="A549" s="39"/>
      <c r="B549" s="40"/>
      <c r="C549" s="219" t="s">
        <v>655</v>
      </c>
      <c r="D549" s="219" t="s">
        <v>134</v>
      </c>
      <c r="E549" s="220" t="s">
        <v>1146</v>
      </c>
      <c r="F549" s="221" t="s">
        <v>1147</v>
      </c>
      <c r="G549" s="222" t="s">
        <v>188</v>
      </c>
      <c r="H549" s="223">
        <v>47</v>
      </c>
      <c r="I549" s="224"/>
      <c r="J549" s="225">
        <f>ROUND(I549*H549,2)</f>
        <v>0</v>
      </c>
      <c r="K549" s="221" t="s">
        <v>138</v>
      </c>
      <c r="L549" s="45"/>
      <c r="M549" s="226" t="s">
        <v>1</v>
      </c>
      <c r="N549" s="227" t="s">
        <v>46</v>
      </c>
      <c r="O549" s="92"/>
      <c r="P549" s="228">
        <f>O549*H549</f>
        <v>0</v>
      </c>
      <c r="Q549" s="228">
        <v>1.0000000000000001E-05</v>
      </c>
      <c r="R549" s="228">
        <f>Q549*H549</f>
        <v>0.00047000000000000004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139</v>
      </c>
      <c r="AT549" s="230" t="s">
        <v>134</v>
      </c>
      <c r="AU549" s="230" t="s">
        <v>91</v>
      </c>
      <c r="AY549" s="18" t="s">
        <v>132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89</v>
      </c>
      <c r="BK549" s="231">
        <f>ROUND(I549*H549,2)</f>
        <v>0</v>
      </c>
      <c r="BL549" s="18" t="s">
        <v>139</v>
      </c>
      <c r="BM549" s="230" t="s">
        <v>1148</v>
      </c>
    </row>
    <row r="550" s="14" customFormat="1">
      <c r="A550" s="14"/>
      <c r="B550" s="248"/>
      <c r="C550" s="249"/>
      <c r="D550" s="234" t="s">
        <v>141</v>
      </c>
      <c r="E550" s="250" t="s">
        <v>1</v>
      </c>
      <c r="F550" s="251" t="s">
        <v>846</v>
      </c>
      <c r="G550" s="249"/>
      <c r="H550" s="250" t="s">
        <v>1</v>
      </c>
      <c r="I550" s="252"/>
      <c r="J550" s="249"/>
      <c r="K550" s="249"/>
      <c r="L550" s="253"/>
      <c r="M550" s="254"/>
      <c r="N550" s="255"/>
      <c r="O550" s="255"/>
      <c r="P550" s="255"/>
      <c r="Q550" s="255"/>
      <c r="R550" s="255"/>
      <c r="S550" s="255"/>
      <c r="T550" s="25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7" t="s">
        <v>141</v>
      </c>
      <c r="AU550" s="257" t="s">
        <v>91</v>
      </c>
      <c r="AV550" s="14" t="s">
        <v>89</v>
      </c>
      <c r="AW550" s="14" t="s">
        <v>36</v>
      </c>
      <c r="AX550" s="14" t="s">
        <v>81</v>
      </c>
      <c r="AY550" s="257" t="s">
        <v>132</v>
      </c>
    </row>
    <row r="551" s="13" customFormat="1">
      <c r="A551" s="13"/>
      <c r="B551" s="232"/>
      <c r="C551" s="233"/>
      <c r="D551" s="234" t="s">
        <v>141</v>
      </c>
      <c r="E551" s="235" t="s">
        <v>1</v>
      </c>
      <c r="F551" s="236" t="s">
        <v>1149</v>
      </c>
      <c r="G551" s="233"/>
      <c r="H551" s="237">
        <v>47</v>
      </c>
      <c r="I551" s="238"/>
      <c r="J551" s="233"/>
      <c r="K551" s="233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141</v>
      </c>
      <c r="AU551" s="243" t="s">
        <v>91</v>
      </c>
      <c r="AV551" s="13" t="s">
        <v>91</v>
      </c>
      <c r="AW551" s="13" t="s">
        <v>36</v>
      </c>
      <c r="AX551" s="13" t="s">
        <v>89</v>
      </c>
      <c r="AY551" s="243" t="s">
        <v>132</v>
      </c>
    </row>
    <row r="552" s="2" customFormat="1" ht="55.5" customHeight="1">
      <c r="A552" s="39"/>
      <c r="B552" s="40"/>
      <c r="C552" s="219" t="s">
        <v>659</v>
      </c>
      <c r="D552" s="219" t="s">
        <v>134</v>
      </c>
      <c r="E552" s="220" t="s">
        <v>1150</v>
      </c>
      <c r="F552" s="221" t="s">
        <v>1151</v>
      </c>
      <c r="G552" s="222" t="s">
        <v>188</v>
      </c>
      <c r="H552" s="223">
        <v>47</v>
      </c>
      <c r="I552" s="224"/>
      <c r="J552" s="225">
        <f>ROUND(I552*H552,2)</f>
        <v>0</v>
      </c>
      <c r="K552" s="221" t="s">
        <v>138</v>
      </c>
      <c r="L552" s="45"/>
      <c r="M552" s="226" t="s">
        <v>1</v>
      </c>
      <c r="N552" s="227" t="s">
        <v>46</v>
      </c>
      <c r="O552" s="92"/>
      <c r="P552" s="228">
        <f>O552*H552</f>
        <v>0</v>
      </c>
      <c r="Q552" s="228">
        <v>0.00034000000000000002</v>
      </c>
      <c r="R552" s="228">
        <f>Q552*H552</f>
        <v>0.015980000000000001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139</v>
      </c>
      <c r="AT552" s="230" t="s">
        <v>134</v>
      </c>
      <c r="AU552" s="230" t="s">
        <v>91</v>
      </c>
      <c r="AY552" s="18" t="s">
        <v>132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89</v>
      </c>
      <c r="BK552" s="231">
        <f>ROUND(I552*H552,2)</f>
        <v>0</v>
      </c>
      <c r="BL552" s="18" t="s">
        <v>139</v>
      </c>
      <c r="BM552" s="230" t="s">
        <v>1152</v>
      </c>
    </row>
    <row r="553" s="14" customFormat="1">
      <c r="A553" s="14"/>
      <c r="B553" s="248"/>
      <c r="C553" s="249"/>
      <c r="D553" s="234" t="s">
        <v>141</v>
      </c>
      <c r="E553" s="250" t="s">
        <v>1</v>
      </c>
      <c r="F553" s="251" t="s">
        <v>846</v>
      </c>
      <c r="G553" s="249"/>
      <c r="H553" s="250" t="s">
        <v>1</v>
      </c>
      <c r="I553" s="252"/>
      <c r="J553" s="249"/>
      <c r="K553" s="249"/>
      <c r="L553" s="253"/>
      <c r="M553" s="254"/>
      <c r="N553" s="255"/>
      <c r="O553" s="255"/>
      <c r="P553" s="255"/>
      <c r="Q553" s="255"/>
      <c r="R553" s="255"/>
      <c r="S553" s="255"/>
      <c r="T553" s="25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7" t="s">
        <v>141</v>
      </c>
      <c r="AU553" s="257" t="s">
        <v>91</v>
      </c>
      <c r="AV553" s="14" t="s">
        <v>89</v>
      </c>
      <c r="AW553" s="14" t="s">
        <v>36</v>
      </c>
      <c r="AX553" s="14" t="s">
        <v>81</v>
      </c>
      <c r="AY553" s="257" t="s">
        <v>132</v>
      </c>
    </row>
    <row r="554" s="13" customFormat="1">
      <c r="A554" s="13"/>
      <c r="B554" s="232"/>
      <c r="C554" s="233"/>
      <c r="D554" s="234" t="s">
        <v>141</v>
      </c>
      <c r="E554" s="235" t="s">
        <v>1</v>
      </c>
      <c r="F554" s="236" t="s">
        <v>1149</v>
      </c>
      <c r="G554" s="233"/>
      <c r="H554" s="237">
        <v>47</v>
      </c>
      <c r="I554" s="238"/>
      <c r="J554" s="233"/>
      <c r="K554" s="233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141</v>
      </c>
      <c r="AU554" s="243" t="s">
        <v>91</v>
      </c>
      <c r="AV554" s="13" t="s">
        <v>91</v>
      </c>
      <c r="AW554" s="13" t="s">
        <v>36</v>
      </c>
      <c r="AX554" s="13" t="s">
        <v>89</v>
      </c>
      <c r="AY554" s="243" t="s">
        <v>132</v>
      </c>
    </row>
    <row r="555" s="2" customFormat="1" ht="37.8" customHeight="1">
      <c r="A555" s="39"/>
      <c r="B555" s="40"/>
      <c r="C555" s="219" t="s">
        <v>663</v>
      </c>
      <c r="D555" s="219" t="s">
        <v>134</v>
      </c>
      <c r="E555" s="220" t="s">
        <v>1153</v>
      </c>
      <c r="F555" s="221" t="s">
        <v>1154</v>
      </c>
      <c r="G555" s="222" t="s">
        <v>188</v>
      </c>
      <c r="H555" s="223">
        <v>330.89999999999998</v>
      </c>
      <c r="I555" s="224"/>
      <c r="J555" s="225">
        <f>ROUND(I555*H555,2)</f>
        <v>0</v>
      </c>
      <c r="K555" s="221" t="s">
        <v>138</v>
      </c>
      <c r="L555" s="45"/>
      <c r="M555" s="226" t="s">
        <v>1</v>
      </c>
      <c r="N555" s="227" t="s">
        <v>46</v>
      </c>
      <c r="O555" s="92"/>
      <c r="P555" s="228">
        <f>O555*H555</f>
        <v>0</v>
      </c>
      <c r="Q555" s="228">
        <v>0</v>
      </c>
      <c r="R555" s="228">
        <f>Q555*H555</f>
        <v>0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139</v>
      </c>
      <c r="AT555" s="230" t="s">
        <v>134</v>
      </c>
      <c r="AU555" s="230" t="s">
        <v>91</v>
      </c>
      <c r="AY555" s="18" t="s">
        <v>132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89</v>
      </c>
      <c r="BK555" s="231">
        <f>ROUND(I555*H555,2)</f>
        <v>0</v>
      </c>
      <c r="BL555" s="18" t="s">
        <v>139</v>
      </c>
      <c r="BM555" s="230" t="s">
        <v>1155</v>
      </c>
    </row>
    <row r="556" s="14" customFormat="1">
      <c r="A556" s="14"/>
      <c r="B556" s="248"/>
      <c r="C556" s="249"/>
      <c r="D556" s="234" t="s">
        <v>141</v>
      </c>
      <c r="E556" s="250" t="s">
        <v>1</v>
      </c>
      <c r="F556" s="251" t="s">
        <v>846</v>
      </c>
      <c r="G556" s="249"/>
      <c r="H556" s="250" t="s">
        <v>1</v>
      </c>
      <c r="I556" s="252"/>
      <c r="J556" s="249"/>
      <c r="K556" s="249"/>
      <c r="L556" s="253"/>
      <c r="M556" s="254"/>
      <c r="N556" s="255"/>
      <c r="O556" s="255"/>
      <c r="P556" s="255"/>
      <c r="Q556" s="255"/>
      <c r="R556" s="255"/>
      <c r="S556" s="255"/>
      <c r="T556" s="25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7" t="s">
        <v>141</v>
      </c>
      <c r="AU556" s="257" t="s">
        <v>91</v>
      </c>
      <c r="AV556" s="14" t="s">
        <v>89</v>
      </c>
      <c r="AW556" s="14" t="s">
        <v>36</v>
      </c>
      <c r="AX556" s="14" t="s">
        <v>81</v>
      </c>
      <c r="AY556" s="257" t="s">
        <v>132</v>
      </c>
    </row>
    <row r="557" s="13" customFormat="1">
      <c r="A557" s="13"/>
      <c r="B557" s="232"/>
      <c r="C557" s="233"/>
      <c r="D557" s="234" t="s">
        <v>141</v>
      </c>
      <c r="E557" s="235" t="s">
        <v>1</v>
      </c>
      <c r="F557" s="236" t="s">
        <v>1156</v>
      </c>
      <c r="G557" s="233"/>
      <c r="H557" s="237">
        <v>243.30000000000001</v>
      </c>
      <c r="I557" s="238"/>
      <c r="J557" s="233"/>
      <c r="K557" s="233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141</v>
      </c>
      <c r="AU557" s="243" t="s">
        <v>91</v>
      </c>
      <c r="AV557" s="13" t="s">
        <v>91</v>
      </c>
      <c r="AW557" s="13" t="s">
        <v>36</v>
      </c>
      <c r="AX557" s="13" t="s">
        <v>81</v>
      </c>
      <c r="AY557" s="243" t="s">
        <v>132</v>
      </c>
    </row>
    <row r="558" s="13" customFormat="1">
      <c r="A558" s="13"/>
      <c r="B558" s="232"/>
      <c r="C558" s="233"/>
      <c r="D558" s="234" t="s">
        <v>141</v>
      </c>
      <c r="E558" s="235" t="s">
        <v>1</v>
      </c>
      <c r="F558" s="236" t="s">
        <v>1157</v>
      </c>
      <c r="G558" s="233"/>
      <c r="H558" s="237">
        <v>14.800000000000001</v>
      </c>
      <c r="I558" s="238"/>
      <c r="J558" s="233"/>
      <c r="K558" s="233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141</v>
      </c>
      <c r="AU558" s="243" t="s">
        <v>91</v>
      </c>
      <c r="AV558" s="13" t="s">
        <v>91</v>
      </c>
      <c r="AW558" s="13" t="s">
        <v>36</v>
      </c>
      <c r="AX558" s="13" t="s">
        <v>81</v>
      </c>
      <c r="AY558" s="243" t="s">
        <v>132</v>
      </c>
    </row>
    <row r="559" s="13" customFormat="1">
      <c r="A559" s="13"/>
      <c r="B559" s="232"/>
      <c r="C559" s="233"/>
      <c r="D559" s="234" t="s">
        <v>141</v>
      </c>
      <c r="E559" s="235" t="s">
        <v>1</v>
      </c>
      <c r="F559" s="236" t="s">
        <v>1158</v>
      </c>
      <c r="G559" s="233"/>
      <c r="H559" s="237">
        <v>21.399999999999999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141</v>
      </c>
      <c r="AU559" s="243" t="s">
        <v>91</v>
      </c>
      <c r="AV559" s="13" t="s">
        <v>91</v>
      </c>
      <c r="AW559" s="13" t="s">
        <v>36</v>
      </c>
      <c r="AX559" s="13" t="s">
        <v>81</v>
      </c>
      <c r="AY559" s="243" t="s">
        <v>132</v>
      </c>
    </row>
    <row r="560" s="13" customFormat="1">
      <c r="A560" s="13"/>
      <c r="B560" s="232"/>
      <c r="C560" s="233"/>
      <c r="D560" s="234" t="s">
        <v>141</v>
      </c>
      <c r="E560" s="235" t="s">
        <v>1</v>
      </c>
      <c r="F560" s="236" t="s">
        <v>1159</v>
      </c>
      <c r="G560" s="233"/>
      <c r="H560" s="237">
        <v>51.399999999999999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141</v>
      </c>
      <c r="AU560" s="243" t="s">
        <v>91</v>
      </c>
      <c r="AV560" s="13" t="s">
        <v>91</v>
      </c>
      <c r="AW560" s="13" t="s">
        <v>36</v>
      </c>
      <c r="AX560" s="13" t="s">
        <v>81</v>
      </c>
      <c r="AY560" s="243" t="s">
        <v>132</v>
      </c>
    </row>
    <row r="561" s="16" customFormat="1">
      <c r="A561" s="16"/>
      <c r="B561" s="269"/>
      <c r="C561" s="270"/>
      <c r="D561" s="234" t="s">
        <v>141</v>
      </c>
      <c r="E561" s="271" t="s">
        <v>1</v>
      </c>
      <c r="F561" s="272" t="s">
        <v>162</v>
      </c>
      <c r="G561" s="270"/>
      <c r="H561" s="273">
        <v>330.89999999999998</v>
      </c>
      <c r="I561" s="274"/>
      <c r="J561" s="270"/>
      <c r="K561" s="270"/>
      <c r="L561" s="275"/>
      <c r="M561" s="276"/>
      <c r="N561" s="277"/>
      <c r="O561" s="277"/>
      <c r="P561" s="277"/>
      <c r="Q561" s="277"/>
      <c r="R561" s="277"/>
      <c r="S561" s="277"/>
      <c r="T561" s="278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T561" s="279" t="s">
        <v>141</v>
      </c>
      <c r="AU561" s="279" t="s">
        <v>91</v>
      </c>
      <c r="AV561" s="16" t="s">
        <v>139</v>
      </c>
      <c r="AW561" s="16" t="s">
        <v>36</v>
      </c>
      <c r="AX561" s="16" t="s">
        <v>89</v>
      </c>
      <c r="AY561" s="279" t="s">
        <v>132</v>
      </c>
    </row>
    <row r="562" s="2" customFormat="1" ht="24.15" customHeight="1">
      <c r="A562" s="39"/>
      <c r="B562" s="40"/>
      <c r="C562" s="219" t="s">
        <v>667</v>
      </c>
      <c r="D562" s="219" t="s">
        <v>134</v>
      </c>
      <c r="E562" s="220" t="s">
        <v>776</v>
      </c>
      <c r="F562" s="221" t="s">
        <v>777</v>
      </c>
      <c r="G562" s="222" t="s">
        <v>188</v>
      </c>
      <c r="H562" s="223">
        <v>330.89999999999998</v>
      </c>
      <c r="I562" s="224"/>
      <c r="J562" s="225">
        <f>ROUND(I562*H562,2)</f>
        <v>0</v>
      </c>
      <c r="K562" s="221" t="s">
        <v>138</v>
      </c>
      <c r="L562" s="45"/>
      <c r="M562" s="226" t="s">
        <v>1</v>
      </c>
      <c r="N562" s="227" t="s">
        <v>46</v>
      </c>
      <c r="O562" s="92"/>
      <c r="P562" s="228">
        <f>O562*H562</f>
        <v>0</v>
      </c>
      <c r="Q562" s="228">
        <v>0</v>
      </c>
      <c r="R562" s="228">
        <f>Q562*H562</f>
        <v>0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139</v>
      </c>
      <c r="AT562" s="230" t="s">
        <v>134</v>
      </c>
      <c r="AU562" s="230" t="s">
        <v>91</v>
      </c>
      <c r="AY562" s="18" t="s">
        <v>132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89</v>
      </c>
      <c r="BK562" s="231">
        <f>ROUND(I562*H562,2)</f>
        <v>0</v>
      </c>
      <c r="BL562" s="18" t="s">
        <v>139</v>
      </c>
      <c r="BM562" s="230" t="s">
        <v>1160</v>
      </c>
    </row>
    <row r="563" s="13" customFormat="1">
      <c r="A563" s="13"/>
      <c r="B563" s="232"/>
      <c r="C563" s="233"/>
      <c r="D563" s="234" t="s">
        <v>141</v>
      </c>
      <c r="E563" s="235" t="s">
        <v>1</v>
      </c>
      <c r="F563" s="236" t="s">
        <v>1156</v>
      </c>
      <c r="G563" s="233"/>
      <c r="H563" s="237">
        <v>243.30000000000001</v>
      </c>
      <c r="I563" s="238"/>
      <c r="J563" s="233"/>
      <c r="K563" s="233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141</v>
      </c>
      <c r="AU563" s="243" t="s">
        <v>91</v>
      </c>
      <c r="AV563" s="13" t="s">
        <v>91</v>
      </c>
      <c r="AW563" s="13" t="s">
        <v>36</v>
      </c>
      <c r="AX563" s="13" t="s">
        <v>81</v>
      </c>
      <c r="AY563" s="243" t="s">
        <v>132</v>
      </c>
    </row>
    <row r="564" s="13" customFormat="1">
      <c r="A564" s="13"/>
      <c r="B564" s="232"/>
      <c r="C564" s="233"/>
      <c r="D564" s="234" t="s">
        <v>141</v>
      </c>
      <c r="E564" s="235" t="s">
        <v>1</v>
      </c>
      <c r="F564" s="236" t="s">
        <v>1157</v>
      </c>
      <c r="G564" s="233"/>
      <c r="H564" s="237">
        <v>14.800000000000001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141</v>
      </c>
      <c r="AU564" s="243" t="s">
        <v>91</v>
      </c>
      <c r="AV564" s="13" t="s">
        <v>91</v>
      </c>
      <c r="AW564" s="13" t="s">
        <v>36</v>
      </c>
      <c r="AX564" s="13" t="s">
        <v>81</v>
      </c>
      <c r="AY564" s="243" t="s">
        <v>132</v>
      </c>
    </row>
    <row r="565" s="13" customFormat="1">
      <c r="A565" s="13"/>
      <c r="B565" s="232"/>
      <c r="C565" s="233"/>
      <c r="D565" s="234" t="s">
        <v>141</v>
      </c>
      <c r="E565" s="235" t="s">
        <v>1</v>
      </c>
      <c r="F565" s="236" t="s">
        <v>1158</v>
      </c>
      <c r="G565" s="233"/>
      <c r="H565" s="237">
        <v>21.399999999999999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141</v>
      </c>
      <c r="AU565" s="243" t="s">
        <v>91</v>
      </c>
      <c r="AV565" s="13" t="s">
        <v>91</v>
      </c>
      <c r="AW565" s="13" t="s">
        <v>36</v>
      </c>
      <c r="AX565" s="13" t="s">
        <v>81</v>
      </c>
      <c r="AY565" s="243" t="s">
        <v>132</v>
      </c>
    </row>
    <row r="566" s="13" customFormat="1">
      <c r="A566" s="13"/>
      <c r="B566" s="232"/>
      <c r="C566" s="233"/>
      <c r="D566" s="234" t="s">
        <v>141</v>
      </c>
      <c r="E566" s="235" t="s">
        <v>1</v>
      </c>
      <c r="F566" s="236" t="s">
        <v>1159</v>
      </c>
      <c r="G566" s="233"/>
      <c r="H566" s="237">
        <v>51.399999999999999</v>
      </c>
      <c r="I566" s="238"/>
      <c r="J566" s="233"/>
      <c r="K566" s="233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141</v>
      </c>
      <c r="AU566" s="243" t="s">
        <v>91</v>
      </c>
      <c r="AV566" s="13" t="s">
        <v>91</v>
      </c>
      <c r="AW566" s="13" t="s">
        <v>36</v>
      </c>
      <c r="AX566" s="13" t="s">
        <v>81</v>
      </c>
      <c r="AY566" s="243" t="s">
        <v>132</v>
      </c>
    </row>
    <row r="567" s="16" customFormat="1">
      <c r="A567" s="16"/>
      <c r="B567" s="269"/>
      <c r="C567" s="270"/>
      <c r="D567" s="234" t="s">
        <v>141</v>
      </c>
      <c r="E567" s="271" t="s">
        <v>1</v>
      </c>
      <c r="F567" s="272" t="s">
        <v>162</v>
      </c>
      <c r="G567" s="270"/>
      <c r="H567" s="273">
        <v>330.89999999999998</v>
      </c>
      <c r="I567" s="274"/>
      <c r="J567" s="270"/>
      <c r="K567" s="270"/>
      <c r="L567" s="275"/>
      <c r="M567" s="276"/>
      <c r="N567" s="277"/>
      <c r="O567" s="277"/>
      <c r="P567" s="277"/>
      <c r="Q567" s="277"/>
      <c r="R567" s="277"/>
      <c r="S567" s="277"/>
      <c r="T567" s="278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T567" s="279" t="s">
        <v>141</v>
      </c>
      <c r="AU567" s="279" t="s">
        <v>91</v>
      </c>
      <c r="AV567" s="16" t="s">
        <v>139</v>
      </c>
      <c r="AW567" s="16" t="s">
        <v>36</v>
      </c>
      <c r="AX567" s="16" t="s">
        <v>89</v>
      </c>
      <c r="AY567" s="279" t="s">
        <v>132</v>
      </c>
    </row>
    <row r="568" s="2" customFormat="1" ht="66.75" customHeight="1">
      <c r="A568" s="39"/>
      <c r="B568" s="40"/>
      <c r="C568" s="219" t="s">
        <v>671</v>
      </c>
      <c r="D568" s="219" t="s">
        <v>134</v>
      </c>
      <c r="E568" s="220" t="s">
        <v>784</v>
      </c>
      <c r="F568" s="221" t="s">
        <v>785</v>
      </c>
      <c r="G568" s="222" t="s">
        <v>188</v>
      </c>
      <c r="H568" s="223">
        <v>12</v>
      </c>
      <c r="I568" s="224"/>
      <c r="J568" s="225">
        <f>ROUND(I568*H568,2)</f>
        <v>0</v>
      </c>
      <c r="K568" s="221" t="s">
        <v>138</v>
      </c>
      <c r="L568" s="45"/>
      <c r="M568" s="226" t="s">
        <v>1</v>
      </c>
      <c r="N568" s="227" t="s">
        <v>46</v>
      </c>
      <c r="O568" s="92"/>
      <c r="P568" s="228">
        <f>O568*H568</f>
        <v>0</v>
      </c>
      <c r="Q568" s="228">
        <v>0</v>
      </c>
      <c r="R568" s="228">
        <f>Q568*H568</f>
        <v>0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139</v>
      </c>
      <c r="AT568" s="230" t="s">
        <v>134</v>
      </c>
      <c r="AU568" s="230" t="s">
        <v>91</v>
      </c>
      <c r="AY568" s="18" t="s">
        <v>132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89</v>
      </c>
      <c r="BK568" s="231">
        <f>ROUND(I568*H568,2)</f>
        <v>0</v>
      </c>
      <c r="BL568" s="18" t="s">
        <v>139</v>
      </c>
      <c r="BM568" s="230" t="s">
        <v>1161</v>
      </c>
    </row>
    <row r="569" s="2" customFormat="1" ht="55.5" customHeight="1">
      <c r="A569" s="39"/>
      <c r="B569" s="40"/>
      <c r="C569" s="219" t="s">
        <v>675</v>
      </c>
      <c r="D569" s="219" t="s">
        <v>134</v>
      </c>
      <c r="E569" s="220" t="s">
        <v>788</v>
      </c>
      <c r="F569" s="221" t="s">
        <v>789</v>
      </c>
      <c r="G569" s="222" t="s">
        <v>137</v>
      </c>
      <c r="H569" s="223">
        <v>3.3599999999999999</v>
      </c>
      <c r="I569" s="224"/>
      <c r="J569" s="225">
        <f>ROUND(I569*H569,2)</f>
        <v>0</v>
      </c>
      <c r="K569" s="221" t="s">
        <v>138</v>
      </c>
      <c r="L569" s="45"/>
      <c r="M569" s="226" t="s">
        <v>1</v>
      </c>
      <c r="N569" s="227" t="s">
        <v>46</v>
      </c>
      <c r="O569" s="92"/>
      <c r="P569" s="228">
        <f>O569*H569</f>
        <v>0</v>
      </c>
      <c r="Q569" s="228">
        <v>0</v>
      </c>
      <c r="R569" s="228">
        <f>Q569*H569</f>
        <v>0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139</v>
      </c>
      <c r="AT569" s="230" t="s">
        <v>134</v>
      </c>
      <c r="AU569" s="230" t="s">
        <v>91</v>
      </c>
      <c r="AY569" s="18" t="s">
        <v>132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89</v>
      </c>
      <c r="BK569" s="231">
        <f>ROUND(I569*H569,2)</f>
        <v>0</v>
      </c>
      <c r="BL569" s="18" t="s">
        <v>139</v>
      </c>
      <c r="BM569" s="230" t="s">
        <v>1162</v>
      </c>
    </row>
    <row r="570" s="2" customFormat="1" ht="76.35" customHeight="1">
      <c r="A570" s="39"/>
      <c r="B570" s="40"/>
      <c r="C570" s="219" t="s">
        <v>679</v>
      </c>
      <c r="D570" s="219" t="s">
        <v>134</v>
      </c>
      <c r="E570" s="220" t="s">
        <v>1163</v>
      </c>
      <c r="F570" s="221" t="s">
        <v>1164</v>
      </c>
      <c r="G570" s="222" t="s">
        <v>137</v>
      </c>
      <c r="H570" s="223">
        <v>6.4000000000000004</v>
      </c>
      <c r="I570" s="224"/>
      <c r="J570" s="225">
        <f>ROUND(I570*H570,2)</f>
        <v>0</v>
      </c>
      <c r="K570" s="221" t="s">
        <v>138</v>
      </c>
      <c r="L570" s="45"/>
      <c r="M570" s="226" t="s">
        <v>1</v>
      </c>
      <c r="N570" s="227" t="s">
        <v>46</v>
      </c>
      <c r="O570" s="92"/>
      <c r="P570" s="228">
        <f>O570*H570</f>
        <v>0</v>
      </c>
      <c r="Q570" s="228">
        <v>0</v>
      </c>
      <c r="R570" s="228">
        <f>Q570*H570</f>
        <v>0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139</v>
      </c>
      <c r="AT570" s="230" t="s">
        <v>134</v>
      </c>
      <c r="AU570" s="230" t="s">
        <v>91</v>
      </c>
      <c r="AY570" s="18" t="s">
        <v>132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89</v>
      </c>
      <c r="BK570" s="231">
        <f>ROUND(I570*H570,2)</f>
        <v>0</v>
      </c>
      <c r="BL570" s="18" t="s">
        <v>139</v>
      </c>
      <c r="BM570" s="230" t="s">
        <v>1165</v>
      </c>
    </row>
    <row r="571" s="12" customFormat="1" ht="22.8" customHeight="1">
      <c r="A571" s="12"/>
      <c r="B571" s="203"/>
      <c r="C571" s="204"/>
      <c r="D571" s="205" t="s">
        <v>80</v>
      </c>
      <c r="E571" s="217" t="s">
        <v>791</v>
      </c>
      <c r="F571" s="217" t="s">
        <v>792</v>
      </c>
      <c r="G571" s="204"/>
      <c r="H571" s="204"/>
      <c r="I571" s="207"/>
      <c r="J571" s="218">
        <f>BK571</f>
        <v>0</v>
      </c>
      <c r="K571" s="204"/>
      <c r="L571" s="209"/>
      <c r="M571" s="210"/>
      <c r="N571" s="211"/>
      <c r="O571" s="211"/>
      <c r="P571" s="212">
        <f>SUM(P572:P603)</f>
        <v>0</v>
      </c>
      <c r="Q571" s="211"/>
      <c r="R571" s="212">
        <f>SUM(R572:R603)</f>
        <v>0</v>
      </c>
      <c r="S571" s="211"/>
      <c r="T571" s="213">
        <f>SUM(T572:T603)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14" t="s">
        <v>89</v>
      </c>
      <c r="AT571" s="215" t="s">
        <v>80</v>
      </c>
      <c r="AU571" s="215" t="s">
        <v>89</v>
      </c>
      <c r="AY571" s="214" t="s">
        <v>132</v>
      </c>
      <c r="BK571" s="216">
        <f>SUM(BK572:BK603)</f>
        <v>0</v>
      </c>
    </row>
    <row r="572" s="2" customFormat="1" ht="37.8" customHeight="1">
      <c r="A572" s="39"/>
      <c r="B572" s="40"/>
      <c r="C572" s="219" t="s">
        <v>684</v>
      </c>
      <c r="D572" s="219" t="s">
        <v>134</v>
      </c>
      <c r="E572" s="220" t="s">
        <v>794</v>
      </c>
      <c r="F572" s="221" t="s">
        <v>795</v>
      </c>
      <c r="G572" s="222" t="s">
        <v>312</v>
      </c>
      <c r="H572" s="223">
        <v>351.56999999999999</v>
      </c>
      <c r="I572" s="224"/>
      <c r="J572" s="225">
        <f>ROUND(I572*H572,2)</f>
        <v>0</v>
      </c>
      <c r="K572" s="221" t="s">
        <v>138</v>
      </c>
      <c r="L572" s="45"/>
      <c r="M572" s="226" t="s">
        <v>1</v>
      </c>
      <c r="N572" s="227" t="s">
        <v>46</v>
      </c>
      <c r="O572" s="92"/>
      <c r="P572" s="228">
        <f>O572*H572</f>
        <v>0</v>
      </c>
      <c r="Q572" s="228">
        <v>0</v>
      </c>
      <c r="R572" s="228">
        <f>Q572*H572</f>
        <v>0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139</v>
      </c>
      <c r="AT572" s="230" t="s">
        <v>134</v>
      </c>
      <c r="AU572" s="230" t="s">
        <v>91</v>
      </c>
      <c r="AY572" s="18" t="s">
        <v>132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89</v>
      </c>
      <c r="BK572" s="231">
        <f>ROUND(I572*H572,2)</f>
        <v>0</v>
      </c>
      <c r="BL572" s="18" t="s">
        <v>139</v>
      </c>
      <c r="BM572" s="230" t="s">
        <v>1166</v>
      </c>
    </row>
    <row r="573" s="13" customFormat="1">
      <c r="A573" s="13"/>
      <c r="B573" s="232"/>
      <c r="C573" s="233"/>
      <c r="D573" s="234" t="s">
        <v>141</v>
      </c>
      <c r="E573" s="235" t="s">
        <v>1</v>
      </c>
      <c r="F573" s="236" t="s">
        <v>1167</v>
      </c>
      <c r="G573" s="233"/>
      <c r="H573" s="237">
        <v>53.802</v>
      </c>
      <c r="I573" s="238"/>
      <c r="J573" s="233"/>
      <c r="K573" s="233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141</v>
      </c>
      <c r="AU573" s="243" t="s">
        <v>91</v>
      </c>
      <c r="AV573" s="13" t="s">
        <v>91</v>
      </c>
      <c r="AW573" s="13" t="s">
        <v>36</v>
      </c>
      <c r="AX573" s="13" t="s">
        <v>81</v>
      </c>
      <c r="AY573" s="243" t="s">
        <v>132</v>
      </c>
    </row>
    <row r="574" s="13" customFormat="1">
      <c r="A574" s="13"/>
      <c r="B574" s="232"/>
      <c r="C574" s="233"/>
      <c r="D574" s="234" t="s">
        <v>141</v>
      </c>
      <c r="E574" s="235" t="s">
        <v>1</v>
      </c>
      <c r="F574" s="236" t="s">
        <v>1168</v>
      </c>
      <c r="G574" s="233"/>
      <c r="H574" s="237">
        <v>78.947000000000003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141</v>
      </c>
      <c r="AU574" s="243" t="s">
        <v>91</v>
      </c>
      <c r="AV574" s="13" t="s">
        <v>91</v>
      </c>
      <c r="AW574" s="13" t="s">
        <v>36</v>
      </c>
      <c r="AX574" s="13" t="s">
        <v>81</v>
      </c>
      <c r="AY574" s="243" t="s">
        <v>132</v>
      </c>
    </row>
    <row r="575" s="13" customFormat="1">
      <c r="A575" s="13"/>
      <c r="B575" s="232"/>
      <c r="C575" s="233"/>
      <c r="D575" s="234" t="s">
        <v>141</v>
      </c>
      <c r="E575" s="235" t="s">
        <v>1</v>
      </c>
      <c r="F575" s="236" t="s">
        <v>1169</v>
      </c>
      <c r="G575" s="233"/>
      <c r="H575" s="237">
        <v>58.313000000000002</v>
      </c>
      <c r="I575" s="238"/>
      <c r="J575" s="233"/>
      <c r="K575" s="233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141</v>
      </c>
      <c r="AU575" s="243" t="s">
        <v>91</v>
      </c>
      <c r="AV575" s="13" t="s">
        <v>91</v>
      </c>
      <c r="AW575" s="13" t="s">
        <v>36</v>
      </c>
      <c r="AX575" s="13" t="s">
        <v>81</v>
      </c>
      <c r="AY575" s="243" t="s">
        <v>132</v>
      </c>
    </row>
    <row r="576" s="13" customFormat="1">
      <c r="A576" s="13"/>
      <c r="B576" s="232"/>
      <c r="C576" s="233"/>
      <c r="D576" s="234" t="s">
        <v>141</v>
      </c>
      <c r="E576" s="235" t="s">
        <v>1</v>
      </c>
      <c r="F576" s="236" t="s">
        <v>1170</v>
      </c>
      <c r="G576" s="233"/>
      <c r="H576" s="237">
        <v>1.875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141</v>
      </c>
      <c r="AU576" s="243" t="s">
        <v>91</v>
      </c>
      <c r="AV576" s="13" t="s">
        <v>91</v>
      </c>
      <c r="AW576" s="13" t="s">
        <v>36</v>
      </c>
      <c r="AX576" s="13" t="s">
        <v>81</v>
      </c>
      <c r="AY576" s="243" t="s">
        <v>132</v>
      </c>
    </row>
    <row r="577" s="13" customFormat="1">
      <c r="A577" s="13"/>
      <c r="B577" s="232"/>
      <c r="C577" s="233"/>
      <c r="D577" s="234" t="s">
        <v>141</v>
      </c>
      <c r="E577" s="235" t="s">
        <v>1</v>
      </c>
      <c r="F577" s="236" t="s">
        <v>1171</v>
      </c>
      <c r="G577" s="233"/>
      <c r="H577" s="237">
        <v>45.933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141</v>
      </c>
      <c r="AU577" s="243" t="s">
        <v>91</v>
      </c>
      <c r="AV577" s="13" t="s">
        <v>91</v>
      </c>
      <c r="AW577" s="13" t="s">
        <v>36</v>
      </c>
      <c r="AX577" s="13" t="s">
        <v>81</v>
      </c>
      <c r="AY577" s="243" t="s">
        <v>132</v>
      </c>
    </row>
    <row r="578" s="13" customFormat="1">
      <c r="A578" s="13"/>
      <c r="B578" s="232"/>
      <c r="C578" s="233"/>
      <c r="D578" s="234" t="s">
        <v>141</v>
      </c>
      <c r="E578" s="235" t="s">
        <v>1</v>
      </c>
      <c r="F578" s="236" t="s">
        <v>1172</v>
      </c>
      <c r="G578" s="233"/>
      <c r="H578" s="237">
        <v>112.7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141</v>
      </c>
      <c r="AU578" s="243" t="s">
        <v>91</v>
      </c>
      <c r="AV578" s="13" t="s">
        <v>91</v>
      </c>
      <c r="AW578" s="13" t="s">
        <v>36</v>
      </c>
      <c r="AX578" s="13" t="s">
        <v>81</v>
      </c>
      <c r="AY578" s="243" t="s">
        <v>132</v>
      </c>
    </row>
    <row r="579" s="16" customFormat="1">
      <c r="A579" s="16"/>
      <c r="B579" s="269"/>
      <c r="C579" s="270"/>
      <c r="D579" s="234" t="s">
        <v>141</v>
      </c>
      <c r="E579" s="271" t="s">
        <v>1</v>
      </c>
      <c r="F579" s="272" t="s">
        <v>162</v>
      </c>
      <c r="G579" s="270"/>
      <c r="H579" s="273">
        <v>351.56999999999999</v>
      </c>
      <c r="I579" s="274"/>
      <c r="J579" s="270"/>
      <c r="K579" s="270"/>
      <c r="L579" s="275"/>
      <c r="M579" s="276"/>
      <c r="N579" s="277"/>
      <c r="O579" s="277"/>
      <c r="P579" s="277"/>
      <c r="Q579" s="277"/>
      <c r="R579" s="277"/>
      <c r="S579" s="277"/>
      <c r="T579" s="278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279" t="s">
        <v>141</v>
      </c>
      <c r="AU579" s="279" t="s">
        <v>91</v>
      </c>
      <c r="AV579" s="16" t="s">
        <v>139</v>
      </c>
      <c r="AW579" s="16" t="s">
        <v>36</v>
      </c>
      <c r="AX579" s="16" t="s">
        <v>89</v>
      </c>
      <c r="AY579" s="279" t="s">
        <v>132</v>
      </c>
    </row>
    <row r="580" s="2" customFormat="1" ht="37.8" customHeight="1">
      <c r="A580" s="39"/>
      <c r="B580" s="40"/>
      <c r="C580" s="219" t="s">
        <v>688</v>
      </c>
      <c r="D580" s="219" t="s">
        <v>134</v>
      </c>
      <c r="E580" s="220" t="s">
        <v>803</v>
      </c>
      <c r="F580" s="221" t="s">
        <v>804</v>
      </c>
      <c r="G580" s="222" t="s">
        <v>312</v>
      </c>
      <c r="H580" s="223">
        <v>3164.1300000000001</v>
      </c>
      <c r="I580" s="224"/>
      <c r="J580" s="225">
        <f>ROUND(I580*H580,2)</f>
        <v>0</v>
      </c>
      <c r="K580" s="221" t="s">
        <v>138</v>
      </c>
      <c r="L580" s="45"/>
      <c r="M580" s="226" t="s">
        <v>1</v>
      </c>
      <c r="N580" s="227" t="s">
        <v>46</v>
      </c>
      <c r="O580" s="92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139</v>
      </c>
      <c r="AT580" s="230" t="s">
        <v>134</v>
      </c>
      <c r="AU580" s="230" t="s">
        <v>91</v>
      </c>
      <c r="AY580" s="18" t="s">
        <v>132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89</v>
      </c>
      <c r="BK580" s="231">
        <f>ROUND(I580*H580,2)</f>
        <v>0</v>
      </c>
      <c r="BL580" s="18" t="s">
        <v>139</v>
      </c>
      <c r="BM580" s="230" t="s">
        <v>1173</v>
      </c>
    </row>
    <row r="581" s="14" customFormat="1">
      <c r="A581" s="14"/>
      <c r="B581" s="248"/>
      <c r="C581" s="249"/>
      <c r="D581" s="234" t="s">
        <v>141</v>
      </c>
      <c r="E581" s="250" t="s">
        <v>1</v>
      </c>
      <c r="F581" s="251" t="s">
        <v>806</v>
      </c>
      <c r="G581" s="249"/>
      <c r="H581" s="250" t="s">
        <v>1</v>
      </c>
      <c r="I581" s="252"/>
      <c r="J581" s="249"/>
      <c r="K581" s="249"/>
      <c r="L581" s="253"/>
      <c r="M581" s="254"/>
      <c r="N581" s="255"/>
      <c r="O581" s="255"/>
      <c r="P581" s="255"/>
      <c r="Q581" s="255"/>
      <c r="R581" s="255"/>
      <c r="S581" s="255"/>
      <c r="T581" s="25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7" t="s">
        <v>141</v>
      </c>
      <c r="AU581" s="257" t="s">
        <v>91</v>
      </c>
      <c r="AV581" s="14" t="s">
        <v>89</v>
      </c>
      <c r="AW581" s="14" t="s">
        <v>36</v>
      </c>
      <c r="AX581" s="14" t="s">
        <v>81</v>
      </c>
      <c r="AY581" s="257" t="s">
        <v>132</v>
      </c>
    </row>
    <row r="582" s="13" customFormat="1">
      <c r="A582" s="13"/>
      <c r="B582" s="232"/>
      <c r="C582" s="233"/>
      <c r="D582" s="234" t="s">
        <v>141</v>
      </c>
      <c r="E582" s="235" t="s">
        <v>1</v>
      </c>
      <c r="F582" s="236" t="s">
        <v>1174</v>
      </c>
      <c r="G582" s="233"/>
      <c r="H582" s="237">
        <v>3164.1300000000001</v>
      </c>
      <c r="I582" s="238"/>
      <c r="J582" s="233"/>
      <c r="K582" s="233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141</v>
      </c>
      <c r="AU582" s="243" t="s">
        <v>91</v>
      </c>
      <c r="AV582" s="13" t="s">
        <v>91</v>
      </c>
      <c r="AW582" s="13" t="s">
        <v>36</v>
      </c>
      <c r="AX582" s="13" t="s">
        <v>89</v>
      </c>
      <c r="AY582" s="243" t="s">
        <v>132</v>
      </c>
    </row>
    <row r="583" s="2" customFormat="1" ht="37.8" customHeight="1">
      <c r="A583" s="39"/>
      <c r="B583" s="40"/>
      <c r="C583" s="219" t="s">
        <v>692</v>
      </c>
      <c r="D583" s="219" t="s">
        <v>134</v>
      </c>
      <c r="E583" s="220" t="s">
        <v>809</v>
      </c>
      <c r="F583" s="221" t="s">
        <v>810</v>
      </c>
      <c r="G583" s="222" t="s">
        <v>312</v>
      </c>
      <c r="H583" s="223">
        <v>6.7519999999999998</v>
      </c>
      <c r="I583" s="224"/>
      <c r="J583" s="225">
        <f>ROUND(I583*H583,2)</f>
        <v>0</v>
      </c>
      <c r="K583" s="221" t="s">
        <v>138</v>
      </c>
      <c r="L583" s="45"/>
      <c r="M583" s="226" t="s">
        <v>1</v>
      </c>
      <c r="N583" s="227" t="s">
        <v>46</v>
      </c>
      <c r="O583" s="92"/>
      <c r="P583" s="228">
        <f>O583*H583</f>
        <v>0</v>
      </c>
      <c r="Q583" s="228">
        <v>0</v>
      </c>
      <c r="R583" s="228">
        <f>Q583*H583</f>
        <v>0</v>
      </c>
      <c r="S583" s="228">
        <v>0</v>
      </c>
      <c r="T583" s="22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0" t="s">
        <v>139</v>
      </c>
      <c r="AT583" s="230" t="s">
        <v>134</v>
      </c>
      <c r="AU583" s="230" t="s">
        <v>91</v>
      </c>
      <c r="AY583" s="18" t="s">
        <v>132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8" t="s">
        <v>89</v>
      </c>
      <c r="BK583" s="231">
        <f>ROUND(I583*H583,2)</f>
        <v>0</v>
      </c>
      <c r="BL583" s="18" t="s">
        <v>139</v>
      </c>
      <c r="BM583" s="230" t="s">
        <v>1175</v>
      </c>
    </row>
    <row r="584" s="14" customFormat="1">
      <c r="A584" s="14"/>
      <c r="B584" s="248"/>
      <c r="C584" s="249"/>
      <c r="D584" s="234" t="s">
        <v>141</v>
      </c>
      <c r="E584" s="250" t="s">
        <v>1</v>
      </c>
      <c r="F584" s="251" t="s">
        <v>1176</v>
      </c>
      <c r="G584" s="249"/>
      <c r="H584" s="250" t="s">
        <v>1</v>
      </c>
      <c r="I584" s="252"/>
      <c r="J584" s="249"/>
      <c r="K584" s="249"/>
      <c r="L584" s="253"/>
      <c r="M584" s="254"/>
      <c r="N584" s="255"/>
      <c r="O584" s="255"/>
      <c r="P584" s="255"/>
      <c r="Q584" s="255"/>
      <c r="R584" s="255"/>
      <c r="S584" s="255"/>
      <c r="T584" s="25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7" t="s">
        <v>141</v>
      </c>
      <c r="AU584" s="257" t="s">
        <v>91</v>
      </c>
      <c r="AV584" s="14" t="s">
        <v>89</v>
      </c>
      <c r="AW584" s="14" t="s">
        <v>36</v>
      </c>
      <c r="AX584" s="14" t="s">
        <v>81</v>
      </c>
      <c r="AY584" s="257" t="s">
        <v>132</v>
      </c>
    </row>
    <row r="585" s="13" customFormat="1">
      <c r="A585" s="13"/>
      <c r="B585" s="232"/>
      <c r="C585" s="233"/>
      <c r="D585" s="234" t="s">
        <v>141</v>
      </c>
      <c r="E585" s="235" t="s">
        <v>1</v>
      </c>
      <c r="F585" s="236" t="s">
        <v>1177</v>
      </c>
      <c r="G585" s="233"/>
      <c r="H585" s="237">
        <v>6.7519999999999998</v>
      </c>
      <c r="I585" s="238"/>
      <c r="J585" s="233"/>
      <c r="K585" s="233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141</v>
      </c>
      <c r="AU585" s="243" t="s">
        <v>91</v>
      </c>
      <c r="AV585" s="13" t="s">
        <v>91</v>
      </c>
      <c r="AW585" s="13" t="s">
        <v>36</v>
      </c>
      <c r="AX585" s="13" t="s">
        <v>89</v>
      </c>
      <c r="AY585" s="243" t="s">
        <v>132</v>
      </c>
    </row>
    <row r="586" s="2" customFormat="1" ht="37.8" customHeight="1">
      <c r="A586" s="39"/>
      <c r="B586" s="40"/>
      <c r="C586" s="219" t="s">
        <v>696</v>
      </c>
      <c r="D586" s="219" t="s">
        <v>134</v>
      </c>
      <c r="E586" s="220" t="s">
        <v>818</v>
      </c>
      <c r="F586" s="221" t="s">
        <v>804</v>
      </c>
      <c r="G586" s="222" t="s">
        <v>312</v>
      </c>
      <c r="H586" s="223">
        <v>60.768000000000001</v>
      </c>
      <c r="I586" s="224"/>
      <c r="J586" s="225">
        <f>ROUND(I586*H586,2)</f>
        <v>0</v>
      </c>
      <c r="K586" s="221" t="s">
        <v>138</v>
      </c>
      <c r="L586" s="45"/>
      <c r="M586" s="226" t="s">
        <v>1</v>
      </c>
      <c r="N586" s="227" t="s">
        <v>46</v>
      </c>
      <c r="O586" s="92"/>
      <c r="P586" s="228">
        <f>O586*H586</f>
        <v>0</v>
      </c>
      <c r="Q586" s="228">
        <v>0</v>
      </c>
      <c r="R586" s="228">
        <f>Q586*H586</f>
        <v>0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139</v>
      </c>
      <c r="AT586" s="230" t="s">
        <v>134</v>
      </c>
      <c r="AU586" s="230" t="s">
        <v>91</v>
      </c>
      <c r="AY586" s="18" t="s">
        <v>132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89</v>
      </c>
      <c r="BK586" s="231">
        <f>ROUND(I586*H586,2)</f>
        <v>0</v>
      </c>
      <c r="BL586" s="18" t="s">
        <v>139</v>
      </c>
      <c r="BM586" s="230" t="s">
        <v>1178</v>
      </c>
    </row>
    <row r="587" s="14" customFormat="1">
      <c r="A587" s="14"/>
      <c r="B587" s="248"/>
      <c r="C587" s="249"/>
      <c r="D587" s="234" t="s">
        <v>141</v>
      </c>
      <c r="E587" s="250" t="s">
        <v>1</v>
      </c>
      <c r="F587" s="251" t="s">
        <v>806</v>
      </c>
      <c r="G587" s="249"/>
      <c r="H587" s="250" t="s">
        <v>1</v>
      </c>
      <c r="I587" s="252"/>
      <c r="J587" s="249"/>
      <c r="K587" s="249"/>
      <c r="L587" s="253"/>
      <c r="M587" s="254"/>
      <c r="N587" s="255"/>
      <c r="O587" s="255"/>
      <c r="P587" s="255"/>
      <c r="Q587" s="255"/>
      <c r="R587" s="255"/>
      <c r="S587" s="255"/>
      <c r="T587" s="25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7" t="s">
        <v>141</v>
      </c>
      <c r="AU587" s="257" t="s">
        <v>91</v>
      </c>
      <c r="AV587" s="14" t="s">
        <v>89</v>
      </c>
      <c r="AW587" s="14" t="s">
        <v>36</v>
      </c>
      <c r="AX587" s="14" t="s">
        <v>81</v>
      </c>
      <c r="AY587" s="257" t="s">
        <v>132</v>
      </c>
    </row>
    <row r="588" s="13" customFormat="1">
      <c r="A588" s="13"/>
      <c r="B588" s="232"/>
      <c r="C588" s="233"/>
      <c r="D588" s="234" t="s">
        <v>141</v>
      </c>
      <c r="E588" s="235" t="s">
        <v>1</v>
      </c>
      <c r="F588" s="236" t="s">
        <v>1179</v>
      </c>
      <c r="G588" s="233"/>
      <c r="H588" s="237">
        <v>60.768000000000001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141</v>
      </c>
      <c r="AU588" s="243" t="s">
        <v>91</v>
      </c>
      <c r="AV588" s="13" t="s">
        <v>91</v>
      </c>
      <c r="AW588" s="13" t="s">
        <v>36</v>
      </c>
      <c r="AX588" s="13" t="s">
        <v>89</v>
      </c>
      <c r="AY588" s="243" t="s">
        <v>132</v>
      </c>
    </row>
    <row r="589" s="2" customFormat="1" ht="44.25" customHeight="1">
      <c r="A589" s="39"/>
      <c r="B589" s="40"/>
      <c r="C589" s="219" t="s">
        <v>700</v>
      </c>
      <c r="D589" s="219" t="s">
        <v>134</v>
      </c>
      <c r="E589" s="220" t="s">
        <v>822</v>
      </c>
      <c r="F589" s="221" t="s">
        <v>823</v>
      </c>
      <c r="G589" s="222" t="s">
        <v>312</v>
      </c>
      <c r="H589" s="223">
        <v>60.188000000000002</v>
      </c>
      <c r="I589" s="224"/>
      <c r="J589" s="225">
        <f>ROUND(I589*H589,2)</f>
        <v>0</v>
      </c>
      <c r="K589" s="221" t="s">
        <v>138</v>
      </c>
      <c r="L589" s="45"/>
      <c r="M589" s="226" t="s">
        <v>1</v>
      </c>
      <c r="N589" s="227" t="s">
        <v>46</v>
      </c>
      <c r="O589" s="92"/>
      <c r="P589" s="228">
        <f>O589*H589</f>
        <v>0</v>
      </c>
      <c r="Q589" s="228">
        <v>0</v>
      </c>
      <c r="R589" s="228">
        <f>Q589*H589</f>
        <v>0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139</v>
      </c>
      <c r="AT589" s="230" t="s">
        <v>134</v>
      </c>
      <c r="AU589" s="230" t="s">
        <v>91</v>
      </c>
      <c r="AY589" s="18" t="s">
        <v>132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89</v>
      </c>
      <c r="BK589" s="231">
        <f>ROUND(I589*H589,2)</f>
        <v>0</v>
      </c>
      <c r="BL589" s="18" t="s">
        <v>139</v>
      </c>
      <c r="BM589" s="230" t="s">
        <v>1180</v>
      </c>
    </row>
    <row r="590" s="13" customFormat="1">
      <c r="A590" s="13"/>
      <c r="B590" s="232"/>
      <c r="C590" s="233"/>
      <c r="D590" s="234" t="s">
        <v>141</v>
      </c>
      <c r="E590" s="235" t="s">
        <v>1</v>
      </c>
      <c r="F590" s="236" t="s">
        <v>1169</v>
      </c>
      <c r="G590" s="233"/>
      <c r="H590" s="237">
        <v>58.313000000000002</v>
      </c>
      <c r="I590" s="238"/>
      <c r="J590" s="233"/>
      <c r="K590" s="233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141</v>
      </c>
      <c r="AU590" s="243" t="s">
        <v>91</v>
      </c>
      <c r="AV590" s="13" t="s">
        <v>91</v>
      </c>
      <c r="AW590" s="13" t="s">
        <v>36</v>
      </c>
      <c r="AX590" s="13" t="s">
        <v>81</v>
      </c>
      <c r="AY590" s="243" t="s">
        <v>132</v>
      </c>
    </row>
    <row r="591" s="13" customFormat="1">
      <c r="A591" s="13"/>
      <c r="B591" s="232"/>
      <c r="C591" s="233"/>
      <c r="D591" s="234" t="s">
        <v>141</v>
      </c>
      <c r="E591" s="235" t="s">
        <v>1</v>
      </c>
      <c r="F591" s="236" t="s">
        <v>1170</v>
      </c>
      <c r="G591" s="233"/>
      <c r="H591" s="237">
        <v>1.875</v>
      </c>
      <c r="I591" s="238"/>
      <c r="J591" s="233"/>
      <c r="K591" s="233"/>
      <c r="L591" s="239"/>
      <c r="M591" s="240"/>
      <c r="N591" s="241"/>
      <c r="O591" s="241"/>
      <c r="P591" s="241"/>
      <c r="Q591" s="241"/>
      <c r="R591" s="241"/>
      <c r="S591" s="241"/>
      <c r="T591" s="24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3" t="s">
        <v>141</v>
      </c>
      <c r="AU591" s="243" t="s">
        <v>91</v>
      </c>
      <c r="AV591" s="13" t="s">
        <v>91</v>
      </c>
      <c r="AW591" s="13" t="s">
        <v>36</v>
      </c>
      <c r="AX591" s="13" t="s">
        <v>81</v>
      </c>
      <c r="AY591" s="243" t="s">
        <v>132</v>
      </c>
    </row>
    <row r="592" s="16" customFormat="1">
      <c r="A592" s="16"/>
      <c r="B592" s="269"/>
      <c r="C592" s="270"/>
      <c r="D592" s="234" t="s">
        <v>141</v>
      </c>
      <c r="E592" s="271" t="s">
        <v>1</v>
      </c>
      <c r="F592" s="272" t="s">
        <v>162</v>
      </c>
      <c r="G592" s="270"/>
      <c r="H592" s="273">
        <v>60.188000000000002</v>
      </c>
      <c r="I592" s="274"/>
      <c r="J592" s="270"/>
      <c r="K592" s="270"/>
      <c r="L592" s="275"/>
      <c r="M592" s="276"/>
      <c r="N592" s="277"/>
      <c r="O592" s="277"/>
      <c r="P592" s="277"/>
      <c r="Q592" s="277"/>
      <c r="R592" s="277"/>
      <c r="S592" s="277"/>
      <c r="T592" s="278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79" t="s">
        <v>141</v>
      </c>
      <c r="AU592" s="279" t="s">
        <v>91</v>
      </c>
      <c r="AV592" s="16" t="s">
        <v>139</v>
      </c>
      <c r="AW592" s="16" t="s">
        <v>36</v>
      </c>
      <c r="AX592" s="16" t="s">
        <v>89</v>
      </c>
      <c r="AY592" s="279" t="s">
        <v>132</v>
      </c>
    </row>
    <row r="593" s="2" customFormat="1" ht="24.15" customHeight="1">
      <c r="A593" s="39"/>
      <c r="B593" s="40"/>
      <c r="C593" s="219" t="s">
        <v>704</v>
      </c>
      <c r="D593" s="219" t="s">
        <v>134</v>
      </c>
      <c r="E593" s="220" t="s">
        <v>1181</v>
      </c>
      <c r="F593" s="221" t="s">
        <v>1182</v>
      </c>
      <c r="G593" s="222" t="s">
        <v>312</v>
      </c>
      <c r="H593" s="223">
        <v>6.7519999999999998</v>
      </c>
      <c r="I593" s="224"/>
      <c r="J593" s="225">
        <f>ROUND(I593*H593,2)</f>
        <v>0</v>
      </c>
      <c r="K593" s="221" t="s">
        <v>1</v>
      </c>
      <c r="L593" s="45"/>
      <c r="M593" s="226" t="s">
        <v>1</v>
      </c>
      <c r="N593" s="227" t="s">
        <v>46</v>
      </c>
      <c r="O593" s="92"/>
      <c r="P593" s="228">
        <f>O593*H593</f>
        <v>0</v>
      </c>
      <c r="Q593" s="228">
        <v>0</v>
      </c>
      <c r="R593" s="228">
        <f>Q593*H593</f>
        <v>0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139</v>
      </c>
      <c r="AT593" s="230" t="s">
        <v>134</v>
      </c>
      <c r="AU593" s="230" t="s">
        <v>91</v>
      </c>
      <c r="AY593" s="18" t="s">
        <v>132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89</v>
      </c>
      <c r="BK593" s="231">
        <f>ROUND(I593*H593,2)</f>
        <v>0</v>
      </c>
      <c r="BL593" s="18" t="s">
        <v>139</v>
      </c>
      <c r="BM593" s="230" t="s">
        <v>1183</v>
      </c>
    </row>
    <row r="594" s="14" customFormat="1">
      <c r="A594" s="14"/>
      <c r="B594" s="248"/>
      <c r="C594" s="249"/>
      <c r="D594" s="234" t="s">
        <v>141</v>
      </c>
      <c r="E594" s="250" t="s">
        <v>1</v>
      </c>
      <c r="F594" s="251" t="s">
        <v>1176</v>
      </c>
      <c r="G594" s="249"/>
      <c r="H594" s="250" t="s">
        <v>1</v>
      </c>
      <c r="I594" s="252"/>
      <c r="J594" s="249"/>
      <c r="K594" s="249"/>
      <c r="L594" s="253"/>
      <c r="M594" s="254"/>
      <c r="N594" s="255"/>
      <c r="O594" s="255"/>
      <c r="P594" s="255"/>
      <c r="Q594" s="255"/>
      <c r="R594" s="255"/>
      <c r="S594" s="255"/>
      <c r="T594" s="256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7" t="s">
        <v>141</v>
      </c>
      <c r="AU594" s="257" t="s">
        <v>91</v>
      </c>
      <c r="AV594" s="14" t="s">
        <v>89</v>
      </c>
      <c r="AW594" s="14" t="s">
        <v>36</v>
      </c>
      <c r="AX594" s="14" t="s">
        <v>81</v>
      </c>
      <c r="AY594" s="257" t="s">
        <v>132</v>
      </c>
    </row>
    <row r="595" s="13" customFormat="1">
      <c r="A595" s="13"/>
      <c r="B595" s="232"/>
      <c r="C595" s="233"/>
      <c r="D595" s="234" t="s">
        <v>141</v>
      </c>
      <c r="E595" s="235" t="s">
        <v>1</v>
      </c>
      <c r="F595" s="236" t="s">
        <v>1177</v>
      </c>
      <c r="G595" s="233"/>
      <c r="H595" s="237">
        <v>6.7519999999999998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141</v>
      </c>
      <c r="AU595" s="243" t="s">
        <v>91</v>
      </c>
      <c r="AV595" s="13" t="s">
        <v>91</v>
      </c>
      <c r="AW595" s="13" t="s">
        <v>36</v>
      </c>
      <c r="AX595" s="13" t="s">
        <v>89</v>
      </c>
      <c r="AY595" s="243" t="s">
        <v>132</v>
      </c>
    </row>
    <row r="596" s="2" customFormat="1" ht="44.25" customHeight="1">
      <c r="A596" s="39"/>
      <c r="B596" s="40"/>
      <c r="C596" s="219" t="s">
        <v>708</v>
      </c>
      <c r="D596" s="219" t="s">
        <v>134</v>
      </c>
      <c r="E596" s="220" t="s">
        <v>826</v>
      </c>
      <c r="F596" s="221" t="s">
        <v>827</v>
      </c>
      <c r="G596" s="222" t="s">
        <v>312</v>
      </c>
      <c r="H596" s="223">
        <v>158.63300000000001</v>
      </c>
      <c r="I596" s="224"/>
      <c r="J596" s="225">
        <f>ROUND(I596*H596,2)</f>
        <v>0</v>
      </c>
      <c r="K596" s="221" t="s">
        <v>138</v>
      </c>
      <c r="L596" s="45"/>
      <c r="M596" s="226" t="s">
        <v>1</v>
      </c>
      <c r="N596" s="227" t="s">
        <v>46</v>
      </c>
      <c r="O596" s="92"/>
      <c r="P596" s="228">
        <f>O596*H596</f>
        <v>0</v>
      </c>
      <c r="Q596" s="228">
        <v>0</v>
      </c>
      <c r="R596" s="228">
        <f>Q596*H596</f>
        <v>0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139</v>
      </c>
      <c r="AT596" s="230" t="s">
        <v>134</v>
      </c>
      <c r="AU596" s="230" t="s">
        <v>91</v>
      </c>
      <c r="AY596" s="18" t="s">
        <v>132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89</v>
      </c>
      <c r="BK596" s="231">
        <f>ROUND(I596*H596,2)</f>
        <v>0</v>
      </c>
      <c r="BL596" s="18" t="s">
        <v>139</v>
      </c>
      <c r="BM596" s="230" t="s">
        <v>1184</v>
      </c>
    </row>
    <row r="597" s="13" customFormat="1">
      <c r="A597" s="13"/>
      <c r="B597" s="232"/>
      <c r="C597" s="233"/>
      <c r="D597" s="234" t="s">
        <v>141</v>
      </c>
      <c r="E597" s="235" t="s">
        <v>1</v>
      </c>
      <c r="F597" s="236" t="s">
        <v>1171</v>
      </c>
      <c r="G597" s="233"/>
      <c r="H597" s="237">
        <v>45.933</v>
      </c>
      <c r="I597" s="238"/>
      <c r="J597" s="233"/>
      <c r="K597" s="233"/>
      <c r="L597" s="239"/>
      <c r="M597" s="240"/>
      <c r="N597" s="241"/>
      <c r="O597" s="241"/>
      <c r="P597" s="241"/>
      <c r="Q597" s="241"/>
      <c r="R597" s="241"/>
      <c r="S597" s="241"/>
      <c r="T597" s="24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3" t="s">
        <v>141</v>
      </c>
      <c r="AU597" s="243" t="s">
        <v>91</v>
      </c>
      <c r="AV597" s="13" t="s">
        <v>91</v>
      </c>
      <c r="AW597" s="13" t="s">
        <v>36</v>
      </c>
      <c r="AX597" s="13" t="s">
        <v>81</v>
      </c>
      <c r="AY597" s="243" t="s">
        <v>132</v>
      </c>
    </row>
    <row r="598" s="13" customFormat="1">
      <c r="A598" s="13"/>
      <c r="B598" s="232"/>
      <c r="C598" s="233"/>
      <c r="D598" s="234" t="s">
        <v>141</v>
      </c>
      <c r="E598" s="235" t="s">
        <v>1</v>
      </c>
      <c r="F598" s="236" t="s">
        <v>1172</v>
      </c>
      <c r="G598" s="233"/>
      <c r="H598" s="237">
        <v>112.7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141</v>
      </c>
      <c r="AU598" s="243" t="s">
        <v>91</v>
      </c>
      <c r="AV598" s="13" t="s">
        <v>91</v>
      </c>
      <c r="AW598" s="13" t="s">
        <v>36</v>
      </c>
      <c r="AX598" s="13" t="s">
        <v>81</v>
      </c>
      <c r="AY598" s="243" t="s">
        <v>132</v>
      </c>
    </row>
    <row r="599" s="16" customFormat="1">
      <c r="A599" s="16"/>
      <c r="B599" s="269"/>
      <c r="C599" s="270"/>
      <c r="D599" s="234" t="s">
        <v>141</v>
      </c>
      <c r="E599" s="271" t="s">
        <v>1</v>
      </c>
      <c r="F599" s="272" t="s">
        <v>162</v>
      </c>
      <c r="G599" s="270"/>
      <c r="H599" s="273">
        <v>158.63300000000001</v>
      </c>
      <c r="I599" s="274"/>
      <c r="J599" s="270"/>
      <c r="K599" s="270"/>
      <c r="L599" s="275"/>
      <c r="M599" s="276"/>
      <c r="N599" s="277"/>
      <c r="O599" s="277"/>
      <c r="P599" s="277"/>
      <c r="Q599" s="277"/>
      <c r="R599" s="277"/>
      <c r="S599" s="277"/>
      <c r="T599" s="278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79" t="s">
        <v>141</v>
      </c>
      <c r="AU599" s="279" t="s">
        <v>91</v>
      </c>
      <c r="AV599" s="16" t="s">
        <v>139</v>
      </c>
      <c r="AW599" s="16" t="s">
        <v>36</v>
      </c>
      <c r="AX599" s="16" t="s">
        <v>89</v>
      </c>
      <c r="AY599" s="279" t="s">
        <v>132</v>
      </c>
    </row>
    <row r="600" s="2" customFormat="1" ht="44.25" customHeight="1">
      <c r="A600" s="39"/>
      <c r="B600" s="40"/>
      <c r="C600" s="219" t="s">
        <v>712</v>
      </c>
      <c r="D600" s="219" t="s">
        <v>134</v>
      </c>
      <c r="E600" s="220" t="s">
        <v>830</v>
      </c>
      <c r="F600" s="221" t="s">
        <v>311</v>
      </c>
      <c r="G600" s="222" t="s">
        <v>312</v>
      </c>
      <c r="H600" s="223">
        <v>132.749</v>
      </c>
      <c r="I600" s="224"/>
      <c r="J600" s="225">
        <f>ROUND(I600*H600,2)</f>
        <v>0</v>
      </c>
      <c r="K600" s="221" t="s">
        <v>138</v>
      </c>
      <c r="L600" s="45"/>
      <c r="M600" s="226" t="s">
        <v>1</v>
      </c>
      <c r="N600" s="227" t="s">
        <v>46</v>
      </c>
      <c r="O600" s="92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139</v>
      </c>
      <c r="AT600" s="230" t="s">
        <v>134</v>
      </c>
      <c r="AU600" s="230" t="s">
        <v>91</v>
      </c>
      <c r="AY600" s="18" t="s">
        <v>132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89</v>
      </c>
      <c r="BK600" s="231">
        <f>ROUND(I600*H600,2)</f>
        <v>0</v>
      </c>
      <c r="BL600" s="18" t="s">
        <v>139</v>
      </c>
      <c r="BM600" s="230" t="s">
        <v>1185</v>
      </c>
    </row>
    <row r="601" s="13" customFormat="1">
      <c r="A601" s="13"/>
      <c r="B601" s="232"/>
      <c r="C601" s="233"/>
      <c r="D601" s="234" t="s">
        <v>141</v>
      </c>
      <c r="E601" s="235" t="s">
        <v>1</v>
      </c>
      <c r="F601" s="236" t="s">
        <v>1167</v>
      </c>
      <c r="G601" s="233"/>
      <c r="H601" s="237">
        <v>53.802</v>
      </c>
      <c r="I601" s="238"/>
      <c r="J601" s="233"/>
      <c r="K601" s="233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141</v>
      </c>
      <c r="AU601" s="243" t="s">
        <v>91</v>
      </c>
      <c r="AV601" s="13" t="s">
        <v>91</v>
      </c>
      <c r="AW601" s="13" t="s">
        <v>36</v>
      </c>
      <c r="AX601" s="13" t="s">
        <v>81</v>
      </c>
      <c r="AY601" s="243" t="s">
        <v>132</v>
      </c>
    </row>
    <row r="602" s="13" customFormat="1">
      <c r="A602" s="13"/>
      <c r="B602" s="232"/>
      <c r="C602" s="233"/>
      <c r="D602" s="234" t="s">
        <v>141</v>
      </c>
      <c r="E602" s="235" t="s">
        <v>1</v>
      </c>
      <c r="F602" s="236" t="s">
        <v>1168</v>
      </c>
      <c r="G602" s="233"/>
      <c r="H602" s="237">
        <v>78.947000000000003</v>
      </c>
      <c r="I602" s="238"/>
      <c r="J602" s="233"/>
      <c r="K602" s="233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141</v>
      </c>
      <c r="AU602" s="243" t="s">
        <v>91</v>
      </c>
      <c r="AV602" s="13" t="s">
        <v>91</v>
      </c>
      <c r="AW602" s="13" t="s">
        <v>36</v>
      </c>
      <c r="AX602" s="13" t="s">
        <v>81</v>
      </c>
      <c r="AY602" s="243" t="s">
        <v>132</v>
      </c>
    </row>
    <row r="603" s="16" customFormat="1">
      <c r="A603" s="16"/>
      <c r="B603" s="269"/>
      <c r="C603" s="270"/>
      <c r="D603" s="234" t="s">
        <v>141</v>
      </c>
      <c r="E603" s="271" t="s">
        <v>1</v>
      </c>
      <c r="F603" s="272" t="s">
        <v>162</v>
      </c>
      <c r="G603" s="270"/>
      <c r="H603" s="273">
        <v>132.749</v>
      </c>
      <c r="I603" s="274"/>
      <c r="J603" s="270"/>
      <c r="K603" s="270"/>
      <c r="L603" s="275"/>
      <c r="M603" s="276"/>
      <c r="N603" s="277"/>
      <c r="O603" s="277"/>
      <c r="P603" s="277"/>
      <c r="Q603" s="277"/>
      <c r="R603" s="277"/>
      <c r="S603" s="277"/>
      <c r="T603" s="278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T603" s="279" t="s">
        <v>141</v>
      </c>
      <c r="AU603" s="279" t="s">
        <v>91</v>
      </c>
      <c r="AV603" s="16" t="s">
        <v>139</v>
      </c>
      <c r="AW603" s="16" t="s">
        <v>36</v>
      </c>
      <c r="AX603" s="16" t="s">
        <v>89</v>
      </c>
      <c r="AY603" s="279" t="s">
        <v>132</v>
      </c>
    </row>
    <row r="604" s="12" customFormat="1" ht="22.8" customHeight="1">
      <c r="A604" s="12"/>
      <c r="B604" s="203"/>
      <c r="C604" s="204"/>
      <c r="D604" s="205" t="s">
        <v>80</v>
      </c>
      <c r="E604" s="217" t="s">
        <v>832</v>
      </c>
      <c r="F604" s="217" t="s">
        <v>833</v>
      </c>
      <c r="G604" s="204"/>
      <c r="H604" s="204"/>
      <c r="I604" s="207"/>
      <c r="J604" s="218">
        <f>BK604</f>
        <v>0</v>
      </c>
      <c r="K604" s="204"/>
      <c r="L604" s="209"/>
      <c r="M604" s="210"/>
      <c r="N604" s="211"/>
      <c r="O604" s="211"/>
      <c r="P604" s="212">
        <f>P605</f>
        <v>0</v>
      </c>
      <c r="Q604" s="211"/>
      <c r="R604" s="212">
        <f>R605</f>
        <v>0</v>
      </c>
      <c r="S604" s="211"/>
      <c r="T604" s="213">
        <f>T605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4" t="s">
        <v>89</v>
      </c>
      <c r="AT604" s="215" t="s">
        <v>80</v>
      </c>
      <c r="AU604" s="215" t="s">
        <v>89</v>
      </c>
      <c r="AY604" s="214" t="s">
        <v>132</v>
      </c>
      <c r="BK604" s="216">
        <f>BK605</f>
        <v>0</v>
      </c>
    </row>
    <row r="605" s="2" customFormat="1" ht="37.8" customHeight="1">
      <c r="A605" s="39"/>
      <c r="B605" s="40"/>
      <c r="C605" s="219" t="s">
        <v>724</v>
      </c>
      <c r="D605" s="219" t="s">
        <v>134</v>
      </c>
      <c r="E605" s="220" t="s">
        <v>1186</v>
      </c>
      <c r="F605" s="221" t="s">
        <v>1187</v>
      </c>
      <c r="G605" s="222" t="s">
        <v>312</v>
      </c>
      <c r="H605" s="223">
        <v>511.85599999999999</v>
      </c>
      <c r="I605" s="224"/>
      <c r="J605" s="225">
        <f>ROUND(I605*H605,2)</f>
        <v>0</v>
      </c>
      <c r="K605" s="221" t="s">
        <v>138</v>
      </c>
      <c r="L605" s="45"/>
      <c r="M605" s="226" t="s">
        <v>1</v>
      </c>
      <c r="N605" s="227" t="s">
        <v>46</v>
      </c>
      <c r="O605" s="92"/>
      <c r="P605" s="228">
        <f>O605*H605</f>
        <v>0</v>
      </c>
      <c r="Q605" s="228">
        <v>0</v>
      </c>
      <c r="R605" s="228">
        <f>Q605*H605</f>
        <v>0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139</v>
      </c>
      <c r="AT605" s="230" t="s">
        <v>134</v>
      </c>
      <c r="AU605" s="230" t="s">
        <v>91</v>
      </c>
      <c r="AY605" s="18" t="s">
        <v>132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89</v>
      </c>
      <c r="BK605" s="231">
        <f>ROUND(I605*H605,2)</f>
        <v>0</v>
      </c>
      <c r="BL605" s="18" t="s">
        <v>139</v>
      </c>
      <c r="BM605" s="230" t="s">
        <v>1188</v>
      </c>
    </row>
    <row r="606" s="12" customFormat="1" ht="25.92" customHeight="1">
      <c r="A606" s="12"/>
      <c r="B606" s="203"/>
      <c r="C606" s="204"/>
      <c r="D606" s="205" t="s">
        <v>80</v>
      </c>
      <c r="E606" s="206" t="s">
        <v>838</v>
      </c>
      <c r="F606" s="206" t="s">
        <v>839</v>
      </c>
      <c r="G606" s="204"/>
      <c r="H606" s="204"/>
      <c r="I606" s="207"/>
      <c r="J606" s="208">
        <f>BK606</f>
        <v>0</v>
      </c>
      <c r="K606" s="204"/>
      <c r="L606" s="209"/>
      <c r="M606" s="210"/>
      <c r="N606" s="211"/>
      <c r="O606" s="211"/>
      <c r="P606" s="212">
        <f>SUM(P607:P609)</f>
        <v>0</v>
      </c>
      <c r="Q606" s="211"/>
      <c r="R606" s="212">
        <f>SUM(R607:R609)</f>
        <v>0</v>
      </c>
      <c r="S606" s="211"/>
      <c r="T606" s="213">
        <f>SUM(T607:T609)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14" t="s">
        <v>139</v>
      </c>
      <c r="AT606" s="215" t="s">
        <v>80</v>
      </c>
      <c r="AU606" s="215" t="s">
        <v>81</v>
      </c>
      <c r="AY606" s="214" t="s">
        <v>132</v>
      </c>
      <c r="BK606" s="216">
        <f>SUM(BK607:BK609)</f>
        <v>0</v>
      </c>
    </row>
    <row r="607" s="2" customFormat="1" ht="16.5" customHeight="1">
      <c r="A607" s="39"/>
      <c r="B607" s="40"/>
      <c r="C607" s="219" t="s">
        <v>728</v>
      </c>
      <c r="D607" s="219" t="s">
        <v>134</v>
      </c>
      <c r="E607" s="220" t="s">
        <v>1189</v>
      </c>
      <c r="F607" s="221" t="s">
        <v>1190</v>
      </c>
      <c r="G607" s="222" t="s">
        <v>715</v>
      </c>
      <c r="H607" s="223">
        <v>1</v>
      </c>
      <c r="I607" s="224"/>
      <c r="J607" s="225">
        <f>ROUND(I607*H607,2)</f>
        <v>0</v>
      </c>
      <c r="K607" s="221" t="s">
        <v>1</v>
      </c>
      <c r="L607" s="45"/>
      <c r="M607" s="226" t="s">
        <v>1</v>
      </c>
      <c r="N607" s="227" t="s">
        <v>46</v>
      </c>
      <c r="O607" s="92"/>
      <c r="P607" s="228">
        <f>O607*H607</f>
        <v>0</v>
      </c>
      <c r="Q607" s="228">
        <v>0</v>
      </c>
      <c r="R607" s="228">
        <f>Q607*H607</f>
        <v>0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139</v>
      </c>
      <c r="AT607" s="230" t="s">
        <v>134</v>
      </c>
      <c r="AU607" s="230" t="s">
        <v>89</v>
      </c>
      <c r="AY607" s="18" t="s">
        <v>132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89</v>
      </c>
      <c r="BK607" s="231">
        <f>ROUND(I607*H607,2)</f>
        <v>0</v>
      </c>
      <c r="BL607" s="18" t="s">
        <v>139</v>
      </c>
      <c r="BM607" s="230" t="s">
        <v>1191</v>
      </c>
    </row>
    <row r="608" s="14" customFormat="1">
      <c r="A608" s="14"/>
      <c r="B608" s="248"/>
      <c r="C608" s="249"/>
      <c r="D608" s="234" t="s">
        <v>141</v>
      </c>
      <c r="E608" s="250" t="s">
        <v>1</v>
      </c>
      <c r="F608" s="251" t="s">
        <v>1192</v>
      </c>
      <c r="G608" s="249"/>
      <c r="H608" s="250" t="s">
        <v>1</v>
      </c>
      <c r="I608" s="252"/>
      <c r="J608" s="249"/>
      <c r="K608" s="249"/>
      <c r="L608" s="253"/>
      <c r="M608" s="254"/>
      <c r="N608" s="255"/>
      <c r="O608" s="255"/>
      <c r="P608" s="255"/>
      <c r="Q608" s="255"/>
      <c r="R608" s="255"/>
      <c r="S608" s="255"/>
      <c r="T608" s="25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7" t="s">
        <v>141</v>
      </c>
      <c r="AU608" s="257" t="s">
        <v>89</v>
      </c>
      <c r="AV608" s="14" t="s">
        <v>89</v>
      </c>
      <c r="AW608" s="14" t="s">
        <v>36</v>
      </c>
      <c r="AX608" s="14" t="s">
        <v>81</v>
      </c>
      <c r="AY608" s="257" t="s">
        <v>132</v>
      </c>
    </row>
    <row r="609" s="13" customFormat="1">
      <c r="A609" s="13"/>
      <c r="B609" s="232"/>
      <c r="C609" s="233"/>
      <c r="D609" s="234" t="s">
        <v>141</v>
      </c>
      <c r="E609" s="235" t="s">
        <v>1</v>
      </c>
      <c r="F609" s="236" t="s">
        <v>89</v>
      </c>
      <c r="G609" s="233"/>
      <c r="H609" s="237">
        <v>1</v>
      </c>
      <c r="I609" s="238"/>
      <c r="J609" s="233"/>
      <c r="K609" s="233"/>
      <c r="L609" s="239"/>
      <c r="M609" s="295"/>
      <c r="N609" s="296"/>
      <c r="O609" s="296"/>
      <c r="P609" s="296"/>
      <c r="Q609" s="296"/>
      <c r="R609" s="296"/>
      <c r="S609" s="296"/>
      <c r="T609" s="29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141</v>
      </c>
      <c r="AU609" s="243" t="s">
        <v>89</v>
      </c>
      <c r="AV609" s="13" t="s">
        <v>91</v>
      </c>
      <c r="AW609" s="13" t="s">
        <v>36</v>
      </c>
      <c r="AX609" s="13" t="s">
        <v>89</v>
      </c>
      <c r="AY609" s="243" t="s">
        <v>132</v>
      </c>
    </row>
    <row r="610" s="2" customFormat="1" ht="6.96" customHeight="1">
      <c r="A610" s="39"/>
      <c r="B610" s="67"/>
      <c r="C610" s="68"/>
      <c r="D610" s="68"/>
      <c r="E610" s="68"/>
      <c r="F610" s="68"/>
      <c r="G610" s="68"/>
      <c r="H610" s="68"/>
      <c r="I610" s="68"/>
      <c r="J610" s="68"/>
      <c r="K610" s="68"/>
      <c r="L610" s="45"/>
      <c r="M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</row>
  </sheetData>
  <sheetProtection sheet="1" autoFilter="0" formatColumns="0" formatRows="0" objects="1" scenarios="1" spinCount="100000" saltValue="Ge6/T3DqXH7Yc8idHKkaZENdHR7G7xKYB9NdBXlr5xoaCpeWP6RFPkHvFhEPCS+KRSp11AkyPN+Z8x0tsCjiqg==" hashValue="Gao487hKauswAbH5aTinsk3uYU8qfdV7SpBeTEOIRfTnRsp/5moriX4Td/3GMFN5L3mhzHM7epetk3sQKjxTIw==" algorithmName="SHA-512" password="CC35"/>
  <autoFilter ref="C125:K60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Kanalizace, ul.Gebauerova, ul. Kotkova - kanalizace, vodovod - 01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1193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16. 8. 2023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ROUND((SUM(BE124:BE160)),  2)</f>
        <v>0</v>
      </c>
      <c r="G33" s="39"/>
      <c r="H33" s="39"/>
      <c r="I33" s="156">
        <v>0.20999999999999999</v>
      </c>
      <c r="J33" s="155">
        <f>ROUND(((SUM(BE124:BE160))*I33),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ROUND((SUM(BF124:BF160)),  2)</f>
        <v>0</v>
      </c>
      <c r="G34" s="39"/>
      <c r="H34" s="39"/>
      <c r="I34" s="156">
        <v>0.14999999999999999</v>
      </c>
      <c r="J34" s="155">
        <f>ROUND(((SUM(BF124:BF160))*I34),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ROUND((SUM(BG124:BG160)),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ROUND((SUM(BH124:BH160)),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ROUND((SUM(BI124:BI160)),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Kanalizace, ul.Gebauerova, ul. Kotkova - kanalizace, vodovod - 01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Pardubice</v>
      </c>
      <c r="G89" s="41"/>
      <c r="H89" s="41"/>
      <c r="I89" s="33" t="s">
        <v>22</v>
      </c>
      <c r="J89" s="80" t="str">
        <f>IF(J12="","",J12)</f>
        <v>16. 8. 2023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Tereza Hatková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1194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1195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1196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1195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1197</v>
      </c>
      <c r="E101" s="183"/>
      <c r="F101" s="183"/>
      <c r="G101" s="183"/>
      <c r="H101" s="183"/>
      <c r="I101" s="183"/>
      <c r="J101" s="184">
        <f>J137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1195</v>
      </c>
      <c r="E102" s="189"/>
      <c r="F102" s="189"/>
      <c r="G102" s="189"/>
      <c r="H102" s="189"/>
      <c r="I102" s="189"/>
      <c r="J102" s="190">
        <f>J138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1198</v>
      </c>
      <c r="E103" s="183"/>
      <c r="F103" s="183"/>
      <c r="G103" s="183"/>
      <c r="H103" s="183"/>
      <c r="I103" s="183"/>
      <c r="J103" s="184">
        <f>J148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1195</v>
      </c>
      <c r="E104" s="189"/>
      <c r="F104" s="189"/>
      <c r="G104" s="189"/>
      <c r="H104" s="189"/>
      <c r="I104" s="189"/>
      <c r="J104" s="190">
        <f>J149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Kanalizace, ul.Gebauerova, ul. Kotkova - kanalizace, vodovod - 01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03 -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Pardubice</v>
      </c>
      <c r="G118" s="41"/>
      <c r="H118" s="41"/>
      <c r="I118" s="33" t="s">
        <v>22</v>
      </c>
      <c r="J118" s="80" t="str">
        <f>IF(J12="","",J12)</f>
        <v>16. 8. 2023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32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>Tereza Hatková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118</v>
      </c>
      <c r="D123" s="195" t="s">
        <v>66</v>
      </c>
      <c r="E123" s="195" t="s">
        <v>62</v>
      </c>
      <c r="F123" s="195" t="s">
        <v>63</v>
      </c>
      <c r="G123" s="195" t="s">
        <v>119</v>
      </c>
      <c r="H123" s="195" t="s">
        <v>120</v>
      </c>
      <c r="I123" s="195" t="s">
        <v>121</v>
      </c>
      <c r="J123" s="195" t="s">
        <v>103</v>
      </c>
      <c r="K123" s="196" t="s">
        <v>122</v>
      </c>
      <c r="L123" s="197"/>
      <c r="M123" s="101" t="s">
        <v>1</v>
      </c>
      <c r="N123" s="102" t="s">
        <v>45</v>
      </c>
      <c r="O123" s="102" t="s">
        <v>123</v>
      </c>
      <c r="P123" s="102" t="s">
        <v>124</v>
      </c>
      <c r="Q123" s="102" t="s">
        <v>125</v>
      </c>
      <c r="R123" s="102" t="s">
        <v>126</v>
      </c>
      <c r="S123" s="102" t="s">
        <v>127</v>
      </c>
      <c r="T123" s="103" t="s">
        <v>128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129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P125+P130+P137+P148</f>
        <v>0</v>
      </c>
      <c r="Q124" s="105"/>
      <c r="R124" s="200">
        <f>R125+R130+R137+R148</f>
        <v>0</v>
      </c>
      <c r="S124" s="105"/>
      <c r="T124" s="201">
        <f>T125+T130+T137+T148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80</v>
      </c>
      <c r="AU124" s="18" t="s">
        <v>105</v>
      </c>
      <c r="BK124" s="202">
        <f>BK125+BK130+BK137+BK148</f>
        <v>0</v>
      </c>
    </row>
    <row r="125" s="12" customFormat="1" ht="25.92" customHeight="1">
      <c r="A125" s="12"/>
      <c r="B125" s="203"/>
      <c r="C125" s="204"/>
      <c r="D125" s="205" t="s">
        <v>80</v>
      </c>
      <c r="E125" s="206" t="s">
        <v>1199</v>
      </c>
      <c r="F125" s="206" t="s">
        <v>1200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89</v>
      </c>
      <c r="AT125" s="215" t="s">
        <v>80</v>
      </c>
      <c r="AU125" s="215" t="s">
        <v>81</v>
      </c>
      <c r="AY125" s="214" t="s">
        <v>132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80</v>
      </c>
      <c r="E126" s="217" t="s">
        <v>1201</v>
      </c>
      <c r="F126" s="217" t="s">
        <v>1202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89</v>
      </c>
      <c r="AT126" s="215" t="s">
        <v>80</v>
      </c>
      <c r="AU126" s="215" t="s">
        <v>89</v>
      </c>
      <c r="AY126" s="214" t="s">
        <v>132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89</v>
      </c>
      <c r="D127" s="219" t="s">
        <v>134</v>
      </c>
      <c r="E127" s="220" t="s">
        <v>1203</v>
      </c>
      <c r="F127" s="221" t="s">
        <v>1204</v>
      </c>
      <c r="G127" s="222" t="s">
        <v>715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46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139</v>
      </c>
      <c r="AT127" s="230" t="s">
        <v>134</v>
      </c>
      <c r="AU127" s="230" t="s">
        <v>91</v>
      </c>
      <c r="AY127" s="18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89</v>
      </c>
      <c r="BK127" s="231">
        <f>ROUND(I127*H127,2)</f>
        <v>0</v>
      </c>
      <c r="BL127" s="18" t="s">
        <v>139</v>
      </c>
      <c r="BM127" s="230" t="s">
        <v>91</v>
      </c>
    </row>
    <row r="128" s="2" customFormat="1" ht="16.5" customHeight="1">
      <c r="A128" s="39"/>
      <c r="B128" s="40"/>
      <c r="C128" s="219" t="s">
        <v>91</v>
      </c>
      <c r="D128" s="219" t="s">
        <v>134</v>
      </c>
      <c r="E128" s="220" t="s">
        <v>1205</v>
      </c>
      <c r="F128" s="221" t="s">
        <v>1206</v>
      </c>
      <c r="G128" s="222" t="s">
        <v>715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139</v>
      </c>
      <c r="AT128" s="230" t="s">
        <v>134</v>
      </c>
      <c r="AU128" s="230" t="s">
        <v>91</v>
      </c>
      <c r="AY128" s="18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89</v>
      </c>
      <c r="BK128" s="231">
        <f>ROUND(I128*H128,2)</f>
        <v>0</v>
      </c>
      <c r="BL128" s="18" t="s">
        <v>139</v>
      </c>
      <c r="BM128" s="230" t="s">
        <v>139</v>
      </c>
    </row>
    <row r="129" s="2" customFormat="1" ht="16.5" customHeight="1">
      <c r="A129" s="39"/>
      <c r="B129" s="40"/>
      <c r="C129" s="219" t="s">
        <v>154</v>
      </c>
      <c r="D129" s="219" t="s">
        <v>134</v>
      </c>
      <c r="E129" s="220" t="s">
        <v>1207</v>
      </c>
      <c r="F129" s="221" t="s">
        <v>1208</v>
      </c>
      <c r="G129" s="222" t="s">
        <v>715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139</v>
      </c>
      <c r="AT129" s="230" t="s">
        <v>134</v>
      </c>
      <c r="AU129" s="230" t="s">
        <v>91</v>
      </c>
      <c r="AY129" s="18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89</v>
      </c>
      <c r="BK129" s="231">
        <f>ROUND(I129*H129,2)</f>
        <v>0</v>
      </c>
      <c r="BL129" s="18" t="s">
        <v>139</v>
      </c>
      <c r="BM129" s="230" t="s">
        <v>180</v>
      </c>
    </row>
    <row r="130" s="12" customFormat="1" ht="25.92" customHeight="1">
      <c r="A130" s="12"/>
      <c r="B130" s="203"/>
      <c r="C130" s="204"/>
      <c r="D130" s="205" t="s">
        <v>80</v>
      </c>
      <c r="E130" s="206" t="s">
        <v>1209</v>
      </c>
      <c r="F130" s="206" t="s">
        <v>1210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89</v>
      </c>
      <c r="AT130" s="215" t="s">
        <v>80</v>
      </c>
      <c r="AU130" s="215" t="s">
        <v>81</v>
      </c>
      <c r="AY130" s="214" t="s">
        <v>132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80</v>
      </c>
      <c r="E131" s="217" t="s">
        <v>1201</v>
      </c>
      <c r="F131" s="217" t="s">
        <v>1202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SUM(P132:P136)</f>
        <v>0</v>
      </c>
      <c r="Q131" s="211"/>
      <c r="R131" s="212">
        <f>SUM(R132:R136)</f>
        <v>0</v>
      </c>
      <c r="S131" s="211"/>
      <c r="T131" s="213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89</v>
      </c>
      <c r="AT131" s="215" t="s">
        <v>80</v>
      </c>
      <c r="AU131" s="215" t="s">
        <v>89</v>
      </c>
      <c r="AY131" s="214" t="s">
        <v>132</v>
      </c>
      <c r="BK131" s="216">
        <f>SUM(BK132:BK136)</f>
        <v>0</v>
      </c>
    </row>
    <row r="132" s="2" customFormat="1" ht="16.5" customHeight="1">
      <c r="A132" s="39"/>
      <c r="B132" s="40"/>
      <c r="C132" s="219" t="s">
        <v>139</v>
      </c>
      <c r="D132" s="219" t="s">
        <v>134</v>
      </c>
      <c r="E132" s="220" t="s">
        <v>1211</v>
      </c>
      <c r="F132" s="221" t="s">
        <v>1212</v>
      </c>
      <c r="G132" s="222" t="s">
        <v>715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139</v>
      </c>
      <c r="AT132" s="230" t="s">
        <v>134</v>
      </c>
      <c r="AU132" s="230" t="s">
        <v>91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139</v>
      </c>
      <c r="BM132" s="230" t="s">
        <v>191</v>
      </c>
    </row>
    <row r="133" s="2" customFormat="1">
      <c r="A133" s="39"/>
      <c r="B133" s="40"/>
      <c r="C133" s="41"/>
      <c r="D133" s="234" t="s">
        <v>146</v>
      </c>
      <c r="E133" s="41"/>
      <c r="F133" s="244" t="s">
        <v>1213</v>
      </c>
      <c r="G133" s="41"/>
      <c r="H133" s="41"/>
      <c r="I133" s="245"/>
      <c r="J133" s="41"/>
      <c r="K133" s="41"/>
      <c r="L133" s="45"/>
      <c r="M133" s="246"/>
      <c r="N133" s="24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91</v>
      </c>
    </row>
    <row r="134" s="2" customFormat="1" ht="33" customHeight="1">
      <c r="A134" s="39"/>
      <c r="B134" s="40"/>
      <c r="C134" s="219" t="s">
        <v>173</v>
      </c>
      <c r="D134" s="219" t="s">
        <v>134</v>
      </c>
      <c r="E134" s="220" t="s">
        <v>1214</v>
      </c>
      <c r="F134" s="221" t="s">
        <v>1215</v>
      </c>
      <c r="G134" s="222" t="s">
        <v>715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139</v>
      </c>
      <c r="AT134" s="230" t="s">
        <v>134</v>
      </c>
      <c r="AU134" s="230" t="s">
        <v>91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139</v>
      </c>
      <c r="BM134" s="230" t="s">
        <v>205</v>
      </c>
    </row>
    <row r="135" s="2" customFormat="1">
      <c r="A135" s="39"/>
      <c r="B135" s="40"/>
      <c r="C135" s="41"/>
      <c r="D135" s="234" t="s">
        <v>146</v>
      </c>
      <c r="E135" s="41"/>
      <c r="F135" s="244" t="s">
        <v>1216</v>
      </c>
      <c r="G135" s="41"/>
      <c r="H135" s="41"/>
      <c r="I135" s="245"/>
      <c r="J135" s="41"/>
      <c r="K135" s="41"/>
      <c r="L135" s="45"/>
      <c r="M135" s="246"/>
      <c r="N135" s="24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91</v>
      </c>
    </row>
    <row r="136" s="2" customFormat="1" ht="49.05" customHeight="1">
      <c r="A136" s="39"/>
      <c r="B136" s="40"/>
      <c r="C136" s="219" t="s">
        <v>180</v>
      </c>
      <c r="D136" s="219" t="s">
        <v>134</v>
      </c>
      <c r="E136" s="220" t="s">
        <v>1217</v>
      </c>
      <c r="F136" s="221" t="s">
        <v>1218</v>
      </c>
      <c r="G136" s="222" t="s">
        <v>715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139</v>
      </c>
      <c r="AT136" s="230" t="s">
        <v>134</v>
      </c>
      <c r="AU136" s="230" t="s">
        <v>91</v>
      </c>
      <c r="AY136" s="18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89</v>
      </c>
      <c r="BK136" s="231">
        <f>ROUND(I136*H136,2)</f>
        <v>0</v>
      </c>
      <c r="BL136" s="18" t="s">
        <v>139</v>
      </c>
      <c r="BM136" s="230" t="s">
        <v>221</v>
      </c>
    </row>
    <row r="137" s="12" customFormat="1" ht="25.92" customHeight="1">
      <c r="A137" s="12"/>
      <c r="B137" s="203"/>
      <c r="C137" s="204"/>
      <c r="D137" s="205" t="s">
        <v>80</v>
      </c>
      <c r="E137" s="206" t="s">
        <v>1219</v>
      </c>
      <c r="F137" s="206" t="s">
        <v>1220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P138</f>
        <v>0</v>
      </c>
      <c r="Q137" s="211"/>
      <c r="R137" s="212">
        <f>R138</f>
        <v>0</v>
      </c>
      <c r="S137" s="211"/>
      <c r="T137" s="213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89</v>
      </c>
      <c r="AT137" s="215" t="s">
        <v>80</v>
      </c>
      <c r="AU137" s="215" t="s">
        <v>81</v>
      </c>
      <c r="AY137" s="214" t="s">
        <v>132</v>
      </c>
      <c r="BK137" s="216">
        <f>BK138</f>
        <v>0</v>
      </c>
    </row>
    <row r="138" s="12" customFormat="1" ht="22.8" customHeight="1">
      <c r="A138" s="12"/>
      <c r="B138" s="203"/>
      <c r="C138" s="204"/>
      <c r="D138" s="205" t="s">
        <v>80</v>
      </c>
      <c r="E138" s="217" t="s">
        <v>1201</v>
      </c>
      <c r="F138" s="217" t="s">
        <v>1202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SUM(P139:P147)</f>
        <v>0</v>
      </c>
      <c r="Q138" s="211"/>
      <c r="R138" s="212">
        <f>SUM(R139:R147)</f>
        <v>0</v>
      </c>
      <c r="S138" s="211"/>
      <c r="T138" s="213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89</v>
      </c>
      <c r="AT138" s="215" t="s">
        <v>80</v>
      </c>
      <c r="AU138" s="215" t="s">
        <v>89</v>
      </c>
      <c r="AY138" s="214" t="s">
        <v>132</v>
      </c>
      <c r="BK138" s="216">
        <f>SUM(BK139:BK147)</f>
        <v>0</v>
      </c>
    </row>
    <row r="139" s="2" customFormat="1" ht="33" customHeight="1">
      <c r="A139" s="39"/>
      <c r="B139" s="40"/>
      <c r="C139" s="219" t="s">
        <v>185</v>
      </c>
      <c r="D139" s="219" t="s">
        <v>134</v>
      </c>
      <c r="E139" s="220" t="s">
        <v>1221</v>
      </c>
      <c r="F139" s="221" t="s">
        <v>1222</v>
      </c>
      <c r="G139" s="222" t="s">
        <v>715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46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139</v>
      </c>
      <c r="AT139" s="230" t="s">
        <v>134</v>
      </c>
      <c r="AU139" s="230" t="s">
        <v>91</v>
      </c>
      <c r="AY139" s="18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89</v>
      </c>
      <c r="BK139" s="231">
        <f>ROUND(I139*H139,2)</f>
        <v>0</v>
      </c>
      <c r="BL139" s="18" t="s">
        <v>139</v>
      </c>
      <c r="BM139" s="230" t="s">
        <v>233</v>
      </c>
    </row>
    <row r="140" s="2" customFormat="1" ht="16.5" customHeight="1">
      <c r="A140" s="39"/>
      <c r="B140" s="40"/>
      <c r="C140" s="219" t="s">
        <v>191</v>
      </c>
      <c r="D140" s="219" t="s">
        <v>134</v>
      </c>
      <c r="E140" s="220" t="s">
        <v>1223</v>
      </c>
      <c r="F140" s="221" t="s">
        <v>1224</v>
      </c>
      <c r="G140" s="222" t="s">
        <v>715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139</v>
      </c>
      <c r="AT140" s="230" t="s">
        <v>134</v>
      </c>
      <c r="AU140" s="230" t="s">
        <v>91</v>
      </c>
      <c r="AY140" s="18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89</v>
      </c>
      <c r="BK140" s="231">
        <f>ROUND(I140*H140,2)</f>
        <v>0</v>
      </c>
      <c r="BL140" s="18" t="s">
        <v>139</v>
      </c>
      <c r="BM140" s="230" t="s">
        <v>259</v>
      </c>
    </row>
    <row r="141" s="2" customFormat="1" ht="44.25" customHeight="1">
      <c r="A141" s="39"/>
      <c r="B141" s="40"/>
      <c r="C141" s="219" t="s">
        <v>201</v>
      </c>
      <c r="D141" s="219" t="s">
        <v>134</v>
      </c>
      <c r="E141" s="220" t="s">
        <v>1225</v>
      </c>
      <c r="F141" s="221" t="s">
        <v>1226</v>
      </c>
      <c r="G141" s="222" t="s">
        <v>715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139</v>
      </c>
      <c r="AT141" s="230" t="s">
        <v>134</v>
      </c>
      <c r="AU141" s="230" t="s">
        <v>91</v>
      </c>
      <c r="AY141" s="18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139</v>
      </c>
      <c r="BM141" s="230" t="s">
        <v>268</v>
      </c>
    </row>
    <row r="142" s="2" customFormat="1" ht="16.5" customHeight="1">
      <c r="A142" s="39"/>
      <c r="B142" s="40"/>
      <c r="C142" s="219" t="s">
        <v>205</v>
      </c>
      <c r="D142" s="219" t="s">
        <v>134</v>
      </c>
      <c r="E142" s="220" t="s">
        <v>1227</v>
      </c>
      <c r="F142" s="221" t="s">
        <v>1228</v>
      </c>
      <c r="G142" s="222" t="s">
        <v>715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46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139</v>
      </c>
      <c r="AT142" s="230" t="s">
        <v>134</v>
      </c>
      <c r="AU142" s="230" t="s">
        <v>91</v>
      </c>
      <c r="AY142" s="18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89</v>
      </c>
      <c r="BK142" s="231">
        <f>ROUND(I142*H142,2)</f>
        <v>0</v>
      </c>
      <c r="BL142" s="18" t="s">
        <v>139</v>
      </c>
      <c r="BM142" s="230" t="s">
        <v>279</v>
      </c>
    </row>
    <row r="143" s="2" customFormat="1" ht="33" customHeight="1">
      <c r="A143" s="39"/>
      <c r="B143" s="40"/>
      <c r="C143" s="219" t="s">
        <v>214</v>
      </c>
      <c r="D143" s="219" t="s">
        <v>134</v>
      </c>
      <c r="E143" s="220" t="s">
        <v>1229</v>
      </c>
      <c r="F143" s="221" t="s">
        <v>1230</v>
      </c>
      <c r="G143" s="222" t="s">
        <v>715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46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139</v>
      </c>
      <c r="AT143" s="230" t="s">
        <v>134</v>
      </c>
      <c r="AU143" s="230" t="s">
        <v>91</v>
      </c>
      <c r="AY143" s="18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89</v>
      </c>
      <c r="BK143" s="231">
        <f>ROUND(I143*H143,2)</f>
        <v>0</v>
      </c>
      <c r="BL143" s="18" t="s">
        <v>139</v>
      </c>
      <c r="BM143" s="230" t="s">
        <v>288</v>
      </c>
    </row>
    <row r="144" s="2" customFormat="1">
      <c r="A144" s="39"/>
      <c r="B144" s="40"/>
      <c r="C144" s="41"/>
      <c r="D144" s="234" t="s">
        <v>146</v>
      </c>
      <c r="E144" s="41"/>
      <c r="F144" s="244" t="s">
        <v>1231</v>
      </c>
      <c r="G144" s="41"/>
      <c r="H144" s="41"/>
      <c r="I144" s="245"/>
      <c r="J144" s="41"/>
      <c r="K144" s="41"/>
      <c r="L144" s="45"/>
      <c r="M144" s="246"/>
      <c r="N144" s="24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91</v>
      </c>
    </row>
    <row r="145" s="2" customFormat="1" ht="24.15" customHeight="1">
      <c r="A145" s="39"/>
      <c r="B145" s="40"/>
      <c r="C145" s="219" t="s">
        <v>221</v>
      </c>
      <c r="D145" s="219" t="s">
        <v>134</v>
      </c>
      <c r="E145" s="220" t="s">
        <v>1232</v>
      </c>
      <c r="F145" s="221" t="s">
        <v>1233</v>
      </c>
      <c r="G145" s="222" t="s">
        <v>715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46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139</v>
      </c>
      <c r="AT145" s="230" t="s">
        <v>134</v>
      </c>
      <c r="AU145" s="230" t="s">
        <v>91</v>
      </c>
      <c r="AY145" s="18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89</v>
      </c>
      <c r="BK145" s="231">
        <f>ROUND(I145*H145,2)</f>
        <v>0</v>
      </c>
      <c r="BL145" s="18" t="s">
        <v>139</v>
      </c>
      <c r="BM145" s="230" t="s">
        <v>303</v>
      </c>
    </row>
    <row r="146" s="2" customFormat="1">
      <c r="A146" s="39"/>
      <c r="B146" s="40"/>
      <c r="C146" s="41"/>
      <c r="D146" s="234" t="s">
        <v>146</v>
      </c>
      <c r="E146" s="41"/>
      <c r="F146" s="244" t="s">
        <v>1234</v>
      </c>
      <c r="G146" s="41"/>
      <c r="H146" s="41"/>
      <c r="I146" s="245"/>
      <c r="J146" s="41"/>
      <c r="K146" s="41"/>
      <c r="L146" s="45"/>
      <c r="M146" s="246"/>
      <c r="N146" s="24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91</v>
      </c>
    </row>
    <row r="147" s="2" customFormat="1" ht="298.05" customHeight="1">
      <c r="A147" s="39"/>
      <c r="B147" s="40"/>
      <c r="C147" s="219" t="s">
        <v>228</v>
      </c>
      <c r="D147" s="219" t="s">
        <v>134</v>
      </c>
      <c r="E147" s="220" t="s">
        <v>1235</v>
      </c>
      <c r="F147" s="221" t="s">
        <v>1236</v>
      </c>
      <c r="G147" s="222" t="s">
        <v>715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46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139</v>
      </c>
      <c r="AT147" s="230" t="s">
        <v>134</v>
      </c>
      <c r="AU147" s="230" t="s">
        <v>91</v>
      </c>
      <c r="AY147" s="18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89</v>
      </c>
      <c r="BK147" s="231">
        <f>ROUND(I147*H147,2)</f>
        <v>0</v>
      </c>
      <c r="BL147" s="18" t="s">
        <v>139</v>
      </c>
      <c r="BM147" s="230" t="s">
        <v>318</v>
      </c>
    </row>
    <row r="148" s="12" customFormat="1" ht="25.92" customHeight="1">
      <c r="A148" s="12"/>
      <c r="B148" s="203"/>
      <c r="C148" s="204"/>
      <c r="D148" s="205" t="s">
        <v>80</v>
      </c>
      <c r="E148" s="206" t="s">
        <v>1237</v>
      </c>
      <c r="F148" s="206" t="s">
        <v>1238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P149</f>
        <v>0</v>
      </c>
      <c r="Q148" s="211"/>
      <c r="R148" s="212">
        <f>R149</f>
        <v>0</v>
      </c>
      <c r="S148" s="211"/>
      <c r="T148" s="21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89</v>
      </c>
      <c r="AT148" s="215" t="s">
        <v>80</v>
      </c>
      <c r="AU148" s="215" t="s">
        <v>81</v>
      </c>
      <c r="AY148" s="214" t="s">
        <v>132</v>
      </c>
      <c r="BK148" s="216">
        <f>BK149</f>
        <v>0</v>
      </c>
    </row>
    <row r="149" s="12" customFormat="1" ht="22.8" customHeight="1">
      <c r="A149" s="12"/>
      <c r="B149" s="203"/>
      <c r="C149" s="204"/>
      <c r="D149" s="205" t="s">
        <v>80</v>
      </c>
      <c r="E149" s="217" t="s">
        <v>1201</v>
      </c>
      <c r="F149" s="217" t="s">
        <v>1202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SUM(P150:P160)</f>
        <v>0</v>
      </c>
      <c r="Q149" s="211"/>
      <c r="R149" s="212">
        <f>SUM(R150:R160)</f>
        <v>0</v>
      </c>
      <c r="S149" s="211"/>
      <c r="T149" s="213">
        <f>SUM(T150:T160)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89</v>
      </c>
      <c r="AT149" s="215" t="s">
        <v>80</v>
      </c>
      <c r="AU149" s="215" t="s">
        <v>89</v>
      </c>
      <c r="AY149" s="214" t="s">
        <v>132</v>
      </c>
      <c r="BK149" s="216">
        <f>SUM(BK150:BK160)</f>
        <v>0</v>
      </c>
    </row>
    <row r="150" s="2" customFormat="1" ht="37.8" customHeight="1">
      <c r="A150" s="39"/>
      <c r="B150" s="40"/>
      <c r="C150" s="219" t="s">
        <v>233</v>
      </c>
      <c r="D150" s="219" t="s">
        <v>134</v>
      </c>
      <c r="E150" s="220" t="s">
        <v>1239</v>
      </c>
      <c r="F150" s="221" t="s">
        <v>1240</v>
      </c>
      <c r="G150" s="222" t="s">
        <v>715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46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139</v>
      </c>
      <c r="AT150" s="230" t="s">
        <v>134</v>
      </c>
      <c r="AU150" s="230" t="s">
        <v>91</v>
      </c>
      <c r="AY150" s="18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89</v>
      </c>
      <c r="BK150" s="231">
        <f>ROUND(I150*H150,2)</f>
        <v>0</v>
      </c>
      <c r="BL150" s="18" t="s">
        <v>139</v>
      </c>
      <c r="BM150" s="230" t="s">
        <v>338</v>
      </c>
    </row>
    <row r="151" s="2" customFormat="1">
      <c r="A151" s="39"/>
      <c r="B151" s="40"/>
      <c r="C151" s="41"/>
      <c r="D151" s="234" t="s">
        <v>146</v>
      </c>
      <c r="E151" s="41"/>
      <c r="F151" s="244" t="s">
        <v>1241</v>
      </c>
      <c r="G151" s="41"/>
      <c r="H151" s="41"/>
      <c r="I151" s="245"/>
      <c r="J151" s="41"/>
      <c r="K151" s="41"/>
      <c r="L151" s="45"/>
      <c r="M151" s="246"/>
      <c r="N151" s="24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91</v>
      </c>
    </row>
    <row r="152" s="2" customFormat="1" ht="24.15" customHeight="1">
      <c r="A152" s="39"/>
      <c r="B152" s="40"/>
      <c r="C152" s="219" t="s">
        <v>8</v>
      </c>
      <c r="D152" s="219" t="s">
        <v>134</v>
      </c>
      <c r="E152" s="220" t="s">
        <v>1242</v>
      </c>
      <c r="F152" s="221" t="s">
        <v>1243</v>
      </c>
      <c r="G152" s="222" t="s">
        <v>715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46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139</v>
      </c>
      <c r="AT152" s="230" t="s">
        <v>134</v>
      </c>
      <c r="AU152" s="230" t="s">
        <v>91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89</v>
      </c>
      <c r="BK152" s="231">
        <f>ROUND(I152*H152,2)</f>
        <v>0</v>
      </c>
      <c r="BL152" s="18" t="s">
        <v>139</v>
      </c>
      <c r="BM152" s="230" t="s">
        <v>352</v>
      </c>
    </row>
    <row r="153" s="2" customFormat="1">
      <c r="A153" s="39"/>
      <c r="B153" s="40"/>
      <c r="C153" s="41"/>
      <c r="D153" s="234" t="s">
        <v>146</v>
      </c>
      <c r="E153" s="41"/>
      <c r="F153" s="244" t="s">
        <v>1244</v>
      </c>
      <c r="G153" s="41"/>
      <c r="H153" s="41"/>
      <c r="I153" s="245"/>
      <c r="J153" s="41"/>
      <c r="K153" s="41"/>
      <c r="L153" s="45"/>
      <c r="M153" s="246"/>
      <c r="N153" s="24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91</v>
      </c>
    </row>
    <row r="154" s="2" customFormat="1" ht="49.05" customHeight="1">
      <c r="A154" s="39"/>
      <c r="B154" s="40"/>
      <c r="C154" s="219" t="s">
        <v>259</v>
      </c>
      <c r="D154" s="219" t="s">
        <v>134</v>
      </c>
      <c r="E154" s="220" t="s">
        <v>1245</v>
      </c>
      <c r="F154" s="221" t="s">
        <v>1246</v>
      </c>
      <c r="G154" s="222" t="s">
        <v>715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46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139</v>
      </c>
      <c r="AT154" s="230" t="s">
        <v>134</v>
      </c>
      <c r="AU154" s="230" t="s">
        <v>91</v>
      </c>
      <c r="AY154" s="18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89</v>
      </c>
      <c r="BK154" s="231">
        <f>ROUND(I154*H154,2)</f>
        <v>0</v>
      </c>
      <c r="BL154" s="18" t="s">
        <v>139</v>
      </c>
      <c r="BM154" s="230" t="s">
        <v>362</v>
      </c>
    </row>
    <row r="155" s="2" customFormat="1" ht="24.15" customHeight="1">
      <c r="A155" s="39"/>
      <c r="B155" s="40"/>
      <c r="C155" s="219" t="s">
        <v>263</v>
      </c>
      <c r="D155" s="219" t="s">
        <v>134</v>
      </c>
      <c r="E155" s="220" t="s">
        <v>1247</v>
      </c>
      <c r="F155" s="221" t="s">
        <v>1248</v>
      </c>
      <c r="G155" s="222" t="s">
        <v>715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46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139</v>
      </c>
      <c r="AT155" s="230" t="s">
        <v>134</v>
      </c>
      <c r="AU155" s="230" t="s">
        <v>91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89</v>
      </c>
      <c r="BK155" s="231">
        <f>ROUND(I155*H155,2)</f>
        <v>0</v>
      </c>
      <c r="BL155" s="18" t="s">
        <v>139</v>
      </c>
      <c r="BM155" s="230" t="s">
        <v>374</v>
      </c>
    </row>
    <row r="156" s="2" customFormat="1">
      <c r="A156" s="39"/>
      <c r="B156" s="40"/>
      <c r="C156" s="41"/>
      <c r="D156" s="234" t="s">
        <v>146</v>
      </c>
      <c r="E156" s="41"/>
      <c r="F156" s="244" t="s">
        <v>1249</v>
      </c>
      <c r="G156" s="41"/>
      <c r="H156" s="41"/>
      <c r="I156" s="245"/>
      <c r="J156" s="41"/>
      <c r="K156" s="41"/>
      <c r="L156" s="45"/>
      <c r="M156" s="246"/>
      <c r="N156" s="24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91</v>
      </c>
    </row>
    <row r="157" s="2" customFormat="1" ht="24.15" customHeight="1">
      <c r="A157" s="39"/>
      <c r="B157" s="40"/>
      <c r="C157" s="219" t="s">
        <v>268</v>
      </c>
      <c r="D157" s="219" t="s">
        <v>134</v>
      </c>
      <c r="E157" s="220" t="s">
        <v>1250</v>
      </c>
      <c r="F157" s="221" t="s">
        <v>1251</v>
      </c>
      <c r="G157" s="222" t="s">
        <v>715</v>
      </c>
      <c r="H157" s="223">
        <v>1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46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139</v>
      </c>
      <c r="AT157" s="230" t="s">
        <v>134</v>
      </c>
      <c r="AU157" s="230" t="s">
        <v>91</v>
      </c>
      <c r="AY157" s="18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89</v>
      </c>
      <c r="BK157" s="231">
        <f>ROUND(I157*H157,2)</f>
        <v>0</v>
      </c>
      <c r="BL157" s="18" t="s">
        <v>139</v>
      </c>
      <c r="BM157" s="230" t="s">
        <v>392</v>
      </c>
    </row>
    <row r="158" s="2" customFormat="1">
      <c r="A158" s="39"/>
      <c r="B158" s="40"/>
      <c r="C158" s="41"/>
      <c r="D158" s="234" t="s">
        <v>146</v>
      </c>
      <c r="E158" s="41"/>
      <c r="F158" s="244" t="s">
        <v>1252</v>
      </c>
      <c r="G158" s="41"/>
      <c r="H158" s="41"/>
      <c r="I158" s="245"/>
      <c r="J158" s="41"/>
      <c r="K158" s="41"/>
      <c r="L158" s="45"/>
      <c r="M158" s="246"/>
      <c r="N158" s="24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91</v>
      </c>
    </row>
    <row r="159" s="2" customFormat="1" ht="44.25" customHeight="1">
      <c r="A159" s="39"/>
      <c r="B159" s="40"/>
      <c r="C159" s="219" t="s">
        <v>272</v>
      </c>
      <c r="D159" s="219" t="s">
        <v>134</v>
      </c>
      <c r="E159" s="220" t="s">
        <v>1253</v>
      </c>
      <c r="F159" s="221" t="s">
        <v>1254</v>
      </c>
      <c r="G159" s="222" t="s">
        <v>715</v>
      </c>
      <c r="H159" s="223">
        <v>1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46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139</v>
      </c>
      <c r="AT159" s="230" t="s">
        <v>134</v>
      </c>
      <c r="AU159" s="230" t="s">
        <v>91</v>
      </c>
      <c r="AY159" s="18" t="s">
        <v>132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89</v>
      </c>
      <c r="BK159" s="231">
        <f>ROUND(I159*H159,2)</f>
        <v>0</v>
      </c>
      <c r="BL159" s="18" t="s">
        <v>139</v>
      </c>
      <c r="BM159" s="230" t="s">
        <v>401</v>
      </c>
    </row>
    <row r="160" s="2" customFormat="1" ht="16.5" customHeight="1">
      <c r="A160" s="39"/>
      <c r="B160" s="40"/>
      <c r="C160" s="219" t="s">
        <v>279</v>
      </c>
      <c r="D160" s="219" t="s">
        <v>134</v>
      </c>
      <c r="E160" s="220" t="s">
        <v>1255</v>
      </c>
      <c r="F160" s="221" t="s">
        <v>1256</v>
      </c>
      <c r="G160" s="222" t="s">
        <v>715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90" t="s">
        <v>1</v>
      </c>
      <c r="N160" s="291" t="s">
        <v>46</v>
      </c>
      <c r="O160" s="292"/>
      <c r="P160" s="293">
        <f>O160*H160</f>
        <v>0</v>
      </c>
      <c r="Q160" s="293">
        <v>0</v>
      </c>
      <c r="R160" s="293">
        <f>Q160*H160</f>
        <v>0</v>
      </c>
      <c r="S160" s="293">
        <v>0</v>
      </c>
      <c r="T160" s="29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139</v>
      </c>
      <c r="AT160" s="230" t="s">
        <v>134</v>
      </c>
      <c r="AU160" s="230" t="s">
        <v>91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89</v>
      </c>
      <c r="BK160" s="231">
        <f>ROUND(I160*H160,2)</f>
        <v>0</v>
      </c>
      <c r="BL160" s="18" t="s">
        <v>139</v>
      </c>
      <c r="BM160" s="230" t="s">
        <v>412</v>
      </c>
    </row>
    <row r="161" s="2" customFormat="1" ht="6.96" customHeight="1">
      <c r="A161" s="39"/>
      <c r="B161" s="67"/>
      <c r="C161" s="68"/>
      <c r="D161" s="68"/>
      <c r="E161" s="68"/>
      <c r="F161" s="68"/>
      <c r="G161" s="68"/>
      <c r="H161" s="68"/>
      <c r="I161" s="68"/>
      <c r="J161" s="68"/>
      <c r="K161" s="68"/>
      <c r="L161" s="45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J4G4EdIxF9XiDv3E2BSPmXlKjKJKqOBh4tBj7p6ulIKqAtGmJfNV657GQokTjferH7ClTFVDaGQYDIkXfPzR9w==" hashValue="r5o2SQhWyODovpbjsZrpzqIn98NIZzMBlGROnn0S5iLVO3CXGGOoeDj2CFVLiniNADtetri8p6/8Di2svlAmgg==" algorithmName="SHA-512" password="CC35"/>
  <autoFilter ref="C123:K16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Barta</dc:creator>
  <cp:lastModifiedBy>Roman Barta</cp:lastModifiedBy>
  <dcterms:created xsi:type="dcterms:W3CDTF">2023-08-21T06:34:27Z</dcterms:created>
  <dcterms:modified xsi:type="dcterms:W3CDTF">2023-08-21T06:34:41Z</dcterms:modified>
</cp:coreProperties>
</file>