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AV56" i="1"/>
  <c r="AT56" i="1"/>
  <c r="AS56" i="1"/>
  <c r="AR56" i="1"/>
  <c r="AQ56" i="1"/>
  <c r="H56" i="1"/>
  <c r="AP56" i="1" s="1"/>
  <c r="AV55" i="1"/>
  <c r="AT55" i="1"/>
  <c r="AS55" i="1"/>
  <c r="AR55" i="1"/>
  <c r="AQ55" i="1"/>
  <c r="H55" i="1"/>
  <c r="AP55" i="1" s="1"/>
  <c r="AV53" i="1"/>
  <c r="AT53" i="1"/>
  <c r="AS53" i="1"/>
  <c r="AR53" i="1"/>
  <c r="AQ53" i="1"/>
  <c r="H53" i="1"/>
  <c r="AP53" i="1" s="1"/>
  <c r="AV51" i="1"/>
  <c r="AT51" i="1"/>
  <c r="AS51" i="1"/>
  <c r="AR51" i="1"/>
  <c r="AQ51" i="1"/>
  <c r="H51" i="1"/>
  <c r="AP51" i="1" s="1"/>
  <c r="AV49" i="1"/>
  <c r="AT49" i="1"/>
  <c r="AS49" i="1"/>
  <c r="AR49" i="1"/>
  <c r="AQ49" i="1"/>
  <c r="H49" i="1"/>
  <c r="AP49" i="1" s="1"/>
  <c r="AV47" i="1"/>
  <c r="AT47" i="1"/>
  <c r="AS47" i="1"/>
  <c r="AR47" i="1"/>
  <c r="AQ47" i="1"/>
  <c r="H47" i="1"/>
  <c r="AP47" i="1" s="1"/>
  <c r="AV45" i="1"/>
  <c r="AT45" i="1"/>
  <c r="AS45" i="1"/>
  <c r="AR45" i="1"/>
  <c r="AQ45" i="1"/>
  <c r="H45" i="1"/>
  <c r="AP45" i="1" s="1"/>
  <c r="AV43" i="1"/>
  <c r="AT43" i="1"/>
  <c r="AS43" i="1"/>
  <c r="AR43" i="1"/>
  <c r="AQ43" i="1"/>
  <c r="H43" i="1"/>
  <c r="AP43" i="1" s="1"/>
  <c r="AV41" i="1"/>
  <c r="AT41" i="1"/>
  <c r="AS41" i="1"/>
  <c r="AR41" i="1"/>
  <c r="AQ41" i="1"/>
  <c r="H41" i="1"/>
  <c r="AP41" i="1" s="1"/>
  <c r="AV38" i="1"/>
  <c r="AT38" i="1"/>
  <c r="AS38" i="1"/>
  <c r="AR38" i="1"/>
  <c r="AQ38" i="1"/>
  <c r="H38" i="1"/>
  <c r="AP38" i="1" s="1"/>
  <c r="AV36" i="1"/>
  <c r="AT36" i="1"/>
  <c r="AS36" i="1"/>
  <c r="AR36" i="1"/>
  <c r="AQ36" i="1"/>
  <c r="H36" i="1"/>
  <c r="AP36" i="1" s="1"/>
  <c r="AV34" i="1"/>
  <c r="AT34" i="1"/>
  <c r="AS34" i="1"/>
  <c r="AR34" i="1"/>
  <c r="AQ34" i="1"/>
  <c r="H34" i="1"/>
  <c r="AP34" i="1" s="1"/>
  <c r="AV32" i="1"/>
  <c r="AT32" i="1"/>
  <c r="AS32" i="1"/>
  <c r="AR32" i="1"/>
  <c r="AQ32" i="1"/>
  <c r="H32" i="1"/>
  <c r="AP32" i="1" s="1"/>
  <c r="AV30" i="1"/>
  <c r="AT30" i="1"/>
  <c r="AS30" i="1"/>
  <c r="AR30" i="1"/>
  <c r="AQ30" i="1"/>
  <c r="H30" i="1"/>
  <c r="AP30" i="1" s="1"/>
  <c r="AV28" i="1"/>
  <c r="AT28" i="1"/>
  <c r="AS28" i="1"/>
  <c r="AR28" i="1"/>
  <c r="AQ28" i="1"/>
  <c r="H28" i="1"/>
  <c r="AP28" i="1" s="1"/>
  <c r="AV26" i="1"/>
  <c r="AT26" i="1"/>
  <c r="AS26" i="1"/>
  <c r="AR26" i="1"/>
  <c r="AQ26" i="1"/>
  <c r="H26" i="1"/>
  <c r="AP26" i="1" s="1"/>
  <c r="AV24" i="1"/>
  <c r="AT24" i="1"/>
  <c r="AS24" i="1"/>
  <c r="AR24" i="1"/>
  <c r="AQ24" i="1"/>
  <c r="H24" i="1"/>
  <c r="AP24" i="1" s="1"/>
  <c r="AV22" i="1"/>
  <c r="AT22" i="1"/>
  <c r="AS22" i="1"/>
  <c r="AR22" i="1"/>
  <c r="AQ22" i="1"/>
  <c r="H22" i="1"/>
  <c r="AP22" i="1" s="1"/>
  <c r="AV20" i="1"/>
  <c r="AT20" i="1"/>
  <c r="AS20" i="1"/>
  <c r="AR20" i="1"/>
  <c r="AQ20" i="1"/>
  <c r="H20" i="1"/>
  <c r="AP20" i="1" s="1"/>
  <c r="AV17" i="1"/>
  <c r="AT17" i="1"/>
  <c r="AS17" i="1"/>
  <c r="AR17" i="1"/>
  <c r="AQ17" i="1"/>
  <c r="H17" i="1"/>
  <c r="AP17" i="1" s="1"/>
  <c r="AV19" i="1" l="1"/>
  <c r="H19" i="1" s="1"/>
  <c r="AV16" i="1" l="1"/>
  <c r="AV15" i="1" l="1"/>
</calcChain>
</file>

<file path=xl/sharedStrings.xml><?xml version="1.0" encoding="utf-8"?>
<sst xmlns="http://schemas.openxmlformats.org/spreadsheetml/2006/main" count="289" uniqueCount="101">
  <si>
    <t>2</t>
  </si>
  <si>
    <t>False</t>
  </si>
  <si>
    <t>Stavba:</t>
  </si>
  <si>
    <t>Objekt:</t>
  </si>
  <si>
    <t>Místo:</t>
  </si>
  <si>
    <t>Datum:</t>
  </si>
  <si>
    <t>Zadavatel:</t>
  </si>
  <si>
    <t>Uchazeč:</t>
  </si>
  <si>
    <t>Projektant:</t>
  </si>
  <si>
    <t>Zpracovatel:</t>
  </si>
  <si>
    <t>Cena celkem [CZK]</t>
  </si>
  <si>
    <t>-1</t>
  </si>
  <si>
    <t>SOUPIS PRACÍ</t>
  </si>
  <si>
    <t>PČ</t>
  </si>
  <si>
    <t>Kód</t>
  </si>
  <si>
    <t>Popis</t>
  </si>
  <si>
    <t>MJ</t>
  </si>
  <si>
    <t>Množství</t>
  </si>
  <si>
    <t>J.cena [CZK]</t>
  </si>
  <si>
    <t>Náklady soupisu celkem</t>
  </si>
  <si>
    <t>D</t>
  </si>
  <si>
    <t>HSV</t>
  </si>
  <si>
    <t>Práce a dodávky HSV</t>
  </si>
  <si>
    <t>1</t>
  </si>
  <si>
    <t>0</t>
  </si>
  <si>
    <t>ROZPOCET</t>
  </si>
  <si>
    <t>K</t>
  </si>
  <si>
    <t>Injektováž průsaků</t>
  </si>
  <si>
    <t>m</t>
  </si>
  <si>
    <t>4</t>
  </si>
  <si>
    <t>1775536837</t>
  </si>
  <si>
    <t>PP</t>
  </si>
  <si>
    <t>Injektováž průsaků, včetně materiálu pro injektáž</t>
  </si>
  <si>
    <t>6</t>
  </si>
  <si>
    <t>Úpravy povrchů, podlahy a osazování výplní</t>
  </si>
  <si>
    <t>Stěrka cementoakrylátová stropu</t>
  </si>
  <si>
    <t>m2</t>
  </si>
  <si>
    <t>1463129679</t>
  </si>
  <si>
    <t>3</t>
  </si>
  <si>
    <t>Stěrka cementová hydroizolační s atestem pro pitnou vodu</t>
  </si>
  <si>
    <t>-1277531715</t>
  </si>
  <si>
    <t>Vytažení fabionů, hran nebo koutů</t>
  </si>
  <si>
    <t>1057548211</t>
  </si>
  <si>
    <t>Vytažení fabionů, hran a koutů při opravách vápenocementových omítek (s dodáním hmot) jakékoliv délky</t>
  </si>
  <si>
    <t>5</t>
  </si>
  <si>
    <t>Očištění vnějších ploch tlakovou vodou</t>
  </si>
  <si>
    <t>-189256288</t>
  </si>
  <si>
    <t>Očištění vnějších ploch tlakovou vodou omytím</t>
  </si>
  <si>
    <t>Očištění vnějších ploch otryskáním sušeným křemičitým pískem</t>
  </si>
  <si>
    <t>1459137184</t>
  </si>
  <si>
    <t>Očištění vnějších ploch tryskáním křemičitým pískem sušeným</t>
  </si>
  <si>
    <t>7</t>
  </si>
  <si>
    <t>Příplatek k cenám očištění vnějších ploch otryskáním za práci ve stísněném nebo uzavřeném prostoru</t>
  </si>
  <si>
    <t>241078405</t>
  </si>
  <si>
    <t>Očištění vnějších ploch tryskáním Příplatek k cenám za zvýšenou pracnost ve stísněném nebo uzavřeném prostoru</t>
  </si>
  <si>
    <t>8</t>
  </si>
  <si>
    <t>Trasování výztuže</t>
  </si>
  <si>
    <t>16</t>
  </si>
  <si>
    <t>-805829730</t>
  </si>
  <si>
    <t>Provedení odtrhových zkoušek</t>
  </si>
  <si>
    <t>kpl</t>
  </si>
  <si>
    <t>1889798323</t>
  </si>
  <si>
    <t>Montáž lešení vysunutého trubkového s podepřením v do 20 m</t>
  </si>
  <si>
    <t>-1997798732</t>
  </si>
  <si>
    <t>Montáž lešení vysunutého trubkového pracovního  z konstrukce, z otvorů nebo při povrchu stropní konstrukce s podepřením, ve výšce pracovní podlahy do 20 m</t>
  </si>
  <si>
    <t>Příplatek k lešení vysunutému trubkovému s podepřením v do 30 m za první a ZKD den použití</t>
  </si>
  <si>
    <t>-942605007</t>
  </si>
  <si>
    <t>Montáž lešení vysunutého trubkového pracovního  Příplatek za první a každý další den použití lešení k ceně -1121 nebo -1122</t>
  </si>
  <si>
    <t>VV</t>
  </si>
  <si>
    <t>575,4*50 'Přepočtené koeficientem množství</t>
  </si>
  <si>
    <t>Demontáž lešení vysunutého dílcového bez podepření v 20 m</t>
  </si>
  <si>
    <t>-1050210393</t>
  </si>
  <si>
    <t>Demontáž lešení vysunutého dílcového pracovního  z konstrukce, z otvorů nebo při povrchu stropní konstrukce bez podepření, ve výšce pracovní podlahy do 20 m</t>
  </si>
  <si>
    <t>Úklid pracoviště</t>
  </si>
  <si>
    <t>-1957577006</t>
  </si>
  <si>
    <t xml:space="preserve">Odbourání nesoudržných částí </t>
  </si>
  <si>
    <t>-1830919601</t>
  </si>
  <si>
    <t>Reprofilace stěn cementovými sanačními maltami tl 10 mm</t>
  </si>
  <si>
    <t>-2069350979</t>
  </si>
  <si>
    <t>Reprofilace betonu sanačními maltami na cementové bázi ručně stěn, tloušťky do 10 mm</t>
  </si>
  <si>
    <t>Reprofilace stěn cementovými sanačními maltami tl 20 mm</t>
  </si>
  <si>
    <t>-829546435</t>
  </si>
  <si>
    <t>Reprofilace betonu sanačními maltami na cementové bázi ručně stěn, tloušťky přes 10 do 20 mm</t>
  </si>
  <si>
    <t>Ochranný nátěr výztuže na epoxidové bázi stěn, líce kleneb a podhledů 1 vrstva tl 1 mm</t>
  </si>
  <si>
    <t>1967775812</t>
  </si>
  <si>
    <t>Ochranný nátěr betonářské výztuže 1 vrstva tloušťky 1 mm na epoxidové bázi stěn, líce kleneb a podhledů</t>
  </si>
  <si>
    <t>Odvoz suti a vybouraných hmot na skládku nebo meziskládku do 1 km se složením</t>
  </si>
  <si>
    <t>t</t>
  </si>
  <si>
    <t>1157511533</t>
  </si>
  <si>
    <t>Odvoz suti a vybouraných hmot na skládku nebo meziskládku  se složením, na vzdálenost do 1 km</t>
  </si>
  <si>
    <t>Přesun hmot pro nádrže, jímky, zásobníky a jámy betonové monolitické v do 25 m</t>
  </si>
  <si>
    <t>1642964223</t>
  </si>
  <si>
    <t>Pasivace výztuže</t>
  </si>
  <si>
    <t>-2063010869</t>
  </si>
  <si>
    <t>Pasivace výztuže (vrstva zabraňující korozi)</t>
  </si>
  <si>
    <t>ÚV Mokošín</t>
  </si>
  <si>
    <t>VAK Pardubice, a.s.</t>
  </si>
  <si>
    <t>Provedení odtrhových zkoušek - zajistí investor</t>
  </si>
  <si>
    <t>Zajištění kompletního zařízení staveniště včetně připojení na inž. sítě</t>
  </si>
  <si>
    <t>Akumulační komora - sanace</t>
  </si>
  <si>
    <t>ÚV Mokošín, akumulační komora - sanace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</si>
</sst>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color rgb="FF960000"/>
      <name val="Arial CE"/>
    </font>
    <font>
      <sz val="9"/>
      <name val="Arial CE"/>
    </font>
    <font>
      <sz val="12"/>
      <color rgb="FF003366"/>
      <name val="Arial CE"/>
    </font>
    <font>
      <sz val="10"/>
      <color rgb="FF003366"/>
      <name val="Arial CE"/>
    </font>
    <font>
      <b/>
      <sz val="8"/>
      <name val="Arial CE"/>
    </font>
    <font>
      <sz val="8"/>
      <color rgb="FF003366"/>
      <name val="Arial CE"/>
    </font>
    <font>
      <sz val="7"/>
      <name val="Arial CE"/>
    </font>
    <font>
      <sz val="8"/>
      <color rgb="FF50505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5" fillId="0" borderId="0" xfId="0" applyNumberFormat="1" applyFont="1"/>
    <xf numFmtId="4" fontId="9" fillId="0" borderId="0" xfId="0" applyNumberFormat="1" applyFont="1" applyAlignment="1">
      <alignment vertical="center"/>
    </xf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7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vertical="center"/>
    </xf>
    <xf numFmtId="4" fontId="6" fillId="2" borderId="6" xfId="0" applyNumberFormat="1" applyFont="1" applyFill="1" applyBorder="1" applyAlignment="1" applyProtection="1">
      <alignment vertical="center"/>
      <protection locked="0"/>
    </xf>
    <xf numFmtId="4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0"/>
  <sheetViews>
    <sheetView tabSelected="1" workbookViewId="0">
      <selection activeCell="C5" sqref="C5:F5"/>
    </sheetView>
  </sheetViews>
  <sheetFormatPr defaultRowHeight="15" x14ac:dyDescent="0.25"/>
  <cols>
    <col min="1" max="1" width="1" customWidth="1"/>
    <col min="2" max="2" width="3.5703125" customWidth="1"/>
    <col min="3" max="3" width="14.7109375" customWidth="1"/>
    <col min="4" max="4" width="43.5703125" customWidth="1"/>
    <col min="5" max="5" width="6.42578125" customWidth="1"/>
    <col min="6" max="6" width="12" customWidth="1"/>
    <col min="7" max="7" width="13.5703125" customWidth="1"/>
    <col min="8" max="8" width="19.140625" customWidth="1"/>
    <col min="9" max="9" width="10.5703125" customWidth="1"/>
    <col min="10" max="10" width="12.85546875" customWidth="1"/>
    <col min="11" max="11" width="9.42578125" customWidth="1"/>
    <col min="12" max="12" width="12.85546875" customWidth="1"/>
    <col min="13" max="13" width="14" customWidth="1"/>
    <col min="14" max="14" width="9.42578125" customWidth="1"/>
    <col min="15" max="15" width="12.85546875" customWidth="1"/>
    <col min="16" max="16" width="14" customWidth="1"/>
  </cols>
  <sheetData>
    <row r="1" spans="1:48" s="4" customFormat="1" ht="6.95" customHeight="1" x14ac:dyDescent="0.25">
      <c r="A1" s="8"/>
      <c r="B1" s="9"/>
      <c r="C1" s="9"/>
      <c r="D1" s="9"/>
      <c r="E1" s="9"/>
      <c r="F1" s="9"/>
      <c r="G1" s="9"/>
      <c r="H1" s="9"/>
    </row>
    <row r="2" spans="1:48" s="4" customFormat="1" ht="24.95" customHeight="1" x14ac:dyDescent="0.25">
      <c r="A2" s="5"/>
      <c r="B2" s="2" t="s">
        <v>12</v>
      </c>
    </row>
    <row r="3" spans="1:48" s="4" customFormat="1" ht="6.95" customHeight="1" x14ac:dyDescent="0.25">
      <c r="A3" s="5"/>
    </row>
    <row r="4" spans="1:48" s="4" customFormat="1" ht="12" customHeight="1" x14ac:dyDescent="0.25">
      <c r="A4" s="5"/>
      <c r="B4" s="3" t="s">
        <v>2</v>
      </c>
    </row>
    <row r="5" spans="1:48" s="4" customFormat="1" ht="16.5" customHeight="1" x14ac:dyDescent="0.25">
      <c r="A5" s="5"/>
      <c r="C5" s="46" t="s">
        <v>100</v>
      </c>
      <c r="D5" s="47"/>
      <c r="E5" s="47"/>
      <c r="F5" s="47"/>
    </row>
    <row r="6" spans="1:48" s="4" customFormat="1" ht="12" customHeight="1" x14ac:dyDescent="0.25">
      <c r="A6" s="5"/>
      <c r="B6" s="3" t="s">
        <v>3</v>
      </c>
    </row>
    <row r="7" spans="1:48" s="4" customFormat="1" ht="16.5" customHeight="1" x14ac:dyDescent="0.25">
      <c r="A7" s="5"/>
      <c r="C7" s="45" t="s">
        <v>99</v>
      </c>
    </row>
    <row r="8" spans="1:48" s="4" customFormat="1" ht="6.95" customHeight="1" x14ac:dyDescent="0.25">
      <c r="A8" s="5"/>
    </row>
    <row r="9" spans="1:48" s="4" customFormat="1" ht="12" customHeight="1" x14ac:dyDescent="0.25">
      <c r="A9" s="5"/>
      <c r="B9" s="3" t="s">
        <v>4</v>
      </c>
      <c r="D9" s="6" t="s">
        <v>95</v>
      </c>
      <c r="G9" s="3" t="s">
        <v>5</v>
      </c>
      <c r="H9" s="7"/>
    </row>
    <row r="10" spans="1:48" s="4" customFormat="1" ht="6.95" customHeight="1" x14ac:dyDescent="0.25">
      <c r="A10" s="5"/>
    </row>
    <row r="11" spans="1:48" s="4" customFormat="1" ht="25.7" customHeight="1" x14ac:dyDescent="0.25">
      <c r="A11" s="5"/>
      <c r="B11" s="3" t="s">
        <v>6</v>
      </c>
      <c r="D11" s="6" t="s">
        <v>96</v>
      </c>
      <c r="G11" s="3" t="s">
        <v>8</v>
      </c>
      <c r="H11" s="10"/>
    </row>
    <row r="12" spans="1:48" s="4" customFormat="1" ht="15.2" customHeight="1" x14ac:dyDescent="0.25">
      <c r="A12" s="5"/>
      <c r="B12" s="3" t="s">
        <v>7</v>
      </c>
      <c r="D12" s="6"/>
      <c r="G12" s="3" t="s">
        <v>9</v>
      </c>
      <c r="H12" s="10"/>
    </row>
    <row r="13" spans="1:48" s="4" customFormat="1" ht="10.35" customHeight="1" x14ac:dyDescent="0.25">
      <c r="A13" s="5"/>
    </row>
    <row r="14" spans="1:48" s="11" customFormat="1" ht="29.25" customHeight="1" x14ac:dyDescent="0.25">
      <c r="A14" s="12"/>
      <c r="B14" s="13" t="s">
        <v>13</v>
      </c>
      <c r="C14" s="14" t="s">
        <v>14</v>
      </c>
      <c r="D14" s="14" t="s">
        <v>15</v>
      </c>
      <c r="E14" s="14" t="s">
        <v>16</v>
      </c>
      <c r="F14" s="14" t="s">
        <v>17</v>
      </c>
      <c r="G14" s="14" t="s">
        <v>18</v>
      </c>
      <c r="H14" s="14" t="s">
        <v>10</v>
      </c>
    </row>
    <row r="15" spans="1:48" s="4" customFormat="1" ht="22.9" customHeight="1" x14ac:dyDescent="0.25">
      <c r="A15" s="5"/>
      <c r="B15" s="15" t="s">
        <v>19</v>
      </c>
      <c r="H15" s="16"/>
      <c r="AE15" s="1" t="s">
        <v>20</v>
      </c>
      <c r="AF15" s="1" t="s">
        <v>11</v>
      </c>
      <c r="AV15" s="17" t="e">
        <f>AV16+#REF!</f>
        <v>#REF!</v>
      </c>
    </row>
    <row r="16" spans="1:48" s="18" customFormat="1" ht="25.9" customHeight="1" x14ac:dyDescent="0.2">
      <c r="A16" s="19"/>
      <c r="C16" s="21" t="s">
        <v>21</v>
      </c>
      <c r="D16" s="21" t="s">
        <v>22</v>
      </c>
      <c r="G16" s="22"/>
      <c r="H16" s="23"/>
      <c r="AC16" s="20" t="s">
        <v>23</v>
      </c>
      <c r="AE16" s="24" t="s">
        <v>20</v>
      </c>
      <c r="AF16" s="24" t="s">
        <v>24</v>
      </c>
      <c r="AJ16" s="20" t="s">
        <v>25</v>
      </c>
      <c r="AV16" s="25" t="e">
        <f>#REF!+AV19+#REF!+#REF!+#REF!</f>
        <v>#REF!</v>
      </c>
    </row>
    <row r="17" spans="1:50" s="4" customFormat="1" ht="16.5" customHeight="1" x14ac:dyDescent="0.25">
      <c r="A17" s="5"/>
      <c r="B17" s="28" t="s">
        <v>23</v>
      </c>
      <c r="C17" s="29"/>
      <c r="D17" s="30" t="s">
        <v>27</v>
      </c>
      <c r="E17" s="31" t="s">
        <v>28</v>
      </c>
      <c r="F17" s="32">
        <v>32</v>
      </c>
      <c r="G17" s="33"/>
      <c r="H17" s="34">
        <f>ROUND(G17*F17,2)</f>
        <v>0</v>
      </c>
      <c r="AC17" s="35" t="s">
        <v>29</v>
      </c>
      <c r="AE17" s="35" t="s">
        <v>26</v>
      </c>
      <c r="AF17" s="35" t="s">
        <v>0</v>
      </c>
      <c r="AJ17" s="1" t="s">
        <v>25</v>
      </c>
      <c r="AP17" s="36" t="e">
        <f>IF(#REF!="základní",H17,0)</f>
        <v>#REF!</v>
      </c>
      <c r="AQ17" s="36" t="e">
        <f>IF(#REF!="snížená",H17,0)</f>
        <v>#REF!</v>
      </c>
      <c r="AR17" s="36" t="e">
        <f>IF(#REF!="zákl. přenesená",H17,0)</f>
        <v>#REF!</v>
      </c>
      <c r="AS17" s="36" t="e">
        <f>IF(#REF!="sníž. přenesená",H17,0)</f>
        <v>#REF!</v>
      </c>
      <c r="AT17" s="36" t="e">
        <f>IF(#REF!="nulová",H17,0)</f>
        <v>#REF!</v>
      </c>
      <c r="AU17" s="1" t="s">
        <v>23</v>
      </c>
      <c r="AV17" s="36">
        <f>ROUND(G17*F17,2)</f>
        <v>0</v>
      </c>
      <c r="AW17" s="1" t="s">
        <v>29</v>
      </c>
      <c r="AX17" s="35" t="s">
        <v>30</v>
      </c>
    </row>
    <row r="18" spans="1:50" s="4" customFormat="1" x14ac:dyDescent="0.25">
      <c r="A18" s="5"/>
      <c r="D18" s="37" t="s">
        <v>32</v>
      </c>
      <c r="G18" s="38"/>
      <c r="AE18" s="1" t="s">
        <v>31</v>
      </c>
      <c r="AF18" s="1" t="s">
        <v>0</v>
      </c>
    </row>
    <row r="19" spans="1:50" s="18" customFormat="1" ht="22.9" customHeight="1" x14ac:dyDescent="0.2">
      <c r="A19" s="19"/>
      <c r="C19" s="26" t="s">
        <v>33</v>
      </c>
      <c r="D19" s="26" t="s">
        <v>34</v>
      </c>
      <c r="G19" s="22"/>
      <c r="H19" s="27">
        <f>AV19</f>
        <v>0</v>
      </c>
      <c r="AC19" s="20" t="s">
        <v>23</v>
      </c>
      <c r="AE19" s="24" t="s">
        <v>20</v>
      </c>
      <c r="AF19" s="24" t="s">
        <v>23</v>
      </c>
      <c r="AJ19" s="20" t="s">
        <v>25</v>
      </c>
      <c r="AV19" s="25">
        <f>SUM(AV20:AV33)</f>
        <v>0</v>
      </c>
    </row>
    <row r="20" spans="1:50" s="4" customFormat="1" ht="16.5" customHeight="1" x14ac:dyDescent="0.25">
      <c r="A20" s="5"/>
      <c r="B20" s="28" t="s">
        <v>0</v>
      </c>
      <c r="C20" s="29"/>
      <c r="D20" s="30" t="s">
        <v>35</v>
      </c>
      <c r="E20" s="31" t="s">
        <v>36</v>
      </c>
      <c r="F20" s="32">
        <v>266</v>
      </c>
      <c r="G20" s="33"/>
      <c r="H20" s="34">
        <f>ROUND(G20*F20,2)</f>
        <v>0</v>
      </c>
      <c r="AC20" s="35" t="s">
        <v>29</v>
      </c>
      <c r="AE20" s="35" t="s">
        <v>26</v>
      </c>
      <c r="AF20" s="35" t="s">
        <v>0</v>
      </c>
      <c r="AJ20" s="1" t="s">
        <v>25</v>
      </c>
      <c r="AP20" s="36" t="e">
        <f>IF(#REF!="základní",H20,0)</f>
        <v>#REF!</v>
      </c>
      <c r="AQ20" s="36" t="e">
        <f>IF(#REF!="snížená",H20,0)</f>
        <v>#REF!</v>
      </c>
      <c r="AR20" s="36" t="e">
        <f>IF(#REF!="zákl. přenesená",H20,0)</f>
        <v>#REF!</v>
      </c>
      <c r="AS20" s="36" t="e">
        <f>IF(#REF!="sníž. přenesená",H20,0)</f>
        <v>#REF!</v>
      </c>
      <c r="AT20" s="36" t="e">
        <f>IF(#REF!="nulová",H20,0)</f>
        <v>#REF!</v>
      </c>
      <c r="AU20" s="1" t="s">
        <v>23</v>
      </c>
      <c r="AV20" s="36">
        <f>ROUND(G20*F20,2)</f>
        <v>0</v>
      </c>
      <c r="AW20" s="1" t="s">
        <v>29</v>
      </c>
      <c r="AX20" s="35" t="s">
        <v>37</v>
      </c>
    </row>
    <row r="21" spans="1:50" s="4" customFormat="1" x14ac:dyDescent="0.25">
      <c r="A21" s="5"/>
      <c r="D21" s="37" t="s">
        <v>35</v>
      </c>
      <c r="G21" s="38"/>
      <c r="AE21" s="1" t="s">
        <v>31</v>
      </c>
      <c r="AF21" s="1" t="s">
        <v>0</v>
      </c>
    </row>
    <row r="22" spans="1:50" s="4" customFormat="1" ht="24" x14ac:dyDescent="0.25">
      <c r="A22" s="5"/>
      <c r="B22" s="28" t="s">
        <v>38</v>
      </c>
      <c r="C22" s="29"/>
      <c r="D22" s="30" t="s">
        <v>39</v>
      </c>
      <c r="E22" s="31" t="s">
        <v>36</v>
      </c>
      <c r="F22" s="32">
        <v>620.5</v>
      </c>
      <c r="G22" s="33"/>
      <c r="H22" s="34">
        <f>ROUND(G22*F22,2)</f>
        <v>0</v>
      </c>
      <c r="AC22" s="35" t="s">
        <v>29</v>
      </c>
      <c r="AE22" s="35" t="s">
        <v>26</v>
      </c>
      <c r="AF22" s="35" t="s">
        <v>0</v>
      </c>
      <c r="AJ22" s="1" t="s">
        <v>25</v>
      </c>
      <c r="AP22" s="36" t="e">
        <f>IF(#REF!="základní",H22,0)</f>
        <v>#REF!</v>
      </c>
      <c r="AQ22" s="36" t="e">
        <f>IF(#REF!="snížená",H22,0)</f>
        <v>#REF!</v>
      </c>
      <c r="AR22" s="36" t="e">
        <f>IF(#REF!="zákl. přenesená",H22,0)</f>
        <v>#REF!</v>
      </c>
      <c r="AS22" s="36" t="e">
        <f>IF(#REF!="sníž. přenesená",H22,0)</f>
        <v>#REF!</v>
      </c>
      <c r="AT22" s="36" t="e">
        <f>IF(#REF!="nulová",H22,0)</f>
        <v>#REF!</v>
      </c>
      <c r="AU22" s="1" t="s">
        <v>23</v>
      </c>
      <c r="AV22" s="36">
        <f>ROUND(G22*F22,2)</f>
        <v>0</v>
      </c>
      <c r="AW22" s="1" t="s">
        <v>29</v>
      </c>
      <c r="AX22" s="35" t="s">
        <v>40</v>
      </c>
    </row>
    <row r="23" spans="1:50" s="4" customFormat="1" x14ac:dyDescent="0.25">
      <c r="A23" s="5"/>
      <c r="D23" s="37" t="s">
        <v>39</v>
      </c>
      <c r="G23" s="38"/>
      <c r="AE23" s="1" t="s">
        <v>31</v>
      </c>
      <c r="AF23" s="1" t="s">
        <v>0</v>
      </c>
    </row>
    <row r="24" spans="1:50" s="4" customFormat="1" ht="16.5" customHeight="1" x14ac:dyDescent="0.25">
      <c r="A24" s="5"/>
      <c r="B24" s="28" t="s">
        <v>29</v>
      </c>
      <c r="C24" s="29"/>
      <c r="D24" s="30" t="s">
        <v>41</v>
      </c>
      <c r="E24" s="31" t="s">
        <v>28</v>
      </c>
      <c r="F24" s="32">
        <v>84</v>
      </c>
      <c r="G24" s="33"/>
      <c r="H24" s="34">
        <f>ROUND(G24*F24,2)</f>
        <v>0</v>
      </c>
      <c r="AC24" s="35" t="s">
        <v>29</v>
      </c>
      <c r="AE24" s="35" t="s">
        <v>26</v>
      </c>
      <c r="AF24" s="35" t="s">
        <v>0</v>
      </c>
      <c r="AJ24" s="1" t="s">
        <v>25</v>
      </c>
      <c r="AP24" s="36" t="e">
        <f>IF(#REF!="základní",H24,0)</f>
        <v>#REF!</v>
      </c>
      <c r="AQ24" s="36" t="e">
        <f>IF(#REF!="snížená",H24,0)</f>
        <v>#REF!</v>
      </c>
      <c r="AR24" s="36" t="e">
        <f>IF(#REF!="zákl. přenesená",H24,0)</f>
        <v>#REF!</v>
      </c>
      <c r="AS24" s="36" t="e">
        <f>IF(#REF!="sníž. přenesená",H24,0)</f>
        <v>#REF!</v>
      </c>
      <c r="AT24" s="36" t="e">
        <f>IF(#REF!="nulová",H24,0)</f>
        <v>#REF!</v>
      </c>
      <c r="AU24" s="1" t="s">
        <v>23</v>
      </c>
      <c r="AV24" s="36">
        <f>ROUND(G24*F24,2)</f>
        <v>0</v>
      </c>
      <c r="AW24" s="1" t="s">
        <v>29</v>
      </c>
      <c r="AX24" s="35" t="s">
        <v>42</v>
      </c>
    </row>
    <row r="25" spans="1:50" s="4" customFormat="1" ht="19.5" x14ac:dyDescent="0.25">
      <c r="A25" s="5"/>
      <c r="D25" s="37" t="s">
        <v>43</v>
      </c>
      <c r="G25" s="38"/>
      <c r="AE25" s="1" t="s">
        <v>31</v>
      </c>
      <c r="AF25" s="1" t="s">
        <v>0</v>
      </c>
    </row>
    <row r="26" spans="1:50" s="4" customFormat="1" ht="16.5" customHeight="1" x14ac:dyDescent="0.25">
      <c r="A26" s="5"/>
      <c r="B26" s="28" t="s">
        <v>44</v>
      </c>
      <c r="C26" s="29"/>
      <c r="D26" s="30" t="s">
        <v>45</v>
      </c>
      <c r="E26" s="31" t="s">
        <v>36</v>
      </c>
      <c r="F26" s="32">
        <v>886.5</v>
      </c>
      <c r="G26" s="33"/>
      <c r="H26" s="34">
        <f>ROUND(G26*F26,2)</f>
        <v>0</v>
      </c>
      <c r="AC26" s="35" t="s">
        <v>29</v>
      </c>
      <c r="AE26" s="35" t="s">
        <v>26</v>
      </c>
      <c r="AF26" s="35" t="s">
        <v>0</v>
      </c>
      <c r="AJ26" s="1" t="s">
        <v>25</v>
      </c>
      <c r="AP26" s="36" t="e">
        <f>IF(#REF!="základní",H26,0)</f>
        <v>#REF!</v>
      </c>
      <c r="AQ26" s="36" t="e">
        <f>IF(#REF!="snížená",H26,0)</f>
        <v>#REF!</v>
      </c>
      <c r="AR26" s="36" t="e">
        <f>IF(#REF!="zákl. přenesená",H26,0)</f>
        <v>#REF!</v>
      </c>
      <c r="AS26" s="36" t="e">
        <f>IF(#REF!="sníž. přenesená",H26,0)</f>
        <v>#REF!</v>
      </c>
      <c r="AT26" s="36" t="e">
        <f>IF(#REF!="nulová",H26,0)</f>
        <v>#REF!</v>
      </c>
      <c r="AU26" s="1" t="s">
        <v>23</v>
      </c>
      <c r="AV26" s="36">
        <f>ROUND(G26*F26,2)</f>
        <v>0</v>
      </c>
      <c r="AW26" s="1" t="s">
        <v>29</v>
      </c>
      <c r="AX26" s="35" t="s">
        <v>46</v>
      </c>
    </row>
    <row r="27" spans="1:50" s="4" customFormat="1" x14ac:dyDescent="0.25">
      <c r="A27" s="5"/>
      <c r="D27" s="37" t="s">
        <v>47</v>
      </c>
      <c r="G27" s="38"/>
      <c r="AE27" s="1" t="s">
        <v>31</v>
      </c>
      <c r="AF27" s="1" t="s">
        <v>0</v>
      </c>
    </row>
    <row r="28" spans="1:50" s="4" customFormat="1" ht="24" x14ac:dyDescent="0.25">
      <c r="A28" s="5"/>
      <c r="B28" s="28" t="s">
        <v>33</v>
      </c>
      <c r="C28" s="29"/>
      <c r="D28" s="30" t="s">
        <v>48</v>
      </c>
      <c r="E28" s="31" t="s">
        <v>36</v>
      </c>
      <c r="F28" s="32">
        <v>886.5</v>
      </c>
      <c r="G28" s="33"/>
      <c r="H28" s="34">
        <f>ROUND(G28*F28,2)</f>
        <v>0</v>
      </c>
      <c r="AC28" s="35" t="s">
        <v>29</v>
      </c>
      <c r="AE28" s="35" t="s">
        <v>26</v>
      </c>
      <c r="AF28" s="35" t="s">
        <v>0</v>
      </c>
      <c r="AJ28" s="1" t="s">
        <v>25</v>
      </c>
      <c r="AP28" s="36" t="e">
        <f>IF(#REF!="základní",H28,0)</f>
        <v>#REF!</v>
      </c>
      <c r="AQ28" s="36" t="e">
        <f>IF(#REF!="snížená",H28,0)</f>
        <v>#REF!</v>
      </c>
      <c r="AR28" s="36" t="e">
        <f>IF(#REF!="zákl. přenesená",H28,0)</f>
        <v>#REF!</v>
      </c>
      <c r="AS28" s="36" t="e">
        <f>IF(#REF!="sníž. přenesená",H28,0)</f>
        <v>#REF!</v>
      </c>
      <c r="AT28" s="36" t="e">
        <f>IF(#REF!="nulová",H28,0)</f>
        <v>#REF!</v>
      </c>
      <c r="AU28" s="1" t="s">
        <v>23</v>
      </c>
      <c r="AV28" s="36">
        <f>ROUND(G28*F28,2)</f>
        <v>0</v>
      </c>
      <c r="AW28" s="1" t="s">
        <v>29</v>
      </c>
      <c r="AX28" s="35" t="s">
        <v>49</v>
      </c>
    </row>
    <row r="29" spans="1:50" s="4" customFormat="1" x14ac:dyDescent="0.25">
      <c r="A29" s="5"/>
      <c r="D29" s="37" t="s">
        <v>50</v>
      </c>
      <c r="G29" s="38"/>
      <c r="AE29" s="1" t="s">
        <v>31</v>
      </c>
      <c r="AF29" s="1" t="s">
        <v>0</v>
      </c>
    </row>
    <row r="30" spans="1:50" s="4" customFormat="1" ht="33" customHeight="1" x14ac:dyDescent="0.25">
      <c r="A30" s="5"/>
      <c r="B30" s="28" t="s">
        <v>51</v>
      </c>
      <c r="C30" s="29"/>
      <c r="D30" s="30" t="s">
        <v>52</v>
      </c>
      <c r="E30" s="31" t="s">
        <v>36</v>
      </c>
      <c r="F30" s="32">
        <v>886.5</v>
      </c>
      <c r="G30" s="33"/>
      <c r="H30" s="34">
        <f>ROUND(G30*F30,2)</f>
        <v>0</v>
      </c>
      <c r="AC30" s="35" t="s">
        <v>29</v>
      </c>
      <c r="AE30" s="35" t="s">
        <v>26</v>
      </c>
      <c r="AF30" s="35" t="s">
        <v>0</v>
      </c>
      <c r="AJ30" s="1" t="s">
        <v>25</v>
      </c>
      <c r="AP30" s="36" t="e">
        <f>IF(#REF!="základní",H30,0)</f>
        <v>#REF!</v>
      </c>
      <c r="AQ30" s="36" t="e">
        <f>IF(#REF!="snížená",H30,0)</f>
        <v>#REF!</v>
      </c>
      <c r="AR30" s="36" t="e">
        <f>IF(#REF!="zákl. přenesená",H30,0)</f>
        <v>#REF!</v>
      </c>
      <c r="AS30" s="36" t="e">
        <f>IF(#REF!="sníž. přenesená",H30,0)</f>
        <v>#REF!</v>
      </c>
      <c r="AT30" s="36" t="e">
        <f>IF(#REF!="nulová",H30,0)</f>
        <v>#REF!</v>
      </c>
      <c r="AU30" s="1" t="s">
        <v>23</v>
      </c>
      <c r="AV30" s="36">
        <f>ROUND(G30*F30,2)</f>
        <v>0</v>
      </c>
      <c r="AW30" s="1" t="s">
        <v>29</v>
      </c>
      <c r="AX30" s="35" t="s">
        <v>53</v>
      </c>
    </row>
    <row r="31" spans="1:50" s="4" customFormat="1" ht="19.5" x14ac:dyDescent="0.25">
      <c r="A31" s="5"/>
      <c r="D31" s="37" t="s">
        <v>54</v>
      </c>
      <c r="G31" s="38"/>
      <c r="AE31" s="1" t="s">
        <v>31</v>
      </c>
      <c r="AF31" s="1" t="s">
        <v>0</v>
      </c>
    </row>
    <row r="32" spans="1:50" s="4" customFormat="1" ht="16.5" customHeight="1" x14ac:dyDescent="0.25">
      <c r="A32" s="5"/>
      <c r="B32" s="28" t="s">
        <v>55</v>
      </c>
      <c r="C32" s="29"/>
      <c r="D32" s="30" t="s">
        <v>56</v>
      </c>
      <c r="E32" s="31" t="s">
        <v>36</v>
      </c>
      <c r="F32" s="32">
        <v>886.5</v>
      </c>
      <c r="G32" s="33"/>
      <c r="H32" s="34">
        <f>ROUND(G32*F32,2)</f>
        <v>0</v>
      </c>
      <c r="AC32" s="35" t="s">
        <v>57</v>
      </c>
      <c r="AE32" s="35" t="s">
        <v>26</v>
      </c>
      <c r="AF32" s="35" t="s">
        <v>0</v>
      </c>
      <c r="AJ32" s="1" t="s">
        <v>25</v>
      </c>
      <c r="AP32" s="36" t="e">
        <f>IF(#REF!="základní",H32,0)</f>
        <v>#REF!</v>
      </c>
      <c r="AQ32" s="36" t="e">
        <f>IF(#REF!="snížená",H32,0)</f>
        <v>#REF!</v>
      </c>
      <c r="AR32" s="36" t="e">
        <f>IF(#REF!="zákl. přenesená",H32,0)</f>
        <v>#REF!</v>
      </c>
      <c r="AS32" s="36" t="e">
        <f>IF(#REF!="sníž. přenesená",H32,0)</f>
        <v>#REF!</v>
      </c>
      <c r="AT32" s="36" t="e">
        <f>IF(#REF!="nulová",H32,0)</f>
        <v>#REF!</v>
      </c>
      <c r="AU32" s="1" t="s">
        <v>23</v>
      </c>
      <c r="AV32" s="36">
        <f>ROUND(G32*F32,2)</f>
        <v>0</v>
      </c>
      <c r="AW32" s="1" t="s">
        <v>57</v>
      </c>
      <c r="AX32" s="35" t="s">
        <v>58</v>
      </c>
    </row>
    <row r="33" spans="1:50" s="4" customFormat="1" x14ac:dyDescent="0.25">
      <c r="A33" s="5"/>
      <c r="D33" s="37" t="s">
        <v>56</v>
      </c>
      <c r="G33" s="38"/>
      <c r="AE33" s="1" t="s">
        <v>31</v>
      </c>
      <c r="AF33" s="1" t="s">
        <v>0</v>
      </c>
    </row>
    <row r="34" spans="1:50" s="4" customFormat="1" ht="16.5" customHeight="1" x14ac:dyDescent="0.25">
      <c r="A34" s="5"/>
      <c r="B34" s="28">
        <v>9</v>
      </c>
      <c r="C34" s="29"/>
      <c r="D34" s="30" t="s">
        <v>59</v>
      </c>
      <c r="E34" s="31" t="s">
        <v>60</v>
      </c>
      <c r="F34" s="32">
        <v>1</v>
      </c>
      <c r="G34" s="33">
        <v>0</v>
      </c>
      <c r="H34" s="34">
        <f>ROUND(G34*F34,2)</f>
        <v>0</v>
      </c>
      <c r="AC34" s="35" t="s">
        <v>29</v>
      </c>
      <c r="AE34" s="35" t="s">
        <v>26</v>
      </c>
      <c r="AF34" s="35" t="s">
        <v>0</v>
      </c>
      <c r="AJ34" s="1" t="s">
        <v>25</v>
      </c>
      <c r="AP34" s="36" t="e">
        <f>IF(#REF!="základní",H34,0)</f>
        <v>#REF!</v>
      </c>
      <c r="AQ34" s="36" t="e">
        <f>IF(#REF!="snížená",H34,0)</f>
        <v>#REF!</v>
      </c>
      <c r="AR34" s="36" t="e">
        <f>IF(#REF!="zákl. přenesená",H34,0)</f>
        <v>#REF!</v>
      </c>
      <c r="AS34" s="36" t="e">
        <f>IF(#REF!="sníž. přenesená",H34,0)</f>
        <v>#REF!</v>
      </c>
      <c r="AT34" s="36" t="e">
        <f>IF(#REF!="nulová",H34,0)</f>
        <v>#REF!</v>
      </c>
      <c r="AU34" s="1" t="s">
        <v>23</v>
      </c>
      <c r="AV34" s="36">
        <f>ROUND(G34*F34,2)</f>
        <v>0</v>
      </c>
      <c r="AW34" s="1" t="s">
        <v>29</v>
      </c>
      <c r="AX34" s="35" t="s">
        <v>61</v>
      </c>
    </row>
    <row r="35" spans="1:50" s="4" customFormat="1" x14ac:dyDescent="0.25">
      <c r="A35" s="5"/>
      <c r="D35" s="37" t="s">
        <v>97</v>
      </c>
      <c r="G35" s="38"/>
      <c r="AE35" s="1" t="s">
        <v>31</v>
      </c>
      <c r="AF35" s="1" t="s">
        <v>0</v>
      </c>
    </row>
    <row r="36" spans="1:50" s="4" customFormat="1" ht="24" x14ac:dyDescent="0.25">
      <c r="A36" s="5"/>
      <c r="B36" s="28">
        <v>10</v>
      </c>
      <c r="C36" s="29"/>
      <c r="D36" s="30" t="s">
        <v>62</v>
      </c>
      <c r="E36" s="31" t="s">
        <v>36</v>
      </c>
      <c r="F36" s="32">
        <v>575.4</v>
      </c>
      <c r="G36" s="33"/>
      <c r="H36" s="34">
        <f>ROUND(G36*F36,2)</f>
        <v>0</v>
      </c>
      <c r="AC36" s="35" t="s">
        <v>29</v>
      </c>
      <c r="AE36" s="35" t="s">
        <v>26</v>
      </c>
      <c r="AF36" s="35" t="s">
        <v>0</v>
      </c>
      <c r="AJ36" s="1" t="s">
        <v>25</v>
      </c>
      <c r="AP36" s="36" t="e">
        <f>IF(#REF!="základní",H36,0)</f>
        <v>#REF!</v>
      </c>
      <c r="AQ36" s="36" t="e">
        <f>IF(#REF!="snížená",H36,0)</f>
        <v>#REF!</v>
      </c>
      <c r="AR36" s="36" t="e">
        <f>IF(#REF!="zákl. přenesená",H36,0)</f>
        <v>#REF!</v>
      </c>
      <c r="AS36" s="36" t="e">
        <f>IF(#REF!="sníž. přenesená",H36,0)</f>
        <v>#REF!</v>
      </c>
      <c r="AT36" s="36" t="e">
        <f>IF(#REF!="nulová",H36,0)</f>
        <v>#REF!</v>
      </c>
      <c r="AU36" s="1" t="s">
        <v>23</v>
      </c>
      <c r="AV36" s="36">
        <f>ROUND(G36*F36,2)</f>
        <v>0</v>
      </c>
      <c r="AW36" s="1" t="s">
        <v>29</v>
      </c>
      <c r="AX36" s="35" t="s">
        <v>63</v>
      </c>
    </row>
    <row r="37" spans="1:50" s="4" customFormat="1" ht="29.25" x14ac:dyDescent="0.25">
      <c r="A37" s="5"/>
      <c r="D37" s="37" t="s">
        <v>64</v>
      </c>
      <c r="G37" s="38"/>
      <c r="AE37" s="1" t="s">
        <v>31</v>
      </c>
      <c r="AF37" s="1" t="s">
        <v>0</v>
      </c>
    </row>
    <row r="38" spans="1:50" s="4" customFormat="1" ht="33" customHeight="1" x14ac:dyDescent="0.25">
      <c r="A38" s="5"/>
      <c r="B38" s="28">
        <v>11</v>
      </c>
      <c r="C38" s="29"/>
      <c r="D38" s="30" t="s">
        <v>65</v>
      </c>
      <c r="E38" s="31" t="s">
        <v>36</v>
      </c>
      <c r="F38" s="32">
        <v>28770</v>
      </c>
      <c r="G38" s="33"/>
      <c r="H38" s="34">
        <f>ROUND(G38*F38,2)</f>
        <v>0</v>
      </c>
      <c r="AC38" s="35" t="s">
        <v>29</v>
      </c>
      <c r="AE38" s="35" t="s">
        <v>26</v>
      </c>
      <c r="AF38" s="35" t="s">
        <v>0</v>
      </c>
      <c r="AJ38" s="1" t="s">
        <v>25</v>
      </c>
      <c r="AP38" s="36" t="e">
        <f>IF(#REF!="základní",H38,0)</f>
        <v>#REF!</v>
      </c>
      <c r="AQ38" s="36" t="e">
        <f>IF(#REF!="snížená",H38,0)</f>
        <v>#REF!</v>
      </c>
      <c r="AR38" s="36" t="e">
        <f>IF(#REF!="zákl. přenesená",H38,0)</f>
        <v>#REF!</v>
      </c>
      <c r="AS38" s="36" t="e">
        <f>IF(#REF!="sníž. přenesená",H38,0)</f>
        <v>#REF!</v>
      </c>
      <c r="AT38" s="36" t="e">
        <f>IF(#REF!="nulová",H38,0)</f>
        <v>#REF!</v>
      </c>
      <c r="AU38" s="1" t="s">
        <v>23</v>
      </c>
      <c r="AV38" s="36">
        <f>ROUND(G38*F38,2)</f>
        <v>0</v>
      </c>
      <c r="AW38" s="1" t="s">
        <v>29</v>
      </c>
      <c r="AX38" s="35" t="s">
        <v>66</v>
      </c>
    </row>
    <row r="39" spans="1:50" s="4" customFormat="1" ht="19.5" x14ac:dyDescent="0.25">
      <c r="A39" s="5"/>
      <c r="D39" s="37" t="s">
        <v>67</v>
      </c>
      <c r="G39" s="38"/>
      <c r="AE39" s="1" t="s">
        <v>31</v>
      </c>
      <c r="AF39" s="1" t="s">
        <v>0</v>
      </c>
    </row>
    <row r="40" spans="1:50" s="39" customFormat="1" ht="11.25" x14ac:dyDescent="0.25">
      <c r="A40" s="40"/>
      <c r="D40" s="41" t="s">
        <v>69</v>
      </c>
      <c r="F40" s="42">
        <v>28770</v>
      </c>
      <c r="G40" s="43"/>
      <c r="AE40" s="44" t="s">
        <v>68</v>
      </c>
      <c r="AF40" s="44" t="s">
        <v>0</v>
      </c>
      <c r="AG40" s="39" t="s">
        <v>0</v>
      </c>
      <c r="AH40" s="39" t="s">
        <v>1</v>
      </c>
      <c r="AI40" s="39" t="s">
        <v>23</v>
      </c>
      <c r="AJ40" s="44" t="s">
        <v>25</v>
      </c>
    </row>
    <row r="41" spans="1:50" s="4" customFormat="1" ht="24" x14ac:dyDescent="0.25">
      <c r="A41" s="5"/>
      <c r="B41" s="28">
        <v>12</v>
      </c>
      <c r="C41" s="29"/>
      <c r="D41" s="30" t="s">
        <v>70</v>
      </c>
      <c r="E41" s="31" t="s">
        <v>36</v>
      </c>
      <c r="F41" s="32">
        <v>575.4</v>
      </c>
      <c r="G41" s="33"/>
      <c r="H41" s="34">
        <f>ROUND(G41*F41,2)</f>
        <v>0</v>
      </c>
      <c r="AC41" s="35" t="s">
        <v>29</v>
      </c>
      <c r="AE41" s="35" t="s">
        <v>26</v>
      </c>
      <c r="AF41" s="35" t="s">
        <v>0</v>
      </c>
      <c r="AJ41" s="1" t="s">
        <v>25</v>
      </c>
      <c r="AP41" s="36" t="e">
        <f>IF(#REF!="základní",H41,0)</f>
        <v>#REF!</v>
      </c>
      <c r="AQ41" s="36" t="e">
        <f>IF(#REF!="snížená",H41,0)</f>
        <v>#REF!</v>
      </c>
      <c r="AR41" s="36" t="e">
        <f>IF(#REF!="zákl. přenesená",H41,0)</f>
        <v>#REF!</v>
      </c>
      <c r="AS41" s="36" t="e">
        <f>IF(#REF!="sníž. přenesená",H41,0)</f>
        <v>#REF!</v>
      </c>
      <c r="AT41" s="36" t="e">
        <f>IF(#REF!="nulová",H41,0)</f>
        <v>#REF!</v>
      </c>
      <c r="AU41" s="1" t="s">
        <v>23</v>
      </c>
      <c r="AV41" s="36">
        <f>ROUND(G41*F41,2)</f>
        <v>0</v>
      </c>
      <c r="AW41" s="1" t="s">
        <v>29</v>
      </c>
      <c r="AX41" s="35" t="s">
        <v>71</v>
      </c>
    </row>
    <row r="42" spans="1:50" s="4" customFormat="1" ht="29.25" x14ac:dyDescent="0.25">
      <c r="A42" s="5"/>
      <c r="D42" s="37" t="s">
        <v>72</v>
      </c>
      <c r="G42" s="38"/>
      <c r="AE42" s="1" t="s">
        <v>31</v>
      </c>
      <c r="AF42" s="1" t="s">
        <v>0</v>
      </c>
    </row>
    <row r="43" spans="1:50" s="4" customFormat="1" ht="16.5" customHeight="1" x14ac:dyDescent="0.25">
      <c r="A43" s="5"/>
      <c r="B43" s="28">
        <v>13</v>
      </c>
      <c r="C43" s="29"/>
      <c r="D43" s="30" t="s">
        <v>73</v>
      </c>
      <c r="E43" s="31" t="s">
        <v>60</v>
      </c>
      <c r="F43" s="32">
        <v>1</v>
      </c>
      <c r="G43" s="33"/>
      <c r="H43" s="34">
        <f>ROUND(G43*F43,2)</f>
        <v>0</v>
      </c>
      <c r="AC43" s="35" t="s">
        <v>29</v>
      </c>
      <c r="AE43" s="35" t="s">
        <v>26</v>
      </c>
      <c r="AF43" s="35" t="s">
        <v>0</v>
      </c>
      <c r="AJ43" s="1" t="s">
        <v>25</v>
      </c>
      <c r="AP43" s="36" t="e">
        <f>IF(#REF!="základní",H43,0)</f>
        <v>#REF!</v>
      </c>
      <c r="AQ43" s="36" t="e">
        <f>IF(#REF!="snížená",H43,0)</f>
        <v>#REF!</v>
      </c>
      <c r="AR43" s="36" t="e">
        <f>IF(#REF!="zákl. přenesená",H43,0)</f>
        <v>#REF!</v>
      </c>
      <c r="AS43" s="36" t="e">
        <f>IF(#REF!="sníž. přenesená",H43,0)</f>
        <v>#REF!</v>
      </c>
      <c r="AT43" s="36" t="e">
        <f>IF(#REF!="nulová",H43,0)</f>
        <v>#REF!</v>
      </c>
      <c r="AU43" s="1" t="s">
        <v>23</v>
      </c>
      <c r="AV43" s="36">
        <f>ROUND(G43*F43,2)</f>
        <v>0</v>
      </c>
      <c r="AW43" s="1" t="s">
        <v>29</v>
      </c>
      <c r="AX43" s="35" t="s">
        <v>74</v>
      </c>
    </row>
    <row r="44" spans="1:50" s="4" customFormat="1" x14ac:dyDescent="0.25">
      <c r="A44" s="5"/>
      <c r="D44" s="37" t="s">
        <v>73</v>
      </c>
      <c r="G44" s="38"/>
      <c r="AE44" s="1" t="s">
        <v>31</v>
      </c>
      <c r="AF44" s="1" t="s">
        <v>0</v>
      </c>
    </row>
    <row r="45" spans="1:50" s="4" customFormat="1" ht="16.5" customHeight="1" x14ac:dyDescent="0.25">
      <c r="A45" s="5"/>
      <c r="B45" s="28">
        <v>14</v>
      </c>
      <c r="C45" s="29"/>
      <c r="D45" s="30" t="s">
        <v>75</v>
      </c>
      <c r="E45" s="31" t="s">
        <v>36</v>
      </c>
      <c r="F45" s="32">
        <v>280</v>
      </c>
      <c r="G45" s="33"/>
      <c r="H45" s="34">
        <f>ROUND(G45*F45,2)</f>
        <v>0</v>
      </c>
      <c r="AC45" s="35" t="s">
        <v>29</v>
      </c>
      <c r="AE45" s="35" t="s">
        <v>26</v>
      </c>
      <c r="AF45" s="35" t="s">
        <v>0</v>
      </c>
      <c r="AJ45" s="1" t="s">
        <v>25</v>
      </c>
      <c r="AP45" s="36" t="e">
        <f>IF(#REF!="základní",H45,0)</f>
        <v>#REF!</v>
      </c>
      <c r="AQ45" s="36" t="e">
        <f>IF(#REF!="snížená",H45,0)</f>
        <v>#REF!</v>
      </c>
      <c r="AR45" s="36" t="e">
        <f>IF(#REF!="zákl. přenesená",H45,0)</f>
        <v>#REF!</v>
      </c>
      <c r="AS45" s="36" t="e">
        <f>IF(#REF!="sníž. přenesená",H45,0)</f>
        <v>#REF!</v>
      </c>
      <c r="AT45" s="36" t="e">
        <f>IF(#REF!="nulová",H45,0)</f>
        <v>#REF!</v>
      </c>
      <c r="AU45" s="1" t="s">
        <v>23</v>
      </c>
      <c r="AV45" s="36">
        <f>ROUND(G45*F45,2)</f>
        <v>0</v>
      </c>
      <c r="AW45" s="1" t="s">
        <v>29</v>
      </c>
      <c r="AX45" s="35" t="s">
        <v>76</v>
      </c>
    </row>
    <row r="46" spans="1:50" s="4" customFormat="1" x14ac:dyDescent="0.25">
      <c r="A46" s="5"/>
      <c r="D46" s="37" t="s">
        <v>75</v>
      </c>
      <c r="G46" s="38"/>
      <c r="AE46" s="1" t="s">
        <v>31</v>
      </c>
      <c r="AF46" s="1" t="s">
        <v>0</v>
      </c>
    </row>
    <row r="47" spans="1:50" s="4" customFormat="1" ht="24" x14ac:dyDescent="0.25">
      <c r="A47" s="5"/>
      <c r="B47" s="28">
        <v>15</v>
      </c>
      <c r="C47" s="29"/>
      <c r="D47" s="30" t="s">
        <v>77</v>
      </c>
      <c r="E47" s="31" t="s">
        <v>36</v>
      </c>
      <c r="F47" s="32">
        <v>886.5</v>
      </c>
      <c r="G47" s="33"/>
      <c r="H47" s="34">
        <f>ROUND(G47*F47,2)</f>
        <v>0</v>
      </c>
      <c r="AC47" s="35" t="s">
        <v>29</v>
      </c>
      <c r="AE47" s="35" t="s">
        <v>26</v>
      </c>
      <c r="AF47" s="35" t="s">
        <v>0</v>
      </c>
      <c r="AJ47" s="1" t="s">
        <v>25</v>
      </c>
      <c r="AP47" s="36" t="e">
        <f>IF(#REF!="základní",H47,0)</f>
        <v>#REF!</v>
      </c>
      <c r="AQ47" s="36" t="e">
        <f>IF(#REF!="snížená",H47,0)</f>
        <v>#REF!</v>
      </c>
      <c r="AR47" s="36" t="e">
        <f>IF(#REF!="zákl. přenesená",H47,0)</f>
        <v>#REF!</v>
      </c>
      <c r="AS47" s="36" t="e">
        <f>IF(#REF!="sníž. přenesená",H47,0)</f>
        <v>#REF!</v>
      </c>
      <c r="AT47" s="36" t="e">
        <f>IF(#REF!="nulová",H47,0)</f>
        <v>#REF!</v>
      </c>
      <c r="AU47" s="1" t="s">
        <v>23</v>
      </c>
      <c r="AV47" s="36">
        <f>ROUND(G47*F47,2)</f>
        <v>0</v>
      </c>
      <c r="AW47" s="1" t="s">
        <v>29</v>
      </c>
      <c r="AX47" s="35" t="s">
        <v>78</v>
      </c>
    </row>
    <row r="48" spans="1:50" s="4" customFormat="1" ht="19.5" x14ac:dyDescent="0.25">
      <c r="A48" s="5"/>
      <c r="D48" s="37" t="s">
        <v>79</v>
      </c>
      <c r="G48" s="38"/>
      <c r="AE48" s="1" t="s">
        <v>31</v>
      </c>
      <c r="AF48" s="1" t="s">
        <v>0</v>
      </c>
    </row>
    <row r="49" spans="1:50" s="4" customFormat="1" ht="24" x14ac:dyDescent="0.25">
      <c r="A49" s="5"/>
      <c r="B49" s="28">
        <v>16</v>
      </c>
      <c r="C49" s="29"/>
      <c r="D49" s="30" t="s">
        <v>80</v>
      </c>
      <c r="E49" s="31" t="s">
        <v>36</v>
      </c>
      <c r="F49" s="32">
        <v>886.5</v>
      </c>
      <c r="G49" s="33"/>
      <c r="H49" s="34">
        <f>ROUND(G49*F49,2)</f>
        <v>0</v>
      </c>
      <c r="AC49" s="35" t="s">
        <v>29</v>
      </c>
      <c r="AE49" s="35" t="s">
        <v>26</v>
      </c>
      <c r="AF49" s="35" t="s">
        <v>0</v>
      </c>
      <c r="AJ49" s="1" t="s">
        <v>25</v>
      </c>
      <c r="AP49" s="36" t="e">
        <f>IF(#REF!="základní",H49,0)</f>
        <v>#REF!</v>
      </c>
      <c r="AQ49" s="36" t="e">
        <f>IF(#REF!="snížená",H49,0)</f>
        <v>#REF!</v>
      </c>
      <c r="AR49" s="36" t="e">
        <f>IF(#REF!="zákl. přenesená",H49,0)</f>
        <v>#REF!</v>
      </c>
      <c r="AS49" s="36" t="e">
        <f>IF(#REF!="sníž. přenesená",H49,0)</f>
        <v>#REF!</v>
      </c>
      <c r="AT49" s="36" t="e">
        <f>IF(#REF!="nulová",H49,0)</f>
        <v>#REF!</v>
      </c>
      <c r="AU49" s="1" t="s">
        <v>23</v>
      </c>
      <c r="AV49" s="36">
        <f>ROUND(G49*F49,2)</f>
        <v>0</v>
      </c>
      <c r="AW49" s="1" t="s">
        <v>29</v>
      </c>
      <c r="AX49" s="35" t="s">
        <v>81</v>
      </c>
    </row>
    <row r="50" spans="1:50" s="4" customFormat="1" ht="19.5" x14ac:dyDescent="0.25">
      <c r="A50" s="5"/>
      <c r="D50" s="37" t="s">
        <v>82</v>
      </c>
      <c r="G50" s="38"/>
      <c r="AE50" s="1" t="s">
        <v>31</v>
      </c>
      <c r="AF50" s="1" t="s">
        <v>0</v>
      </c>
    </row>
    <row r="51" spans="1:50" s="4" customFormat="1" ht="24" x14ac:dyDescent="0.25">
      <c r="A51" s="5"/>
      <c r="B51" s="28">
        <v>17</v>
      </c>
      <c r="C51" s="29"/>
      <c r="D51" s="30" t="s">
        <v>83</v>
      </c>
      <c r="E51" s="31" t="s">
        <v>36</v>
      </c>
      <c r="F51" s="32">
        <v>280</v>
      </c>
      <c r="G51" s="33"/>
      <c r="H51" s="34">
        <f>ROUND(G51*F51,2)</f>
        <v>0</v>
      </c>
      <c r="AC51" s="35" t="s">
        <v>29</v>
      </c>
      <c r="AE51" s="35" t="s">
        <v>26</v>
      </c>
      <c r="AF51" s="35" t="s">
        <v>0</v>
      </c>
      <c r="AJ51" s="1" t="s">
        <v>25</v>
      </c>
      <c r="AP51" s="36" t="e">
        <f>IF(#REF!="základní",H51,0)</f>
        <v>#REF!</v>
      </c>
      <c r="AQ51" s="36" t="e">
        <f>IF(#REF!="snížená",H51,0)</f>
        <v>#REF!</v>
      </c>
      <c r="AR51" s="36" t="e">
        <f>IF(#REF!="zákl. přenesená",H51,0)</f>
        <v>#REF!</v>
      </c>
      <c r="AS51" s="36" t="e">
        <f>IF(#REF!="sníž. přenesená",H51,0)</f>
        <v>#REF!</v>
      </c>
      <c r="AT51" s="36" t="e">
        <f>IF(#REF!="nulová",H51,0)</f>
        <v>#REF!</v>
      </c>
      <c r="AU51" s="1" t="s">
        <v>23</v>
      </c>
      <c r="AV51" s="36">
        <f>ROUND(G51*F51,2)</f>
        <v>0</v>
      </c>
      <c r="AW51" s="1" t="s">
        <v>29</v>
      </c>
      <c r="AX51" s="35" t="s">
        <v>84</v>
      </c>
    </row>
    <row r="52" spans="1:50" s="4" customFormat="1" ht="19.5" x14ac:dyDescent="0.25">
      <c r="A52" s="5"/>
      <c r="D52" s="37" t="s">
        <v>85</v>
      </c>
      <c r="G52" s="38"/>
      <c r="AE52" s="1" t="s">
        <v>31</v>
      </c>
      <c r="AF52" s="1" t="s">
        <v>0</v>
      </c>
    </row>
    <row r="53" spans="1:50" s="4" customFormat="1" ht="24" x14ac:dyDescent="0.25">
      <c r="A53" s="5"/>
      <c r="B53" s="28">
        <v>18</v>
      </c>
      <c r="C53" s="29"/>
      <c r="D53" s="30" t="s">
        <v>86</v>
      </c>
      <c r="E53" s="31" t="s">
        <v>87</v>
      </c>
      <c r="F53" s="32">
        <v>3</v>
      </c>
      <c r="G53" s="33"/>
      <c r="H53" s="34">
        <f>ROUND(G53*F53,2)</f>
        <v>0</v>
      </c>
      <c r="AC53" s="35" t="s">
        <v>29</v>
      </c>
      <c r="AE53" s="35" t="s">
        <v>26</v>
      </c>
      <c r="AF53" s="35" t="s">
        <v>0</v>
      </c>
      <c r="AJ53" s="1" t="s">
        <v>25</v>
      </c>
      <c r="AP53" s="36" t="e">
        <f>IF(#REF!="základní",H53,0)</f>
        <v>#REF!</v>
      </c>
      <c r="AQ53" s="36" t="e">
        <f>IF(#REF!="snížená",H53,0)</f>
        <v>#REF!</v>
      </c>
      <c r="AR53" s="36" t="e">
        <f>IF(#REF!="zákl. přenesená",H53,0)</f>
        <v>#REF!</v>
      </c>
      <c r="AS53" s="36" t="e">
        <f>IF(#REF!="sníž. přenesená",H53,0)</f>
        <v>#REF!</v>
      </c>
      <c r="AT53" s="36" t="e">
        <f>IF(#REF!="nulová",H53,0)</f>
        <v>#REF!</v>
      </c>
      <c r="AU53" s="1" t="s">
        <v>23</v>
      </c>
      <c r="AV53" s="36">
        <f>ROUND(G53*F53,2)</f>
        <v>0</v>
      </c>
      <c r="AW53" s="1" t="s">
        <v>29</v>
      </c>
      <c r="AX53" s="35" t="s">
        <v>88</v>
      </c>
    </row>
    <row r="54" spans="1:50" s="4" customFormat="1" ht="19.5" x14ac:dyDescent="0.25">
      <c r="A54" s="5"/>
      <c r="D54" s="37" t="s">
        <v>89</v>
      </c>
      <c r="G54" s="38"/>
      <c r="AE54" s="1" t="s">
        <v>31</v>
      </c>
      <c r="AF54" s="1" t="s">
        <v>0</v>
      </c>
    </row>
    <row r="55" spans="1:50" s="4" customFormat="1" ht="24" x14ac:dyDescent="0.25">
      <c r="A55" s="5"/>
      <c r="B55" s="28">
        <v>19</v>
      </c>
      <c r="C55" s="29"/>
      <c r="D55" s="30" t="s">
        <v>90</v>
      </c>
      <c r="E55" s="31" t="s">
        <v>87</v>
      </c>
      <c r="F55" s="32">
        <v>82.83</v>
      </c>
      <c r="G55" s="33"/>
      <c r="H55" s="34">
        <f>ROUND(G55*F55,2)</f>
        <v>0</v>
      </c>
      <c r="AC55" s="35" t="s">
        <v>29</v>
      </c>
      <c r="AE55" s="35" t="s">
        <v>26</v>
      </c>
      <c r="AF55" s="35" t="s">
        <v>0</v>
      </c>
      <c r="AJ55" s="1" t="s">
        <v>25</v>
      </c>
      <c r="AP55" s="36" t="e">
        <f>IF(#REF!="základní",H55,0)</f>
        <v>#REF!</v>
      </c>
      <c r="AQ55" s="36" t="e">
        <f>IF(#REF!="snížená",H55,0)</f>
        <v>#REF!</v>
      </c>
      <c r="AR55" s="36" t="e">
        <f>IF(#REF!="zákl. přenesená",H55,0)</f>
        <v>#REF!</v>
      </c>
      <c r="AS55" s="36" t="e">
        <f>IF(#REF!="sníž. přenesená",H55,0)</f>
        <v>#REF!</v>
      </c>
      <c r="AT55" s="36" t="e">
        <f>IF(#REF!="nulová",H55,0)</f>
        <v>#REF!</v>
      </c>
      <c r="AU55" s="1" t="s">
        <v>23</v>
      </c>
      <c r="AV55" s="36">
        <f>ROUND(G55*F55,2)</f>
        <v>0</v>
      </c>
      <c r="AW55" s="1" t="s">
        <v>29</v>
      </c>
      <c r="AX55" s="35" t="s">
        <v>91</v>
      </c>
    </row>
    <row r="56" spans="1:50" s="4" customFormat="1" ht="16.5" customHeight="1" x14ac:dyDescent="0.25">
      <c r="A56" s="5"/>
      <c r="B56" s="28">
        <v>20</v>
      </c>
      <c r="C56" s="29"/>
      <c r="D56" s="30" t="s">
        <v>92</v>
      </c>
      <c r="E56" s="31" t="s">
        <v>36</v>
      </c>
      <c r="F56" s="32">
        <v>280</v>
      </c>
      <c r="G56" s="33"/>
      <c r="H56" s="34">
        <f>ROUND(G56*F56,2)</f>
        <v>0</v>
      </c>
      <c r="AC56" s="35" t="s">
        <v>57</v>
      </c>
      <c r="AE56" s="35" t="s">
        <v>26</v>
      </c>
      <c r="AF56" s="35" t="s">
        <v>0</v>
      </c>
      <c r="AJ56" s="1" t="s">
        <v>25</v>
      </c>
      <c r="AP56" s="36" t="e">
        <f>IF(#REF!="základní",H56,0)</f>
        <v>#REF!</v>
      </c>
      <c r="AQ56" s="36" t="e">
        <f>IF(#REF!="snížená",H56,0)</f>
        <v>#REF!</v>
      </c>
      <c r="AR56" s="36" t="e">
        <f>IF(#REF!="zákl. přenesená",H56,0)</f>
        <v>#REF!</v>
      </c>
      <c r="AS56" s="36" t="e">
        <f>IF(#REF!="sníž. přenesená",H56,0)</f>
        <v>#REF!</v>
      </c>
      <c r="AT56" s="36" t="e">
        <f>IF(#REF!="nulová",H56,0)</f>
        <v>#REF!</v>
      </c>
      <c r="AU56" s="1" t="s">
        <v>23</v>
      </c>
      <c r="AV56" s="36">
        <f>ROUND(G56*F56,2)</f>
        <v>0</v>
      </c>
      <c r="AW56" s="1" t="s">
        <v>57</v>
      </c>
      <c r="AX56" s="35" t="s">
        <v>93</v>
      </c>
    </row>
    <row r="57" spans="1:50" s="4" customFormat="1" x14ac:dyDescent="0.25">
      <c r="A57" s="5"/>
      <c r="D57" s="37" t="s">
        <v>94</v>
      </c>
      <c r="G57" s="38"/>
      <c r="AE57" s="1" t="s">
        <v>31</v>
      </c>
      <c r="AF57" s="1" t="s">
        <v>0</v>
      </c>
    </row>
    <row r="58" spans="1:50" s="4" customFormat="1" ht="24" x14ac:dyDescent="0.25">
      <c r="A58" s="5"/>
      <c r="B58" s="4">
        <v>21</v>
      </c>
      <c r="D58" s="30" t="s">
        <v>98</v>
      </c>
      <c r="E58" s="31" t="s">
        <v>60</v>
      </c>
      <c r="F58" s="32">
        <v>1</v>
      </c>
      <c r="G58" s="33"/>
      <c r="H58" s="34">
        <f>ROUND(G58*F58,2)</f>
        <v>0</v>
      </c>
      <c r="AE58" s="1"/>
      <c r="AF58" s="1"/>
    </row>
    <row r="59" spans="1:50" s="4" customFormat="1" x14ac:dyDescent="0.25">
      <c r="A59" s="5"/>
      <c r="D59" s="37"/>
      <c r="G59" s="38"/>
      <c r="AE59" s="1"/>
      <c r="AF59" s="1"/>
    </row>
    <row r="60" spans="1:50" s="4" customFormat="1" x14ac:dyDescent="0.25">
      <c r="A60" s="5"/>
      <c r="D60" s="37"/>
      <c r="G60" s="38"/>
      <c r="AE60" s="1"/>
      <c r="AF60" s="1"/>
    </row>
  </sheetData>
  <mergeCells count="1">
    <mergeCell ref="C5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Prorok Tomáš Mgr.</dc:creator>
  <cp:lastModifiedBy>Fialková Gabriela Ing.</cp:lastModifiedBy>
  <dcterms:created xsi:type="dcterms:W3CDTF">2023-09-18T15:53:13Z</dcterms:created>
  <dcterms:modified xsi:type="dcterms:W3CDTF">2023-10-04T11:55:51Z</dcterms:modified>
</cp:coreProperties>
</file>