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M 2023\M23-048 Zásobní řad z RO Staré Hradiště do Cihelny, Pardubice, SO 01, 1. etapa\rozpočty\úpravy rozpočtu 2024\"/>
    </mc:Choice>
  </mc:AlternateContent>
  <bookViews>
    <workbookView xWindow="0" yWindow="0" windowWidth="0" windowHeight="0"/>
  </bookViews>
  <sheets>
    <sheet name="Rekapitulace stavby" sheetId="1" r:id="rId1"/>
    <sheet name="01 - Vodovodní přivaděč L..." sheetId="2" r:id="rId2"/>
    <sheet name="02 - Provizorní propojení..." sheetId="3" r:id="rId3"/>
    <sheet name="06 - Přeložka jednotné ka..." sheetId="4" r:id="rId4"/>
    <sheet name="08 - Přeložka vodovodu po..." sheetId="5" r:id="rId5"/>
    <sheet name="VON - Vedlejší a ostatní 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Vodovodní přivaděč L...'!$C$130:$K$416</definedName>
    <definedName name="_xlnm.Print_Area" localSheetId="1">'01 - Vodovodní přivaděč L...'!$C$4:$J$76,'01 - Vodovodní přivaděč L...'!$C$82:$J$110,'01 - Vodovodní přivaděč L...'!$C$116:$K$416</definedName>
    <definedName name="_xlnm.Print_Titles" localSheetId="1">'01 - Vodovodní přivaděč L...'!$130:$130</definedName>
    <definedName name="_xlnm._FilterDatabase" localSheetId="2" hidden="1">'02 - Provizorní propojení...'!$C$128:$K$297</definedName>
    <definedName name="_xlnm.Print_Area" localSheetId="2">'02 - Provizorní propojení...'!$C$4:$J$76,'02 - Provizorní propojení...'!$C$82:$J$108,'02 - Provizorní propojení...'!$C$114:$K$297</definedName>
    <definedName name="_xlnm.Print_Titles" localSheetId="2">'02 - Provizorní propojení...'!$128:$128</definedName>
    <definedName name="_xlnm._FilterDatabase" localSheetId="3" hidden="1">'06 - Přeložka jednotné ka...'!$C$129:$K$398</definedName>
    <definedName name="_xlnm.Print_Area" localSheetId="3">'06 - Přeložka jednotné ka...'!$C$4:$J$76,'06 - Přeložka jednotné ka...'!$C$82:$J$109,'06 - Přeložka jednotné ka...'!$C$115:$K$398</definedName>
    <definedName name="_xlnm.Print_Titles" localSheetId="3">'06 - Přeložka jednotné ka...'!$129:$129</definedName>
    <definedName name="_xlnm._FilterDatabase" localSheetId="4" hidden="1">'08 - Přeložka vodovodu po...'!$C$123:$K$200</definedName>
    <definedName name="_xlnm.Print_Area" localSheetId="4">'08 - Přeložka vodovodu po...'!$C$4:$J$76,'08 - Přeložka vodovodu po...'!$C$82:$J$103,'08 - Přeložka vodovodu po...'!$C$109:$K$200</definedName>
    <definedName name="_xlnm.Print_Titles" localSheetId="4">'08 - Přeložka vodovodu po...'!$123:$123</definedName>
    <definedName name="_xlnm._FilterDatabase" localSheetId="5" hidden="1">'VON - Vedlejší a ostatní ...'!$C$127:$K$175</definedName>
    <definedName name="_xlnm.Print_Area" localSheetId="5">'VON - Vedlejší a ostatní ...'!$C$4:$J$76,'VON - Vedlejší a ostatní ...'!$C$82:$J$107,'VON - Vedlejší a ostatní ...'!$C$113:$K$175</definedName>
    <definedName name="_xlnm.Print_Titles" localSheetId="5">'VON - Vedlejší a ostatní ...'!$127:$127</definedName>
  </definedNames>
  <calcPr/>
</workbook>
</file>

<file path=xl/calcChain.xml><?xml version="1.0" encoding="utf-8"?>
<calcChain xmlns="http://schemas.openxmlformats.org/spreadsheetml/2006/main">
  <c i="6" l="1" r="J39"/>
  <c r="J38"/>
  <c i="1" r="AY100"/>
  <c i="6" r="J37"/>
  <c i="1" r="AX100"/>
  <c i="6"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85"/>
  <c i="5" r="J39"/>
  <c r="J38"/>
  <c i="1" r="AY99"/>
  <c i="5" r="J37"/>
  <c i="1" r="AX99"/>
  <c i="5"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4" r="J39"/>
  <c r="J38"/>
  <c i="1" r="AY98"/>
  <c i="4" r="J37"/>
  <c i="1" r="AX98"/>
  <c i="4"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T387"/>
  <c r="R388"/>
  <c r="R387"/>
  <c r="P388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5"/>
  <c r="BH235"/>
  <c r="BG235"/>
  <c r="BF235"/>
  <c r="T235"/>
  <c r="R235"/>
  <c r="P235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3" r="J39"/>
  <c r="J38"/>
  <c i="1" r="AY97"/>
  <c i="3" r="J37"/>
  <c i="1" r="AX97"/>
  <c i="3" r="BI297"/>
  <c r="BH297"/>
  <c r="BG297"/>
  <c r="BF297"/>
  <c r="T297"/>
  <c r="T296"/>
  <c r="R297"/>
  <c r="R296"/>
  <c r="P297"/>
  <c r="P296"/>
  <c r="BI295"/>
  <c r="BH295"/>
  <c r="BG295"/>
  <c r="BF295"/>
  <c r="T295"/>
  <c r="T294"/>
  <c r="R295"/>
  <c r="R294"/>
  <c r="P295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" r="J39"/>
  <c r="J38"/>
  <c i="1" r="AY96"/>
  <c i="2" r="J37"/>
  <c i="1" r="AX96"/>
  <c i="2"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T408"/>
  <c r="R409"/>
  <c r="R408"/>
  <c r="P409"/>
  <c r="P408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1" r="L90"/>
  <c r="AM90"/>
  <c r="AM89"/>
  <c r="L89"/>
  <c r="AM87"/>
  <c r="L87"/>
  <c r="L85"/>
  <c r="L84"/>
  <c r="AS95"/>
  <c i="2" r="BK404"/>
  <c r="J399"/>
  <c r="BK392"/>
  <c r="J389"/>
  <c r="BK379"/>
  <c r="J378"/>
  <c r="BK375"/>
  <c r="BK370"/>
  <c r="J366"/>
  <c r="J363"/>
  <c r="BK359"/>
  <c r="J358"/>
  <c r="BK356"/>
  <c r="J355"/>
  <c r="BK353"/>
  <c r="J352"/>
  <c r="J351"/>
  <c r="J349"/>
  <c r="BK347"/>
  <c r="BK345"/>
  <c r="BK343"/>
  <c r="BK341"/>
  <c r="BK339"/>
  <c r="J338"/>
  <c r="BK336"/>
  <c r="BK331"/>
  <c r="J326"/>
  <c r="BK321"/>
  <c r="J318"/>
  <c r="J310"/>
  <c r="J281"/>
  <c r="BK263"/>
  <c r="BK253"/>
  <c r="J246"/>
  <c r="J232"/>
  <c r="J224"/>
  <c r="J205"/>
  <c r="J184"/>
  <c r="J165"/>
  <c r="BK157"/>
  <c r="J142"/>
  <c i="3" r="J261"/>
  <c r="J241"/>
  <c r="BK196"/>
  <c r="BK297"/>
  <c r="BK262"/>
  <c r="J242"/>
  <c r="J220"/>
  <c r="J194"/>
  <c r="BK134"/>
  <c r="J255"/>
  <c r="BK223"/>
  <c r="BK194"/>
  <c r="BK295"/>
  <c r="J262"/>
  <c r="J245"/>
  <c r="J216"/>
  <c r="J149"/>
  <c r="BK269"/>
  <c r="J167"/>
  <c r="J259"/>
  <c r="BK212"/>
  <c r="BK143"/>
  <c r="BK261"/>
  <c r="BK233"/>
  <c r="J209"/>
  <c i="4" r="J373"/>
  <c r="J314"/>
  <c r="BK260"/>
  <c r="BK395"/>
  <c r="J332"/>
  <c r="BK289"/>
  <c r="BK139"/>
  <c r="J354"/>
  <c r="J325"/>
  <c r="J358"/>
  <c r="J310"/>
  <c r="BK253"/>
  <c r="J169"/>
  <c r="J376"/>
  <c r="BK263"/>
  <c r="BK167"/>
  <c r="J352"/>
  <c r="BK320"/>
  <c r="BK217"/>
  <c r="J341"/>
  <c r="BK313"/>
  <c r="BK193"/>
  <c r="BK341"/>
  <c r="BK277"/>
  <c r="J145"/>
  <c i="5" r="J193"/>
  <c r="BK164"/>
  <c r="BK188"/>
  <c r="J144"/>
  <c r="BK127"/>
  <c r="BK161"/>
  <c r="BK186"/>
  <c r="J157"/>
  <c r="J178"/>
  <c r="J143"/>
  <c r="BK174"/>
  <c r="J192"/>
  <c r="J162"/>
  <c r="J190"/>
  <c r="BK160"/>
  <c i="6" r="BK133"/>
  <c r="J150"/>
  <c r="J162"/>
  <c r="BK146"/>
  <c r="BK144"/>
  <c r="J152"/>
  <c r="J131"/>
  <c i="2" r="J412"/>
  <c r="J411"/>
  <c r="J409"/>
  <c r="BK399"/>
  <c r="J397"/>
  <c r="BK389"/>
  <c r="J384"/>
  <c r="BK378"/>
  <c r="J377"/>
  <c r="BK374"/>
  <c r="J374"/>
  <c r="BK366"/>
  <c r="BK360"/>
  <c r="BK358"/>
  <c r="J357"/>
  <c r="J356"/>
  <c r="BK354"/>
  <c r="J353"/>
  <c r="BK351"/>
  <c r="J350"/>
  <c r="J348"/>
  <c r="J346"/>
  <c r="J345"/>
  <c r="J343"/>
  <c r="J341"/>
  <c r="J339"/>
  <c r="J337"/>
  <c r="BK332"/>
  <c r="J328"/>
  <c r="BK320"/>
  <c r="BK315"/>
  <c r="BK310"/>
  <c r="BK287"/>
  <c r="BK267"/>
  <c r="J255"/>
  <c r="J249"/>
  <c r="BK237"/>
  <c r="J230"/>
  <c r="J211"/>
  <c r="BK191"/>
  <c r="BK169"/>
  <c r="J161"/>
  <c r="J153"/>
  <c r="BK134"/>
  <c i="3" r="BK252"/>
  <c r="J239"/>
  <c r="BK183"/>
  <c r="BK288"/>
  <c r="J250"/>
  <c r="BK234"/>
  <c r="J210"/>
  <c r="BK140"/>
  <c r="BK292"/>
  <c r="BK242"/>
  <c r="BK216"/>
  <c r="J170"/>
  <c r="J270"/>
  <c r="BK251"/>
  <c r="BK235"/>
  <c r="J211"/>
  <c r="J278"/>
  <c r="J160"/>
  <c r="J267"/>
  <c r="BK210"/>
  <c r="J136"/>
  <c r="BK239"/>
  <c r="J224"/>
  <c r="J157"/>
  <c i="4" r="J329"/>
  <c r="J278"/>
  <c r="J253"/>
  <c r="BK354"/>
  <c r="J315"/>
  <c r="BK173"/>
  <c r="BK376"/>
  <c r="BK332"/>
  <c r="J179"/>
  <c r="BK325"/>
  <c r="BK309"/>
  <c r="BK245"/>
  <c r="BK380"/>
  <c r="J311"/>
  <c r="J226"/>
  <c r="BK390"/>
  <c r="J338"/>
  <c r="BK306"/>
  <c r="J340"/>
  <c r="BK307"/>
  <c r="BK226"/>
  <c r="BK344"/>
  <c r="J272"/>
  <c r="BK179"/>
  <c i="5" r="J187"/>
  <c r="BK163"/>
  <c r="J186"/>
  <c r="J141"/>
  <c r="BK195"/>
  <c r="J148"/>
  <c r="J200"/>
  <c r="J173"/>
  <c r="BK137"/>
  <c r="BK171"/>
  <c r="J140"/>
  <c r="J172"/>
  <c r="BK193"/>
  <c r="J165"/>
  <c r="J197"/>
  <c r="J166"/>
  <c r="BK138"/>
  <c i="6" r="J167"/>
  <c r="J148"/>
  <c r="J133"/>
  <c r="J174"/>
  <c r="BK174"/>
  <c r="J154"/>
  <c i="2" r="J36"/>
  <c r="BK333"/>
  <c r="J329"/>
  <c r="BK322"/>
  <c r="J315"/>
  <c r="BK297"/>
  <c r="J276"/>
  <c r="J260"/>
  <c r="J250"/>
  <c r="BK243"/>
  <c r="BK232"/>
  <c r="BK221"/>
  <c r="BK208"/>
  <c r="BK195"/>
  <c r="J177"/>
  <c r="J163"/>
  <c r="J155"/>
  <c r="J138"/>
  <c i="3" r="J257"/>
  <c r="J240"/>
  <c r="BK209"/>
  <c r="J153"/>
  <c r="J265"/>
  <c r="BK240"/>
  <c r="BK226"/>
  <c r="BK188"/>
  <c r="BK153"/>
  <c r="J274"/>
  <c r="J227"/>
  <c r="J183"/>
  <c r="BK278"/>
  <c r="BK250"/>
  <c r="BK232"/>
  <c r="J212"/>
  <c r="BK145"/>
  <c r="BK259"/>
  <c r="BK136"/>
  <c r="J236"/>
  <c r="BK203"/>
  <c r="BK280"/>
  <c r="BK247"/>
  <c r="BK206"/>
  <c i="4" r="J336"/>
  <c r="J304"/>
  <c r="J258"/>
  <c r="BK386"/>
  <c r="J321"/>
  <c r="J264"/>
  <c r="BK388"/>
  <c r="J335"/>
  <c r="J245"/>
  <c r="BK342"/>
  <c r="BK304"/>
  <c r="BK220"/>
  <c r="BK378"/>
  <c r="J295"/>
  <c r="BK177"/>
  <c r="BK362"/>
  <c r="J312"/>
  <c r="BK186"/>
  <c r="BK315"/>
  <c r="BK264"/>
  <c r="BK371"/>
  <c r="J326"/>
  <c r="BK239"/>
  <c i="5" r="J198"/>
  <c r="BK175"/>
  <c r="J149"/>
  <c r="BK152"/>
  <c r="J134"/>
  <c r="J171"/>
  <c r="J133"/>
  <c r="J174"/>
  <c r="BK190"/>
  <c r="J161"/>
  <c r="BK184"/>
  <c r="J138"/>
  <c r="BK170"/>
  <c r="BK130"/>
  <c r="BK169"/>
  <c r="BK141"/>
  <c i="6" r="BK172"/>
  <c r="BK150"/>
  <c r="J145"/>
  <c r="J175"/>
  <c r="BK165"/>
  <c r="BK159"/>
  <c i="2" r="F38"/>
  <c r="J336"/>
  <c r="J331"/>
  <c r="BK326"/>
  <c r="J321"/>
  <c r="BK314"/>
  <c r="J303"/>
  <c r="J287"/>
  <c r="J267"/>
  <c r="BK252"/>
  <c r="J248"/>
  <c r="J237"/>
  <c r="J221"/>
  <c r="J208"/>
  <c r="BK184"/>
  <c r="BK165"/>
  <c r="J157"/>
  <c r="J148"/>
  <c i="3" r="BK276"/>
  <c r="BK248"/>
  <c r="J223"/>
  <c r="BK174"/>
  <c r="J276"/>
  <c r="BK245"/>
  <c r="J215"/>
  <c r="BK157"/>
  <c r="BK149"/>
  <c r="J269"/>
  <c r="BK229"/>
  <c r="BK177"/>
  <c r="BK290"/>
  <c r="BK255"/>
  <c r="BK241"/>
  <c r="BK220"/>
  <c r="J134"/>
  <c r="BK190"/>
  <c r="BK272"/>
  <c r="BK231"/>
  <c r="BK147"/>
  <c r="J251"/>
  <c r="BK227"/>
  <c r="J186"/>
  <c i="4" r="BK334"/>
  <c r="BK279"/>
  <c r="BK164"/>
  <c r="J328"/>
  <c r="J275"/>
  <c r="J395"/>
  <c r="J344"/>
  <c r="BK235"/>
  <c r="J319"/>
  <c r="J276"/>
  <c r="J193"/>
  <c r="BK302"/>
  <c r="J199"/>
  <c r="J382"/>
  <c r="J334"/>
  <c r="BK266"/>
  <c r="BK158"/>
  <c r="BK276"/>
  <c r="BK200"/>
  <c r="BK329"/>
  <c r="J255"/>
  <c i="5" r="J195"/>
  <c r="BK172"/>
  <c r="BK145"/>
  <c r="BK158"/>
  <c r="J196"/>
  <c r="BK159"/>
  <c r="BK192"/>
  <c r="BK167"/>
  <c r="J180"/>
  <c r="BK156"/>
  <c r="J163"/>
  <c r="J189"/>
  <c r="J152"/>
  <c r="BK178"/>
  <c r="J145"/>
  <c i="6" r="J140"/>
  <c r="BK157"/>
  <c r="J138"/>
  <c r="BK175"/>
  <c r="J157"/>
  <c r="J146"/>
  <c r="J136"/>
  <c i="2" r="BK412"/>
  <c r="BK411"/>
  <c r="BK409"/>
  <c r="J404"/>
  <c r="BK397"/>
  <c r="J392"/>
  <c r="BK384"/>
  <c r="J379"/>
  <c r="BK377"/>
  <c r="J375"/>
  <c r="J370"/>
  <c r="BK363"/>
  <c r="J360"/>
  <c r="J359"/>
  <c r="BK357"/>
  <c r="BK355"/>
  <c r="J354"/>
  <c r="BK352"/>
  <c r="BK350"/>
  <c r="BK348"/>
  <c r="J347"/>
  <c r="BK344"/>
  <c r="J342"/>
  <c r="J340"/>
  <c r="BK338"/>
  <c r="BK335"/>
  <c r="BK330"/>
  <c r="J324"/>
  <c r="J319"/>
  <c r="BK313"/>
  <c r="J297"/>
  <c r="BK276"/>
  <c r="BK260"/>
  <c r="J252"/>
  <c r="BK246"/>
  <c r="BK235"/>
  <c r="BK228"/>
  <c r="J215"/>
  <c r="J196"/>
  <c r="J171"/>
  <c r="BK159"/>
  <c r="BK148"/>
  <c r="F36"/>
  <c i="3" r="BK160"/>
  <c r="J248"/>
  <c r="BK237"/>
  <c r="BK205"/>
  <c r="J174"/>
  <c r="J288"/>
  <c r="J253"/>
  <c r="BK204"/>
  <c r="J292"/>
  <c r="BK265"/>
  <c r="J243"/>
  <c r="BK224"/>
  <c r="BK186"/>
  <c r="J256"/>
  <c r="J147"/>
  <c r="BK238"/>
  <c r="J226"/>
  <c r="J177"/>
  <c r="BK264"/>
  <c r="J229"/>
  <c r="BK192"/>
  <c i="4" r="J320"/>
  <c r="BK275"/>
  <c r="J171"/>
  <c r="BK366"/>
  <c r="J279"/>
  <c r="J164"/>
  <c r="J362"/>
  <c r="BK326"/>
  <c r="J378"/>
  <c r="BK311"/>
  <c r="J263"/>
  <c r="J167"/>
  <c r="BK321"/>
  <c r="J251"/>
  <c r="BK151"/>
  <c r="J342"/>
  <c r="BK319"/>
  <c r="BK199"/>
  <c r="J339"/>
  <c r="J283"/>
  <c r="J173"/>
  <c r="BK336"/>
  <c r="BK283"/>
  <c r="J177"/>
  <c i="5" r="J191"/>
  <c r="BK165"/>
  <c r="J175"/>
  <c r="J136"/>
  <c r="J176"/>
  <c r="J137"/>
  <c r="BK177"/>
  <c r="BK143"/>
  <c r="BK173"/>
  <c r="BK196"/>
  <c r="J168"/>
  <c r="J183"/>
  <c r="BK136"/>
  <c r="J177"/>
  <c r="BK144"/>
  <c i="6" r="J155"/>
  <c r="BK162"/>
  <c r="BK170"/>
  <c r="BK169"/>
  <c r="BK167"/>
  <c r="J159"/>
  <c r="BK152"/>
  <c i="2" r="F39"/>
  <c r="J332"/>
  <c r="BK328"/>
  <c r="J322"/>
  <c r="BK318"/>
  <c r="BK303"/>
  <c r="BK281"/>
  <c r="J263"/>
  <c r="BK250"/>
  <c r="J240"/>
  <c r="BK224"/>
  <c r="BK211"/>
  <c r="J195"/>
  <c r="BK171"/>
  <c r="BK161"/>
  <c r="BK153"/>
  <c r="J134"/>
  <c i="3" r="BK249"/>
  <c r="BK219"/>
  <c r="BK167"/>
  <c r="BK266"/>
  <c r="J246"/>
  <c r="J214"/>
  <c r="J143"/>
  <c r="J297"/>
  <c r="BK256"/>
  <c r="J219"/>
  <c r="J190"/>
  <c r="J272"/>
  <c r="BK254"/>
  <c r="J237"/>
  <c r="BK215"/>
  <c r="J140"/>
  <c r="BK179"/>
  <c r="BK244"/>
  <c r="BK198"/>
  <c r="BK283"/>
  <c r="J249"/>
  <c r="J198"/>
  <c i="4" r="BK352"/>
  <c r="J309"/>
  <c r="J200"/>
  <c r="BK337"/>
  <c r="J306"/>
  <c r="J151"/>
  <c r="BK382"/>
  <c r="BK328"/>
  <c r="J388"/>
  <c r="J313"/>
  <c r="J266"/>
  <c r="J384"/>
  <c r="J289"/>
  <c r="BK169"/>
  <c r="J380"/>
  <c r="J331"/>
  <c r="J220"/>
  <c r="BK335"/>
  <c r="BK272"/>
  <c r="J366"/>
  <c r="BK312"/>
  <c r="J212"/>
  <c i="5" r="BK200"/>
  <c r="J181"/>
  <c r="J156"/>
  <c r="BK166"/>
  <c r="J130"/>
  <c r="J167"/>
  <c r="BK189"/>
  <c r="J160"/>
  <c r="J182"/>
  <c r="J158"/>
  <c r="J188"/>
  <c r="BK134"/>
  <c r="BK180"/>
  <c r="BK198"/>
  <c r="BK162"/>
  <c i="6" r="J169"/>
  <c r="J170"/>
  <c r="BK138"/>
  <c r="BK136"/>
  <c r="J172"/>
  <c r="J161"/>
  <c r="J132"/>
  <c i="2" r="BK349"/>
  <c r="BK346"/>
  <c r="J344"/>
  <c r="BK342"/>
  <c r="BK340"/>
  <c r="BK337"/>
  <c r="J333"/>
  <c r="J330"/>
  <c r="BK324"/>
  <c r="J320"/>
  <c r="J314"/>
  <c r="J292"/>
  <c r="J270"/>
  <c r="BK255"/>
  <c r="BK249"/>
  <c r="J243"/>
  <c r="J235"/>
  <c r="J228"/>
  <c r="BK205"/>
  <c r="J191"/>
  <c r="J169"/>
  <c r="J159"/>
  <c r="BK142"/>
  <c i="3" r="BK270"/>
  <c r="BK246"/>
  <c r="J188"/>
  <c r="J280"/>
  <c r="J252"/>
  <c r="BK236"/>
  <c r="J203"/>
  <c r="J179"/>
  <c r="BK285"/>
  <c r="J232"/>
  <c r="J205"/>
  <c r="J132"/>
  <c r="J264"/>
  <c r="J247"/>
  <c r="BK230"/>
  <c r="BK163"/>
  <c r="BK257"/>
  <c r="J268"/>
  <c r="J233"/>
  <c r="J196"/>
  <c r="J266"/>
  <c r="J230"/>
  <c r="J163"/>
  <c i="4" r="J318"/>
  <c r="BK274"/>
  <c r="J133"/>
  <c r="J343"/>
  <c r="BK278"/>
  <c r="BK145"/>
  <c r="BK340"/>
  <c r="BK317"/>
  <c r="BK373"/>
  <c r="J316"/>
  <c r="J274"/>
  <c r="J390"/>
  <c r="J317"/>
  <c r="J260"/>
  <c r="J158"/>
  <c r="BK343"/>
  <c r="BK310"/>
  <c r="BK171"/>
  <c r="BK331"/>
  <c r="BK258"/>
  <c r="BK358"/>
  <c r="BK314"/>
  <c r="J235"/>
  <c r="BK133"/>
  <c i="5" r="J184"/>
  <c r="J159"/>
  <c r="J179"/>
  <c r="BK140"/>
  <c r="J194"/>
  <c r="BK142"/>
  <c r="BK179"/>
  <c r="J153"/>
  <c r="BK176"/>
  <c r="J127"/>
  <c r="J170"/>
  <c r="BK191"/>
  <c r="BK157"/>
  <c r="BK187"/>
  <c r="BK153"/>
  <c i="6" r="BK131"/>
  <c r="J141"/>
  <c r="BK161"/>
  <c r="BK148"/>
  <c r="BK155"/>
  <c r="BK140"/>
  <c i="2" r="F37"/>
  <c r="J335"/>
  <c r="BK329"/>
  <c r="BK319"/>
  <c r="J313"/>
  <c r="BK292"/>
  <c r="BK270"/>
  <c r="J253"/>
  <c r="BK248"/>
  <c r="BK240"/>
  <c r="BK230"/>
  <c r="BK215"/>
  <c r="BK196"/>
  <c r="BK177"/>
  <c r="BK163"/>
  <c r="BK155"/>
  <c r="BK138"/>
  <c i="3" r="BK268"/>
  <c r="BK243"/>
  <c r="BK214"/>
  <c r="J285"/>
  <c r="J254"/>
  <c r="J238"/>
  <c r="BK213"/>
  <c r="BK132"/>
  <c r="J290"/>
  <c r="J244"/>
  <c r="J213"/>
  <c r="J145"/>
  <c r="BK267"/>
  <c r="BK253"/>
  <c r="J231"/>
  <c r="J204"/>
  <c r="J295"/>
  <c r="J192"/>
  <c r="J283"/>
  <c r="J235"/>
  <c r="J206"/>
  <c r="BK274"/>
  <c r="J234"/>
  <c r="BK211"/>
  <c r="BK170"/>
  <c i="4" r="BK330"/>
  <c r="J277"/>
  <c r="J217"/>
  <c r="BK384"/>
  <c r="BK316"/>
  <c r="J239"/>
  <c r="J386"/>
  <c r="J337"/>
  <c r="J139"/>
  <c r="BK338"/>
  <c r="J302"/>
  <c r="J166"/>
  <c r="J307"/>
  <c r="BK212"/>
  <c r="J371"/>
  <c r="J330"/>
  <c r="BK251"/>
  <c r="BK166"/>
  <c r="BK318"/>
  <c r="BK255"/>
  <c r="BK339"/>
  <c r="BK295"/>
  <c r="J186"/>
  <c i="5" r="BK194"/>
  <c r="BK168"/>
  <c r="BK135"/>
  <c r="BK148"/>
  <c r="BK133"/>
  <c r="J169"/>
  <c r="J135"/>
  <c r="BK182"/>
  <c r="BK149"/>
  <c r="J164"/>
  <c r="BK197"/>
  <c r="BK139"/>
  <c r="BK181"/>
  <c r="J139"/>
  <c r="BK183"/>
  <c r="J142"/>
  <c i="6" r="J144"/>
  <c r="J165"/>
  <c r="BK145"/>
  <c r="BK141"/>
  <c r="BK154"/>
  <c r="BK132"/>
  <c i="2" l="1" r="P133"/>
  <c i="4" r="R262"/>
  <c r="P265"/>
  <c r="R282"/>
  <c r="BK370"/>
  <c r="J370"/>
  <c r="J106"/>
  <c i="2" r="T245"/>
  <c r="P309"/>
  <c r="BK383"/>
  <c r="J383"/>
  <c r="J107"/>
  <c i="3" r="P176"/>
  <c r="BK271"/>
  <c r="J271"/>
  <c r="J104"/>
  <c r="T282"/>
  <c i="4" r="P132"/>
  <c r="P301"/>
  <c r="R370"/>
  <c i="5" r="BK132"/>
  <c r="J132"/>
  <c r="J101"/>
  <c i="2" r="T133"/>
  <c r="P239"/>
  <c r="BK269"/>
  <c r="J269"/>
  <c r="J104"/>
  <c r="P269"/>
  <c r="BK369"/>
  <c r="J369"/>
  <c r="J106"/>
  <c r="T369"/>
  <c r="T410"/>
  <c i="3" r="P131"/>
  <c r="R202"/>
  <c r="R282"/>
  <c i="4" r="BK132"/>
  <c r="J132"/>
  <c r="J100"/>
  <c r="R301"/>
  <c r="P370"/>
  <c i="5" r="T132"/>
  <c i="6" r="BK130"/>
  <c r="J130"/>
  <c r="J100"/>
  <c i="2" r="R133"/>
  <c r="T239"/>
  <c r="BK259"/>
  <c r="J259"/>
  <c r="J103"/>
  <c r="T259"/>
  <c r="R269"/>
  <c r="P383"/>
  <c i="3" r="P202"/>
  <c r="R271"/>
  <c i="4" r="P262"/>
  <c r="R265"/>
  <c r="BK282"/>
  <c r="J282"/>
  <c r="J103"/>
  <c r="BK353"/>
  <c r="J353"/>
  <c r="J105"/>
  <c r="R389"/>
  <c i="5" r="BK126"/>
  <c r="J126"/>
  <c r="J100"/>
  <c r="T126"/>
  <c i="6" r="BK135"/>
  <c r="BK134"/>
  <c r="J134"/>
  <c r="J101"/>
  <c i="2" r="BK133"/>
  <c r="J133"/>
  <c r="J100"/>
  <c r="R239"/>
  <c r="BK309"/>
  <c r="J309"/>
  <c r="J105"/>
  <c r="T383"/>
  <c r="R410"/>
  <c i="3" r="T131"/>
  <c r="T176"/>
  <c i="4" r="BK262"/>
  <c r="J262"/>
  <c r="J101"/>
  <c r="BK265"/>
  <c r="J265"/>
  <c r="J102"/>
  <c r="T282"/>
  <c r="T353"/>
  <c r="T389"/>
  <c i="5" r="R126"/>
  <c i="6" r="P135"/>
  <c r="P134"/>
  <c i="2" r="BK239"/>
  <c r="J239"/>
  <c r="J101"/>
  <c r="P245"/>
  <c r="T309"/>
  <c r="P369"/>
  <c i="3" r="BK176"/>
  <c r="J176"/>
  <c r="J102"/>
  <c r="R176"/>
  <c r="P271"/>
  <c r="P282"/>
  <c i="4" r="T132"/>
  <c r="BK301"/>
  <c r="J301"/>
  <c r="J104"/>
  <c r="R353"/>
  <c r="P389"/>
  <c i="5" r="P132"/>
  <c i="6" r="T130"/>
  <c r="T129"/>
  <c r="P143"/>
  <c r="P142"/>
  <c i="2" r="R245"/>
  <c r="R309"/>
  <c r="R369"/>
  <c r="BK410"/>
  <c r="J410"/>
  <c r="J109"/>
  <c i="3" r="BK131"/>
  <c r="BK202"/>
  <c r="J202"/>
  <c r="J103"/>
  <c r="T271"/>
  <c i="4" r="R132"/>
  <c r="R131"/>
  <c r="R130"/>
  <c r="T301"/>
  <c r="T370"/>
  <c i="5" r="R132"/>
  <c r="R125"/>
  <c r="R124"/>
  <c i="6" r="R130"/>
  <c r="R129"/>
  <c r="T135"/>
  <c r="T134"/>
  <c r="R143"/>
  <c r="R142"/>
  <c i="2" r="BK245"/>
  <c r="J245"/>
  <c r="J102"/>
  <c r="P259"/>
  <c r="R259"/>
  <c r="T269"/>
  <c r="R383"/>
  <c r="P410"/>
  <c i="3" r="R131"/>
  <c r="R130"/>
  <c r="R129"/>
  <c r="T202"/>
  <c r="BK282"/>
  <c r="J282"/>
  <c r="J105"/>
  <c i="4" r="T262"/>
  <c r="T265"/>
  <c r="P282"/>
  <c r="P353"/>
  <c r="BK389"/>
  <c r="J389"/>
  <c r="J108"/>
  <c i="5" r="P126"/>
  <c i="6" r="P130"/>
  <c r="P129"/>
  <c r="R135"/>
  <c r="R134"/>
  <c r="BK143"/>
  <c r="J143"/>
  <c r="J104"/>
  <c r="T143"/>
  <c r="T142"/>
  <c r="BK164"/>
  <c r="J164"/>
  <c r="J106"/>
  <c r="P164"/>
  <c r="P163"/>
  <c r="R164"/>
  <c r="R163"/>
  <c r="T164"/>
  <c r="T163"/>
  <c i="5" r="BK199"/>
  <c r="J199"/>
  <c r="J102"/>
  <c i="3" r="BK296"/>
  <c r="J296"/>
  <c r="J107"/>
  <c i="4" r="BK387"/>
  <c r="J387"/>
  <c r="J107"/>
  <c i="3" r="BK173"/>
  <c r="J173"/>
  <c r="J101"/>
  <c i="2" r="BK408"/>
  <c r="J408"/>
  <c r="J108"/>
  <c i="3" r="BK294"/>
  <c r="J294"/>
  <c r="J106"/>
  <c i="5" r="BK125"/>
  <c r="BK124"/>
  <c r="J124"/>
  <c i="6" r="E116"/>
  <c r="BE148"/>
  <c r="F94"/>
  <c r="BE136"/>
  <c r="BE138"/>
  <c r="BE141"/>
  <c r="BE161"/>
  <c r="BE132"/>
  <c r="BE140"/>
  <c r="BE145"/>
  <c r="BE170"/>
  <c r="J122"/>
  <c r="BE131"/>
  <c r="BE162"/>
  <c r="BE172"/>
  <c r="BE155"/>
  <c r="BE157"/>
  <c r="BE167"/>
  <c r="BE174"/>
  <c r="BE175"/>
  <c r="BE152"/>
  <c r="BE154"/>
  <c r="BE165"/>
  <c r="BE133"/>
  <c r="BE144"/>
  <c r="BE169"/>
  <c r="BE146"/>
  <c r="BE150"/>
  <c r="BE159"/>
  <c i="5" r="BE127"/>
  <c r="BE130"/>
  <c r="BE134"/>
  <c r="BE136"/>
  <c r="BE157"/>
  <c r="BE171"/>
  <c r="BE188"/>
  <c r="E112"/>
  <c r="BE133"/>
  <c r="BE142"/>
  <c r="BE153"/>
  <c r="BE160"/>
  <c r="BE175"/>
  <c r="BE176"/>
  <c r="BE186"/>
  <c r="BE161"/>
  <c r="BE165"/>
  <c r="BE166"/>
  <c r="BE198"/>
  <c i="4" r="BK131"/>
  <c r="J131"/>
  <c r="J99"/>
  <c i="5" r="J91"/>
  <c r="BE135"/>
  <c r="BE144"/>
  <c r="BE145"/>
  <c r="BE148"/>
  <c r="BE159"/>
  <c r="BE162"/>
  <c r="BE167"/>
  <c r="BE169"/>
  <c r="BE184"/>
  <c r="BE193"/>
  <c r="BE195"/>
  <c r="BE196"/>
  <c r="BE139"/>
  <c r="BE140"/>
  <c r="BE158"/>
  <c r="BE163"/>
  <c r="BE170"/>
  <c r="BE187"/>
  <c r="BE194"/>
  <c r="F121"/>
  <c r="BE143"/>
  <c r="BE149"/>
  <c r="BE152"/>
  <c r="BE173"/>
  <c r="BE174"/>
  <c r="BE177"/>
  <c r="BE178"/>
  <c r="BE182"/>
  <c r="BE183"/>
  <c r="BE200"/>
  <c r="BE156"/>
  <c r="BE164"/>
  <c r="BE168"/>
  <c r="BE172"/>
  <c r="BE180"/>
  <c r="BE181"/>
  <c r="BE190"/>
  <c r="BE191"/>
  <c r="BE192"/>
  <c r="BE197"/>
  <c r="BE137"/>
  <c r="BE138"/>
  <c r="BE141"/>
  <c r="BE179"/>
  <c r="BE189"/>
  <c i="4" r="J124"/>
  <c r="BE151"/>
  <c r="BE166"/>
  <c r="BE279"/>
  <c r="BE315"/>
  <c r="BE317"/>
  <c r="BE321"/>
  <c r="BE330"/>
  <c r="BE354"/>
  <c r="BE382"/>
  <c r="BE384"/>
  <c r="BE386"/>
  <c r="F94"/>
  <c r="BE133"/>
  <c r="BE139"/>
  <c r="BE158"/>
  <c r="BE169"/>
  <c r="BE212"/>
  <c r="BE217"/>
  <c r="BE235"/>
  <c r="BE289"/>
  <c r="BE295"/>
  <c r="BE337"/>
  <c i="3" r="J131"/>
  <c r="J100"/>
  <c i="4" r="BE177"/>
  <c r="BE245"/>
  <c r="BE263"/>
  <c r="BE264"/>
  <c r="BE272"/>
  <c r="BE278"/>
  <c r="BE283"/>
  <c r="BE302"/>
  <c r="BE304"/>
  <c r="BE328"/>
  <c r="BE335"/>
  <c r="BE340"/>
  <c r="BE358"/>
  <c r="BE171"/>
  <c r="BE255"/>
  <c r="BE258"/>
  <c r="BE274"/>
  <c r="BE275"/>
  <c r="BE276"/>
  <c r="BE277"/>
  <c r="BE319"/>
  <c r="BE325"/>
  <c r="BE329"/>
  <c r="BE331"/>
  <c r="BE336"/>
  <c r="BE395"/>
  <c r="BE179"/>
  <c r="BE260"/>
  <c r="BE306"/>
  <c r="BE307"/>
  <c r="BE332"/>
  <c r="BE334"/>
  <c r="BE390"/>
  <c r="E85"/>
  <c r="BE145"/>
  <c r="BE164"/>
  <c r="BE199"/>
  <c r="BE220"/>
  <c r="BE320"/>
  <c r="BE371"/>
  <c r="BE373"/>
  <c r="BE200"/>
  <c r="BE251"/>
  <c r="BE253"/>
  <c r="BE266"/>
  <c r="BE309"/>
  <c r="BE310"/>
  <c r="BE311"/>
  <c r="BE312"/>
  <c r="BE313"/>
  <c r="BE314"/>
  <c r="BE318"/>
  <c r="BE352"/>
  <c r="BE388"/>
  <c r="BE167"/>
  <c r="BE173"/>
  <c r="BE186"/>
  <c r="BE193"/>
  <c r="BE226"/>
  <c r="BE239"/>
  <c r="BE316"/>
  <c r="BE326"/>
  <c r="BE338"/>
  <c r="BE339"/>
  <c r="BE341"/>
  <c r="BE342"/>
  <c r="BE343"/>
  <c r="BE344"/>
  <c r="BE362"/>
  <c r="BE366"/>
  <c r="BE376"/>
  <c r="BE378"/>
  <c r="BE380"/>
  <c i="3" r="BE143"/>
  <c r="BE145"/>
  <c r="BE147"/>
  <c r="BE149"/>
  <c r="BE205"/>
  <c r="BE223"/>
  <c r="BE226"/>
  <c r="BE231"/>
  <c r="BE232"/>
  <c r="BE248"/>
  <c r="BE253"/>
  <c r="BE254"/>
  <c r="BE255"/>
  <c r="BE270"/>
  <c r="BE278"/>
  <c r="BE290"/>
  <c r="BE292"/>
  <c r="E117"/>
  <c r="BE157"/>
  <c r="BE179"/>
  <c r="BE188"/>
  <c r="BE190"/>
  <c r="BE209"/>
  <c r="BE211"/>
  <c r="BE227"/>
  <c r="BE229"/>
  <c r="BE230"/>
  <c r="BE239"/>
  <c r="BE240"/>
  <c r="BE241"/>
  <c r="BE250"/>
  <c r="BE262"/>
  <c r="BE153"/>
  <c r="BE170"/>
  <c r="BE174"/>
  <c r="BE194"/>
  <c r="BE265"/>
  <c r="BE272"/>
  <c r="BE274"/>
  <c r="BE276"/>
  <c r="BE167"/>
  <c r="BE177"/>
  <c r="BE210"/>
  <c r="BE214"/>
  <c r="BE219"/>
  <c r="BE234"/>
  <c r="BE236"/>
  <c r="BE242"/>
  <c r="BE244"/>
  <c r="BE246"/>
  <c r="BE285"/>
  <c r="BE288"/>
  <c r="J91"/>
  <c r="BE134"/>
  <c r="BE136"/>
  <c r="BE140"/>
  <c r="BE186"/>
  <c r="BE203"/>
  <c r="BE215"/>
  <c r="BE220"/>
  <c r="BE243"/>
  <c r="BE252"/>
  <c r="BE264"/>
  <c r="BE280"/>
  <c r="BE283"/>
  <c r="F94"/>
  <c r="BE160"/>
  <c r="BE163"/>
  <c r="BE192"/>
  <c r="BE183"/>
  <c r="BE196"/>
  <c r="BE198"/>
  <c r="BE204"/>
  <c r="BE212"/>
  <c r="BE233"/>
  <c r="BE235"/>
  <c r="BE247"/>
  <c r="BE249"/>
  <c r="BE251"/>
  <c r="BE256"/>
  <c r="BE257"/>
  <c r="BE259"/>
  <c r="BE261"/>
  <c r="BE267"/>
  <c r="BE268"/>
  <c r="BE269"/>
  <c r="BE295"/>
  <c r="BE132"/>
  <c r="BE206"/>
  <c r="BE213"/>
  <c r="BE216"/>
  <c r="BE224"/>
  <c r="BE237"/>
  <c r="BE238"/>
  <c r="BE245"/>
  <c r="BE266"/>
  <c r="BE297"/>
  <c i="1" r="BC96"/>
  <c i="2" r="E85"/>
  <c r="J91"/>
  <c r="F94"/>
  <c r="BE134"/>
  <c r="BE138"/>
  <c r="BE142"/>
  <c r="BE148"/>
  <c r="BE153"/>
  <c r="BE155"/>
  <c r="BE157"/>
  <c r="BE159"/>
  <c r="BE161"/>
  <c r="BE163"/>
  <c r="BE165"/>
  <c r="BE169"/>
  <c r="BE171"/>
  <c r="BE177"/>
  <c r="BE184"/>
  <c r="BE191"/>
  <c r="BE195"/>
  <c r="BE196"/>
  <c r="BE205"/>
  <c r="BE208"/>
  <c r="BE211"/>
  <c r="BE215"/>
  <c r="BE221"/>
  <c r="BE224"/>
  <c r="BE228"/>
  <c r="BE230"/>
  <c r="BE232"/>
  <c r="BE235"/>
  <c r="BE237"/>
  <c r="BE240"/>
  <c r="BE243"/>
  <c r="BE246"/>
  <c r="BE248"/>
  <c r="BE249"/>
  <c r="BE250"/>
  <c r="BE252"/>
  <c r="BE253"/>
  <c r="BE255"/>
  <c r="BE260"/>
  <c r="BE263"/>
  <c r="BE267"/>
  <c r="BE270"/>
  <c r="BE276"/>
  <c r="BE281"/>
  <c r="BE287"/>
  <c r="BE292"/>
  <c r="BE297"/>
  <c r="BE303"/>
  <c r="BE310"/>
  <c r="BE313"/>
  <c r="BE314"/>
  <c r="BE315"/>
  <c r="BE318"/>
  <c r="BE319"/>
  <c r="BE320"/>
  <c r="BE321"/>
  <c r="BE322"/>
  <c r="BE324"/>
  <c r="BE326"/>
  <c r="BE328"/>
  <c r="BE329"/>
  <c r="BE330"/>
  <c r="BE331"/>
  <c r="BE332"/>
  <c r="BE333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3"/>
  <c r="BE366"/>
  <c r="BE370"/>
  <c r="BE374"/>
  <c r="BE375"/>
  <c r="BE377"/>
  <c r="BE378"/>
  <c r="BE379"/>
  <c r="BE384"/>
  <c r="BE389"/>
  <c r="BE392"/>
  <c r="BE397"/>
  <c r="BE399"/>
  <c r="BE404"/>
  <c r="BE409"/>
  <c r="BE411"/>
  <c r="BE412"/>
  <c i="1" r="BA96"/>
  <c r="AW96"/>
  <c r="BB96"/>
  <c r="BD96"/>
  <c i="3" r="F36"/>
  <c i="1" r="BA97"/>
  <c i="5" r="J36"/>
  <c i="1" r="AW99"/>
  <c i="6" r="J36"/>
  <c i="1" r="AW100"/>
  <c i="4" r="F36"/>
  <c i="1" r="BA98"/>
  <c i="6" r="F36"/>
  <c i="1" r="BA100"/>
  <c i="6" r="F39"/>
  <c i="1" r="BD100"/>
  <c i="4" r="F37"/>
  <c i="1" r="BB98"/>
  <c i="5" r="F39"/>
  <c i="1" r="BD99"/>
  <c i="3" r="F39"/>
  <c i="1" r="BD97"/>
  <c i="4" r="F39"/>
  <c i="1" r="BD98"/>
  <c i="3" r="F38"/>
  <c i="1" r="BC97"/>
  <c i="5" r="F36"/>
  <c i="1" r="BA99"/>
  <c i="6" r="F37"/>
  <c i="1" r="BB100"/>
  <c i="3" r="F37"/>
  <c i="1" r="BB97"/>
  <c i="4" r="F38"/>
  <c i="1" r="BC98"/>
  <c r="AS94"/>
  <c i="4" r="J36"/>
  <c i="1" r="AW98"/>
  <c i="5" r="F37"/>
  <c i="1" r="BB99"/>
  <c i="3" r="J36"/>
  <c i="1" r="AW97"/>
  <c i="5" r="F38"/>
  <c i="1" r="BC99"/>
  <c i="5" r="J32"/>
  <c i="6" r="F38"/>
  <c i="1" r="BC100"/>
  <c i="3" l="1" r="BK130"/>
  <c r="BK129"/>
  <c r="J129"/>
  <c i="5" r="T125"/>
  <c r="T124"/>
  <c r="P125"/>
  <c r="P124"/>
  <c i="1" r="AU99"/>
  <c i="2" r="R132"/>
  <c r="R131"/>
  <c r="T132"/>
  <c r="T131"/>
  <c i="4" r="P131"/>
  <c r="P130"/>
  <c i="1" r="AU98"/>
  <c i="4" r="T131"/>
  <c r="T130"/>
  <c i="6" r="R128"/>
  <c r="T128"/>
  <c r="P128"/>
  <c i="1" r="AU100"/>
  <c i="3" r="T130"/>
  <c r="T129"/>
  <c r="P130"/>
  <c r="P129"/>
  <c i="1" r="AU97"/>
  <c i="2" r="P132"/>
  <c r="P131"/>
  <c i="1" r="AU96"/>
  <c i="6" r="BK129"/>
  <c r="BK142"/>
  <c r="J142"/>
  <c r="J103"/>
  <c r="J135"/>
  <c r="J102"/>
  <c r="BK163"/>
  <c r="J163"/>
  <c r="J105"/>
  <c i="2" r="BK132"/>
  <c r="J132"/>
  <c r="J99"/>
  <c i="1" r="AG99"/>
  <c i="5" r="J125"/>
  <c r="J99"/>
  <c r="J98"/>
  <c i="4" r="BK130"/>
  <c r="J130"/>
  <c r="J98"/>
  <c i="3" r="F35"/>
  <c i="1" r="AZ97"/>
  <c r="BA95"/>
  <c r="AW95"/>
  <c i="3" r="J32"/>
  <c i="1" r="AG97"/>
  <c i="2" r="J35"/>
  <c i="1" r="AV96"/>
  <c r="AT96"/>
  <c i="2" r="F35"/>
  <c i="1" r="AZ96"/>
  <c i="4" r="F35"/>
  <c i="1" r="AZ98"/>
  <c i="4" r="J35"/>
  <c i="1" r="AV98"/>
  <c r="AT98"/>
  <c i="3" r="J35"/>
  <c i="1" r="AV97"/>
  <c r="AT97"/>
  <c r="AN97"/>
  <c r="BB95"/>
  <c r="AX95"/>
  <c r="BD95"/>
  <c r="BD94"/>
  <c r="W33"/>
  <c i="5" r="F35"/>
  <c i="1" r="AZ99"/>
  <c i="6" r="F35"/>
  <c i="1" r="AZ100"/>
  <c i="5" r="J35"/>
  <c i="1" r="AV99"/>
  <c r="AT99"/>
  <c r="AN99"/>
  <c r="BC95"/>
  <c r="AY95"/>
  <c i="6" r="J35"/>
  <c i="1" r="AV100"/>
  <c r="AT100"/>
  <c i="6" l="1" r="BK128"/>
  <c r="J128"/>
  <c r="J98"/>
  <c i="3" r="J130"/>
  <c r="J99"/>
  <c r="J98"/>
  <c i="6" r="J129"/>
  <c r="J99"/>
  <c i="2" r="BK131"/>
  <c r="J131"/>
  <c i="5" r="J41"/>
  <c i="3" r="J41"/>
  <c i="1" r="AU95"/>
  <c r="AU94"/>
  <c r="AZ95"/>
  <c r="AV95"/>
  <c r="AT95"/>
  <c i="4" r="J32"/>
  <c i="1" r="AG98"/>
  <c r="BA94"/>
  <c r="W30"/>
  <c i="2" r="J32"/>
  <c i="1" r="AG96"/>
  <c r="BC94"/>
  <c r="W32"/>
  <c r="BB94"/>
  <c r="W31"/>
  <c i="2" l="1" r="J41"/>
  <c r="J98"/>
  <c i="4" r="J41"/>
  <c i="1" r="AN98"/>
  <c r="AN96"/>
  <c r="AY94"/>
  <c i="6" r="J32"/>
  <c i="1" r="AG100"/>
  <c r="AG95"/>
  <c r="AG94"/>
  <c r="AK26"/>
  <c r="AX94"/>
  <c r="AW94"/>
  <c r="AK30"/>
  <c r="AZ94"/>
  <c r="W29"/>
  <c i="6" l="1" r="J41"/>
  <c i="1" r="AN100"/>
  <c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<sst xmlns="http://schemas.openxmlformats.org/spreadsheetml/2006/main">
  <si>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</si>
  <si>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</si>
  <si>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</si>
  <si>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</si>
  <si>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</si>
  <si>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{cc9887c3-98d5-4fb4-8995-ac00bb98c6cf}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</si>
  <si>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</si>
  <si>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</si>
  <si>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</si>
  <si>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</si>
  <si>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</si>
  <si>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</si>
  <si>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</si>
  <si>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</si>
  <si>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M23-0348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</si>
  <si>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</si>
  <si>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</si>
  <si>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Zásobní řad RO Staré Hradiště do Cihelny, Pardubice - 1. etapa</t>
  </si>
  <si>
    <t>KSO:</t>
  </si>
  <si>
    <t>CC-CZ:</t>
  </si>
  <si>
    <t>Místo:</t>
  </si>
  <si>
    <t>Pardubice</t>
  </si>
  <si>
    <t>Datum:</t>
  </si>
  <si>
    <t>19. 1. 2024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</si>
  <si>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</si>
  <si>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</si>
  <si>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</si>
  <si>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</si>
  <si>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</si>
  <si>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</si>
  <si>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</si>
  <si>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</si>
  <si>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</si>
  <si>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60113111</t>
  </si>
  <si>
    <t>Multiaqua s.r.o.</t>
  </si>
  <si>
    <t>CZ60113111</t>
  </si>
  <si>
    <t>True</t>
  </si>
  <si>
    <t>Zpracovatel:</t>
  </si>
  <si>
    <t>Lubor Dítě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</si>
  <si>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</si>
  <si>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</si>
  <si>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</si>
  <si>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</si>
  <si>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</si>
  <si>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</si>
  <si>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</si>
  <si>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</si>
  <si>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</si>
  <si>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</si>
  <si>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</si>
  <si>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</si>
  <si>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</si>
  <si>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</si>
  <si>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</si>
  <si>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</si>
  <si>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</si>
  <si>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</si>
  <si>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</si>
  <si>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</si>
  <si>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</si>
  <si>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</si>
  <si>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</si>
  <si>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</si>
  <si>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</si>
  <si>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</si>
  <si>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</si>
  <si>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</si>
  <si>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</si>
  <si>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</si>
  <si>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</si>
  <si>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</si>
  <si>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</si>
  <si>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</si>
  <si>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</si>
  <si>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</si>
  <si>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</si>
  <si>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</si>
  <si>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</si>
  <si>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</si>
  <si>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</si>
  <si>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</si>
  <si>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</si>
  <si>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</si>
  <si>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</si>
  <si>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</si>
  <si>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</si>
  <si>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RO Staré Hradiště – okružní křižovatka - 1. etapa</t>
  </si>
  <si>
    <t>STA</t>
  </si>
  <si>
    <t>1</t>
  </si>
  <si>
    <t>{a4b6890f-9aee-4178-895a-b9fab6701dd8}</t>
  </si>
  <si>
    <t>2</t>
  </si>
  <si>
    <t>/</t>
  </si>
  <si>
    <t>01</t>
  </si>
  <si>
    <t>Vodovodní přivaděč LT DN600</t>
  </si>
  <si>
    <t>Soupis</t>
  </si>
  <si>
    <t>{d755490b-12fc-4938-b07b-46a4f1f17d7c}</t>
  </si>
  <si>
    <t>02</t>
  </si>
  <si>
    <t>Provizorní propojení přivaděče</t>
  </si>
  <si>
    <t>{17e0c74a-f74a-45be-9b08-c1afdbc0c169}</t>
  </si>
  <si>
    <t>06</t>
  </si>
  <si>
    <t>Přeložka jednotné kanalizace podél komunikace II/324</t>
  </si>
  <si>
    <t>{44067631-8cde-4505-934f-d30ed816876e}</t>
  </si>
  <si>
    <t>08</t>
  </si>
  <si>
    <t>Přeložka vodovodu podél komunikace SÚS</t>
  </si>
  <si>
    <t>{38f33a5d-c425-41d7-b0c6-fe9bdd133626}</t>
  </si>
  <si>
    <t>VON</t>
  </si>
  <si>
    <t>Vedlejší a ostatní náklady</t>
  </si>
  <si>
    <t>{750d1784-81f1-43d5-8e5e-ceced9ca1bec}</t>
  </si>
  <si>
    <t>KRYCÍ LIST SOUPISU PRACÍ</t>
  </si>
  <si>
    <t>Objekt:</t>
  </si>
  <si>
    <t>SO 01 - RO Staré Hradiště – okružní křižovatka - 1. etapa</t>
  </si>
  <si>
    <t>Soupis:</t>
  </si>
  <si>
    <t>01 - Vodovodní přivaděč LT DN600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</si>
  <si>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</si>
  <si>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</si>
  <si>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</si>
  <si>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</si>
  <si>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</si>
  <si>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</si>
  <si>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</si>
  <si>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</si>
  <si>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</si>
  <si>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</si>
  <si>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</si>
  <si>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</si>
  <si>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</si>
  <si>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</si>
  <si>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</si>
  <si>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</si>
  <si>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</si>
  <si>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</si>
  <si>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</si>
  <si>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</si>
  <si>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</si>
  <si>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</si>
  <si>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</si>
  <si>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</si>
  <si>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</si>
  <si>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</si>
  <si>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</si>
  <si>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</si>
  <si>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</si>
  <si>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</si>
  <si>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</si>
  <si>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</si>
  <si>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</si>
  <si>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</si>
  <si>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</si>
  <si>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</si>
  <si>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</si>
  <si>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2024 01</t>
  </si>
  <si>
    <t>4</t>
  </si>
  <si>
    <t>406430459</t>
  </si>
  <si>
    <t>VV</t>
  </si>
  <si>
    <t>114,87*2,2 "chodník</t>
  </si>
  <si>
    <t>49,0*2,2 "vjezdy</t>
  </si>
  <si>
    <t>Součet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</si>
  <si>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</si>
  <si>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</si>
  <si>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-756727271</t>
  </si>
  <si>
    <t>114,87*1,6 "chodník</t>
  </si>
  <si>
    <t>49,0*1,6 "vjezdy</t>
  </si>
  <si>
    <t>3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</si>
  <si>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</si>
  <si>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</si>
  <si>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664003808</t>
  </si>
  <si>
    <t>D.1.3</t>
  </si>
  <si>
    <t>délky dle tabulky kubatur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</si>
  <si>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</si>
  <si>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</si>
  <si>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277502707</t>
  </si>
  <si>
    <t>5</t>
  </si>
  <si>
    <t>113204111</t>
  </si>
  <si>
    <t>Vytrhání obrub s vybouráním lože, s přemístěním hmot na skládku na vzdálenost do 3 m nebo s naložením na dopravní prostředek záhonových</t>
  </si>
  <si>
    <t>m</t>
  </si>
  <si>
    <t>-1054239627</t>
  </si>
  <si>
    <t>18*3,0</t>
  </si>
  <si>
    <t>6</t>
  </si>
  <si>
    <t>115101201</t>
  </si>
  <si>
    <t>Čerpání vody na dopravní výšku do 10 m s uvažovaným průměrným přítokem do 500 l/min</t>
  </si>
  <si>
    <t>hod</t>
  </si>
  <si>
    <t>-1871981291</t>
  </si>
  <si>
    <t>181,0/5,0*24</t>
  </si>
  <si>
    <t>7</t>
  </si>
  <si>
    <t>115101301</t>
  </si>
  <si>
    <t>Pohotovost záložní čerpací soupravy pro dopravní výšku do 10 m s uvažovaným průměrným přítokem do 500 l/min</t>
  </si>
  <si>
    <t>den</t>
  </si>
  <si>
    <t>878681719</t>
  </si>
  <si>
    <t>181,0/5,0</t>
  </si>
  <si>
    <t>8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</si>
  <si>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</si>
  <si>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</si>
  <si>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-1363381815</t>
  </si>
  <si>
    <t>2*1,6</t>
  </si>
  <si>
    <t>9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</si>
  <si>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</si>
  <si>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</si>
  <si>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-73364007</t>
  </si>
  <si>
    <t>10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</si>
  <si>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</si>
  <si>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</si>
  <si>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2078764849</t>
  </si>
  <si>
    <t>3*1,6</t>
  </si>
  <si>
    <t>11</t>
  </si>
  <si>
    <t>121151103</t>
  </si>
  <si>
    <t>Sejmutí ornice strojně při souvislé ploše do 100 m2, tl. vrstvy do 200 mm</t>
  </si>
  <si>
    <t>1848308861</t>
  </si>
  <si>
    <t>17,14*1,6</t>
  </si>
  <si>
    <t>12</t>
  </si>
  <si>
    <t>130001101</t>
  </si>
  <si>
    <t>Příplatek k cenám hloubených vykopávek za ztížení vykopávky v blízkosti podzemního vedení nebo výbušnin pro jakoukoliv třídu horniny</t>
  </si>
  <si>
    <t>m3</t>
  </si>
  <si>
    <t>-2076790620</t>
  </si>
  <si>
    <t>(2+2+3)*2*0,5*1,6*(2,36+0,15)</t>
  </si>
  <si>
    <t>13</t>
  </si>
  <si>
    <t>131212531</t>
  </si>
  <si>
    <t>Hloubení jamek ručně objemu do 0,5 m3 s odhozením výkopku do 3 m nebo naložením na dopravní prostředek v hornině třídy těžitelnosti I skupiny 3 soudržných</t>
  </si>
  <si>
    <t>-921488534</t>
  </si>
  <si>
    <t>jamky plotu</t>
  </si>
  <si>
    <t>8*0,5*0,5*0,85</t>
  </si>
  <si>
    <t>4*0,6*0,6*0,85</t>
  </si>
  <si>
    <t>8*((0,65+0,4)/2*0,4)*0,4</t>
  </si>
  <si>
    <t>14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</si>
  <si>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</si>
  <si>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</si>
  <si>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-1987897807</t>
  </si>
  <si>
    <t>D.3.3</t>
  </si>
  <si>
    <t>dle tabulky kubatur</t>
  </si>
  <si>
    <t>50% výkopu</t>
  </si>
  <si>
    <t>561,33*0,5</t>
  </si>
  <si>
    <t>181,0*((0,2+0,1)/2*1,6)*0,5</t>
  </si>
  <si>
    <t>132354205</t>
  </si>
  <si>
    <t>Hloubení zapažených rýh šířky přes 800 do 2 000 mm strojně s urovnáním dna do předepsaného profilu a spádu v hornině třídy těžitelnosti II skupiny 4 přes 500 do 1 000 m3</t>
  </si>
  <si>
    <t>2001263556</t>
  </si>
  <si>
    <t>16</t>
  </si>
  <si>
    <t>151811132</t>
  </si>
  <si>
    <t>Zřízení pažicích boxů pro pažení a rozepření stěn rýh podzemního vedení hloubka výkopu do 4 m, šířka přes 1,2 do 2,5 m</t>
  </si>
  <si>
    <t>-889821966</t>
  </si>
  <si>
    <t>855,62</t>
  </si>
  <si>
    <t>17</t>
  </si>
  <si>
    <t>151811232</t>
  </si>
  <si>
    <t>Odstranění pažicích boxů pro pažení a rozepření stěn rýh podzemního vedení hloubka výkopu do 4 m, šířka přes 1,2 do 2,5 m</t>
  </si>
  <si>
    <t>1084168414</t>
  </si>
  <si>
    <t>18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</si>
  <si>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</si>
  <si>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</si>
  <si>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-416529802</t>
  </si>
  <si>
    <t>zemina na meziskládku a zpět</t>
  </si>
  <si>
    <t>37,34*2</t>
  </si>
  <si>
    <t>Mezisoučet</t>
  </si>
  <si>
    <t>přebytečná zemina</t>
  </si>
  <si>
    <t>302,385+3,596 "výkop</t>
  </si>
  <si>
    <t>-37,34 "zpětný zásyp</t>
  </si>
  <si>
    <t>19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</si>
  <si>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</si>
  <si>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</si>
  <si>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398507407</t>
  </si>
  <si>
    <t>302,385</t>
  </si>
  <si>
    <t>20</t>
  </si>
  <si>
    <t>167151101</t>
  </si>
  <si>
    <t>Nakládání, skládání a překládání neulehlého výkopku nebo sypaniny strojně nakládání, množství do 100 m3, z horniny třídy těžitelnosti I, skupiny 1 až 3</t>
  </si>
  <si>
    <t>109568339</t>
  </si>
  <si>
    <t>zemina z meziskládky</t>
  </si>
  <si>
    <t>37,34</t>
  </si>
  <si>
    <t>171201221</t>
  </si>
  <si>
    <t>Poplatek za uložení stavebního odpadu na skládce (skládkovné) zeminy a kamení zatříděného do Katalogu odpadů pod kódem 17 05 04</t>
  </si>
  <si>
    <t>t</t>
  </si>
  <si>
    <t>vlastní</t>
  </si>
  <si>
    <t>363456633</t>
  </si>
  <si>
    <t>268,641*1,9</t>
  </si>
  <si>
    <t>302,385*1,9</t>
  </si>
  <si>
    <t>22</t>
  </si>
  <si>
    <t>174101101</t>
  </si>
  <si>
    <t>Zásyp sypaninou z jakékoliv horniny strojně s uložením výkopku ve vrstvách se zhutněním jam, šachet, rýh nebo kolem objektů v těchto vykopávkách</t>
  </si>
  <si>
    <t>-744831116</t>
  </si>
  <si>
    <t>225,7 "náhrada výkopku</t>
  </si>
  <si>
    <t>37,34 "zemina z výkopu</t>
  </si>
  <si>
    <t>23</t>
  </si>
  <si>
    <t>M</t>
  </si>
  <si>
    <t>58331202r</t>
  </si>
  <si>
    <t>štěrkodrť netříděná do 100mm</t>
  </si>
  <si>
    <t>1294291867</t>
  </si>
  <si>
    <t>P</t>
  </si>
  <si>
    <t>Poznámka k položce:_x000d_
Hmotnost 2 t/m3</t>
  </si>
  <si>
    <t>225,7*2,0</t>
  </si>
  <si>
    <t>24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</si>
  <si>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</si>
  <si>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</si>
  <si>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1920424423</t>
  </si>
  <si>
    <t>d.1.3</t>
  </si>
  <si>
    <t>212,91</t>
  </si>
  <si>
    <t>25</t>
  </si>
  <si>
    <t>58331200</t>
  </si>
  <si>
    <t>štěrkopísek netříděný</t>
  </si>
  <si>
    <t>-556752574</t>
  </si>
  <si>
    <t>212,91*2 'Přepočtené koeficientem množství</t>
  </si>
  <si>
    <t>26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</si>
  <si>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</si>
  <si>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</si>
  <si>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775825614</t>
  </si>
  <si>
    <t>17,14*4,0</t>
  </si>
  <si>
    <t>27</t>
  </si>
  <si>
    <t>181351103</t>
  </si>
  <si>
    <t>Rozprostření a urovnání ornice v rovině nebo ve svahu sklonu do 1:5 strojně při souvislé ploše přes 100 do 500 m2, tl. vrstvy do 200 mm</t>
  </si>
  <si>
    <t>221158175</t>
  </si>
  <si>
    <t>dle položky sejmutí ornice</t>
  </si>
  <si>
    <t>28</t>
  </si>
  <si>
    <t>181411121</t>
  </si>
  <si>
    <t>Založení trávníku na půdě předem připravené plochy do 1000 m2 výsevem včetně utažení lučního v rovině nebo na svahu do 1:5</t>
  </si>
  <si>
    <t>1844342116</t>
  </si>
  <si>
    <t>68,56+27,424</t>
  </si>
  <si>
    <t>29</t>
  </si>
  <si>
    <t>00572472</t>
  </si>
  <si>
    <t>osivo směs travní krajinná-rovinná</t>
  </si>
  <si>
    <t>kg</t>
  </si>
  <si>
    <t>-752451016</t>
  </si>
  <si>
    <t>95,984*0,02</t>
  </si>
  <si>
    <t>Zakládání</t>
  </si>
  <si>
    <t>30</t>
  </si>
  <si>
    <t>211531111</t>
  </si>
  <si>
    <t>Výplň kamenivem do rýh odvodňovacích žeber nebo trativodů bez zhutnění, s úpravou povrchu výplně kamenivem hrubým drceným frakce 16 až 63 mm</t>
  </si>
  <si>
    <t>-1237883145</t>
  </si>
  <si>
    <t>181,0*((0,2+0,1)/2*1,6)</t>
  </si>
  <si>
    <t>31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</si>
  <si>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</si>
  <si>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</si>
  <si>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-1656340679</t>
  </si>
  <si>
    <t>181,0</t>
  </si>
  <si>
    <t>Svislé a kompletní konstrukce</t>
  </si>
  <si>
    <t>32</t>
  </si>
  <si>
    <t>338171123-R</t>
  </si>
  <si>
    <t>Osazování sloupků a vzpěr plotových ocelových v do 2,80 m se zabetonováním patky o objemu do 0,35 m3</t>
  </si>
  <si>
    <t>kus</t>
  </si>
  <si>
    <t>758525219</t>
  </si>
  <si>
    <t>12+8</t>
  </si>
  <si>
    <t>33</t>
  </si>
  <si>
    <t>55342256r</t>
  </si>
  <si>
    <t>sloupek plotový průběžný Pz a komaxitový 2600/48x1,5mm</t>
  </si>
  <si>
    <t>1750072484</t>
  </si>
  <si>
    <t>34</t>
  </si>
  <si>
    <t>55342274</t>
  </si>
  <si>
    <t>vzpěra plotová 38x1,5mm včetně krytky s uchem 2500mm</t>
  </si>
  <si>
    <t>1900454832</t>
  </si>
  <si>
    <t>35</t>
  </si>
  <si>
    <t>348401130</t>
  </si>
  <si>
    <t>Montáž oplocení z pletiva strojového s napínacími dráty přes 1,6 do 2,0 m</t>
  </si>
  <si>
    <t>-662880855</t>
  </si>
  <si>
    <t>30,0</t>
  </si>
  <si>
    <t>36</t>
  </si>
  <si>
    <t>31327503r</t>
  </si>
  <si>
    <t>pletivo drátěné plastifikované se čtvercovými oky 50/2,2mm v 1750mm</t>
  </si>
  <si>
    <t>1076976269</t>
  </si>
  <si>
    <t>37</t>
  </si>
  <si>
    <t>15619100</t>
  </si>
  <si>
    <t>drát kruhový poplastovaný napínací 2,5/3,5mm</t>
  </si>
  <si>
    <t>2140730625</t>
  </si>
  <si>
    <t>90,0</t>
  </si>
  <si>
    <t>38</t>
  </si>
  <si>
    <t>369317323-R</t>
  </si>
  <si>
    <t xml:space="preserve">Výplň dutin z cementopopílkové suspenze  délky přes 200 do 1000 m</t>
  </si>
  <si>
    <t>-673582980</t>
  </si>
  <si>
    <t>včetně materiálu</t>
  </si>
  <si>
    <t>80% potrubí</t>
  </si>
  <si>
    <t>388,0*PI*0,3*0,3*0,8</t>
  </si>
  <si>
    <t>Vodorovné konstrukce</t>
  </si>
  <si>
    <t>39</t>
  </si>
  <si>
    <t>451541111</t>
  </si>
  <si>
    <t>Lože pod potrubí, stoky a drobné objekty v otevřeném výkopu ze štěrkodrtě 0-63 mm</t>
  </si>
  <si>
    <t>1534343162</t>
  </si>
  <si>
    <t>hydrantová drenáž</t>
  </si>
  <si>
    <t>2*1,0</t>
  </si>
  <si>
    <t>40</t>
  </si>
  <si>
    <t>451573111</t>
  </si>
  <si>
    <t>Lože pod potrubí, stoky a drobné objekty v otevřeném výkopu z písku a štěrkopísku do 63 mm</t>
  </si>
  <si>
    <t>536523215</t>
  </si>
  <si>
    <t>28,96</t>
  </si>
  <si>
    <t>41</t>
  </si>
  <si>
    <t>452313141</t>
  </si>
  <si>
    <t>Podkladní a zajišťovací konstrukce z betonu prostého v otevřeném výkopu bez zvýšených nároků na prostředí bloky pro potrubí z betonu tř. C 16/20</t>
  </si>
  <si>
    <t>1072364820</t>
  </si>
  <si>
    <t>1*0,3*0,3*0,25 "OB1</t>
  </si>
  <si>
    <t>Komunikace pozemní</t>
  </si>
  <si>
    <t>42</t>
  </si>
  <si>
    <t>564831111</t>
  </si>
  <si>
    <t>Podklad ze štěrkodrti ŠD s rozprostřením a zhutněním plochy přes 100 m2, po zhutnění tl. 100 mm</t>
  </si>
  <si>
    <t>1750879968</t>
  </si>
  <si>
    <t>43</t>
  </si>
  <si>
    <t>564841113</t>
  </si>
  <si>
    <t>Podklad ze štěrkodrti ŠD s rozprostřením a zhutněním plochy přes 100 m2, po zhutnění tl. 140 mm</t>
  </si>
  <si>
    <t>974038794</t>
  </si>
  <si>
    <t>provizorní povrch</t>
  </si>
  <si>
    <t>44</t>
  </si>
  <si>
    <t>564861111</t>
  </si>
  <si>
    <t>Podklad ze štěrkodrti ŠD s rozprostřením a zhutněním plochy přes 100 m2, po zhutnění tl. 200 mm</t>
  </si>
  <si>
    <t>-1172844790</t>
  </si>
  <si>
    <t>45</t>
  </si>
  <si>
    <t>564861112</t>
  </si>
  <si>
    <t>Podklad ze štěrkodrti ŠD s rozprostřením a zhutněním plochy přes 100 m2, po zhutnění tl. 210 mm</t>
  </si>
  <si>
    <t>1662928736</t>
  </si>
  <si>
    <t>114,84*1,6 "chodník</t>
  </si>
  <si>
    <t>46</t>
  </si>
  <si>
    <t>567122112</t>
  </si>
  <si>
    <t>Podklad ze směsi stmelené cementem SC bez dilatačních spár, s rozprostřením a zhutněním SC C 8/10 (KSC I), po zhutnění tl. 130 mm</t>
  </si>
  <si>
    <t>961280950</t>
  </si>
  <si>
    <t>47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</si>
  <si>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</si>
  <si>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</si>
  <si>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-516198705</t>
  </si>
  <si>
    <t>48</t>
  </si>
  <si>
    <t>59245213</t>
  </si>
  <si>
    <t>dlažba zámková betonová tvaru I 200x165mm tl 80mm přírodní</t>
  </si>
  <si>
    <t>1532206112</t>
  </si>
  <si>
    <t>Poznámka k položce:_x000d_
Spotřeba: 36 kus/m2</t>
  </si>
  <si>
    <t>náhrada 10%</t>
  </si>
  <si>
    <t>252,714*0,1</t>
  </si>
  <si>
    <t>107,8*0,1</t>
  </si>
  <si>
    <t>Trubní vedení</t>
  </si>
  <si>
    <t>49</t>
  </si>
  <si>
    <t>850441811</t>
  </si>
  <si>
    <t>Bourání stávajícího potrubí z trub litinových hrdlových nebo přírubových v otevřeném výkopu DN přes 500 do 600</t>
  </si>
  <si>
    <t>-488539794</t>
  </si>
  <si>
    <t>20% délky</t>
  </si>
  <si>
    <t>181,0*0,2</t>
  </si>
  <si>
    <t>50</t>
  </si>
  <si>
    <t>850445121</t>
  </si>
  <si>
    <t>Výřez nebo výsek na potrubí z trub litinových tlakových nebo plastických hmot DN 600</t>
  </si>
  <si>
    <t>-743398664</t>
  </si>
  <si>
    <t>51</t>
  </si>
  <si>
    <t>851321211-R</t>
  </si>
  <si>
    <t>Montáž potrubí z trub litinových tlakových hrdlových v otevřeném výkopu s těsnícím nebo zámkovým spojem DN 600</t>
  </si>
  <si>
    <t>-1103676706</t>
  </si>
  <si>
    <t>52</t>
  </si>
  <si>
    <t>55251022R</t>
  </si>
  <si>
    <t>trouba vodovodní litinová hrdlová s vnitřní výstelkou z odstředivě nanášeného vysokopecního cementu odolného síranům, vnější povrch Zn 200g/m2 + extrudovaný PE, dl. 6 m DN600 dle ČSN EN 14628</t>
  </si>
  <si>
    <t>-1986371199</t>
  </si>
  <si>
    <t>Poznámka k položce:_x000d_
ztratné 1%</t>
  </si>
  <si>
    <t>181*1,01 'Přepočtené koeficientem množství</t>
  </si>
  <si>
    <t>53</t>
  </si>
  <si>
    <t>55251470</t>
  </si>
  <si>
    <t>kroužek zámkový kovový pro extrémní tlaky a speciální konstrukce DN 600</t>
  </si>
  <si>
    <t>338767890</t>
  </si>
  <si>
    <t>54</t>
  </si>
  <si>
    <t>857242122</t>
  </si>
  <si>
    <t>Montáž litinových tvarovek na potrubí litinovém tlakovém jednoosých na potrubí z trub přírubových v otevřeném výkopu, kanálu nebo v šachtě DN 80</t>
  </si>
  <si>
    <t>-439367210</t>
  </si>
  <si>
    <t>55</t>
  </si>
  <si>
    <t>55254047</t>
  </si>
  <si>
    <t>koleno 90° s patkou přírubové litinové vodovodní N-kus PN10/40 DN 80</t>
  </si>
  <si>
    <t>1147579929</t>
  </si>
  <si>
    <t>56</t>
  </si>
  <si>
    <t>857311151-R</t>
  </si>
  <si>
    <t>Montáž litinových tvarovek na potrubí litinovém tlakovém jednoosých na potrubí z trub hrdlových v otevřeném výkopu, kanálu nebo v šachtě s přírubovým koncem DN 600</t>
  </si>
  <si>
    <t>770129871</t>
  </si>
  <si>
    <t>57</t>
  </si>
  <si>
    <t>55.600ETP10</t>
  </si>
  <si>
    <t>EU tvarovka DN 600, pro spoj TYTON nebo BRS (Sit Plus), PN 10</t>
  </si>
  <si>
    <t>-167389658</t>
  </si>
  <si>
    <t>Poznámka k položce:_x000d_
povrch opatřen krycím modrým práškovým epoxidem dle GSK RAL min. 250µm, cena vč. těsnícího kroužku TYTON, kroužek Sit Plus pro spoj BRS vč. příslušenství pro přírubový spoj nutno připočítat</t>
  </si>
  <si>
    <t>58</t>
  </si>
  <si>
    <t>857441131</t>
  </si>
  <si>
    <t>Montáž litinových tvarovek na potrubí litinovém tlakovém jednoosých na potrubí z trub hrdlových v otevřeném výkopu, kanálu nebo v šachtě s integrovaným těsněním DN 600</t>
  </si>
  <si>
    <t>-892948632</t>
  </si>
  <si>
    <t>4+1</t>
  </si>
  <si>
    <t>59</t>
  </si>
  <si>
    <t>55.MMK600ET45P40</t>
  </si>
  <si>
    <t>MMK hrdlové koleno DN 600/45°, pro spoj TYTON nebo BRS (Sit Plus), PFA 40</t>
  </si>
  <si>
    <t>1462540157</t>
  </si>
  <si>
    <t>Poznámka k položce:_x000d_
povrch opatřen krycím modrým práškovým epoxidem dle GSK RAL min. 250µm, cena vč. těsnícího kroužku TYTON, kroužek Sit Plus pro spoj BRS nutno připočítat</t>
  </si>
  <si>
    <t>60</t>
  </si>
  <si>
    <t>55.D300ES160</t>
  </si>
  <si>
    <t>LT hrdlová spojka pro LT DN600/DN600 s jištěním (speciální spojka)</t>
  </si>
  <si>
    <t>-1913979586</t>
  </si>
  <si>
    <t>61</t>
  </si>
  <si>
    <t>857442122</t>
  </si>
  <si>
    <t>Montáž litinových tvarovek na potrubí litinovém tlakovém jednoosých na potrubí z trub přírubových v otevřeném výkopu, kanálu nebo v šachtě DN 600</t>
  </si>
  <si>
    <t>-1792433401</t>
  </si>
  <si>
    <t>62</t>
  </si>
  <si>
    <t>56.PE560E500P10</t>
  </si>
  <si>
    <t xml:space="preserve">přírubová spojka  pro PE d560/500,  PN 10 s jištěním</t>
  </si>
  <si>
    <t>-897001585</t>
  </si>
  <si>
    <t>63</t>
  </si>
  <si>
    <t>55.FFR600E500P10</t>
  </si>
  <si>
    <t xml:space="preserve"> FFR přírubový přechod-redukce DN 600/500,  PN 10</t>
  </si>
  <si>
    <t>-366586002</t>
  </si>
  <si>
    <t>64</t>
  </si>
  <si>
    <t>857443131</t>
  </si>
  <si>
    <t>Montáž litinových tvarovek na potrubí litinovém tlakovém odbočných na potrubí z trub hrdlových v otevřeném výkopu, kanálu nebo v šachtě s integrovaným těsněním DN 600</t>
  </si>
  <si>
    <t>1811503376</t>
  </si>
  <si>
    <t>65</t>
  </si>
  <si>
    <t>55.MMA60080P40</t>
  </si>
  <si>
    <t>MMA hrdlová tvarovka s přírubovou odbočkou DN 600/80, pro spoj TYTON nebo BRS (Sit Plus), PN 10/40</t>
  </si>
  <si>
    <t>-1456976260</t>
  </si>
  <si>
    <t>66</t>
  </si>
  <si>
    <t>857444122</t>
  </si>
  <si>
    <t>Montáž litinových tvarovek na potrubí litinovém tlakovém odbočných na potrubí z trub přírubových v otevřeném výkopu, kanálu nebo v šachtě DN 600</t>
  </si>
  <si>
    <t>610251221</t>
  </si>
  <si>
    <t>67</t>
  </si>
  <si>
    <t>55.T600E80P10</t>
  </si>
  <si>
    <t>T přírubová tvarovka s přírubovou odbočkou DN 600/80, PN 10</t>
  </si>
  <si>
    <t>1996927636</t>
  </si>
  <si>
    <t>68</t>
  </si>
  <si>
    <t>891241112</t>
  </si>
  <si>
    <t>Montáž vodovodních armatur na potrubí šoupátek nebo klapek uzavíracích v otevřeném výkopu nebo v šachtách s osazením zemní soupravy (bez poklopů) DN 80</t>
  </si>
  <si>
    <t>1320451927</t>
  </si>
  <si>
    <t>69</t>
  </si>
  <si>
    <t>42221303</t>
  </si>
  <si>
    <t>šoupátko pitná voda litina GGG 50 krátká stavební dl PN10/16 DN 80x180mm</t>
  </si>
  <si>
    <t>1026619651</t>
  </si>
  <si>
    <t>70</t>
  </si>
  <si>
    <t>55.950108000004</t>
  </si>
  <si>
    <t>SOUPRAVA ZEMNÍ TELESKOPICKÁ E1/A 1,8-2,5 65-80 E1/80 A (1,8-2,5m)</t>
  </si>
  <si>
    <t>-961546592</t>
  </si>
  <si>
    <t>71</t>
  </si>
  <si>
    <t>891243321</t>
  </si>
  <si>
    <t>Montáž vodovodních armatur na potrubí ventilů odvzdušňovacích nebo zavzdušňovacích mechanických a plovákových přírubových na venkovních řadech DN 80</t>
  </si>
  <si>
    <t>353626255</t>
  </si>
  <si>
    <t>72</t>
  </si>
  <si>
    <t>55.982580130516</t>
  </si>
  <si>
    <t>AUTOMATICKÁ ODVUDUŠŇOVACÍ A ZAVZDUŠŇOVACÍ SOUPRAVA DN 80</t>
  </si>
  <si>
    <t>1303931465</t>
  </si>
  <si>
    <t>73</t>
  </si>
  <si>
    <t>891247112</t>
  </si>
  <si>
    <t>Montáž vodovodních armatur na potrubí hydrantů podzemních (bez osazení poklopů) DN 80</t>
  </si>
  <si>
    <t>1731128325</t>
  </si>
  <si>
    <t>74</t>
  </si>
  <si>
    <t>42273590</t>
  </si>
  <si>
    <t>hydrant podzemní DN 80 PN 16 jednoduchý uzávěr krycí v 1250mm</t>
  </si>
  <si>
    <t>-397428703</t>
  </si>
  <si>
    <t>75</t>
  </si>
  <si>
    <t>891441112</t>
  </si>
  <si>
    <t>Montáž vodovodních armatur na potrubí šoupátek nebo klapek uzavíracích v otevřeném výkopu nebo v šachtách s osazením zemní soupravy (bez poklopů) DN 600</t>
  </si>
  <si>
    <t>1675743872</t>
  </si>
  <si>
    <t>76</t>
  </si>
  <si>
    <t>42221314</t>
  </si>
  <si>
    <t>šoupátko pitná voda litina GGG 50 krátká stavební dl PN10/16 DN 600x390mm</t>
  </si>
  <si>
    <t>-1851598012</t>
  </si>
  <si>
    <t>77</t>
  </si>
  <si>
    <t>55.950260000005</t>
  </si>
  <si>
    <t>SOUPRAVA ZEMNÍ TELESKOPICKÁ-2,0-2,3 600 (2,0-2,3m)</t>
  </si>
  <si>
    <t>-213873868</t>
  </si>
  <si>
    <t>78</t>
  </si>
  <si>
    <t>892441111</t>
  </si>
  <si>
    <t>Tlakové zkoušky vodou na potrubí DN 600</t>
  </si>
  <si>
    <t>1190627275</t>
  </si>
  <si>
    <t>79</t>
  </si>
  <si>
    <t>892442111</t>
  </si>
  <si>
    <t>Tlakové zkoušky vodou zabezpečení konců potrubí při tlakových zkouškách DN přes 300 do 600</t>
  </si>
  <si>
    <t>73062101</t>
  </si>
  <si>
    <t>80</t>
  </si>
  <si>
    <t>892443122</t>
  </si>
  <si>
    <t>Proplach a dezinfekce vodovodního potrubí DN 600</t>
  </si>
  <si>
    <t>1330326173</t>
  </si>
  <si>
    <t>81</t>
  </si>
  <si>
    <t>899401112</t>
  </si>
  <si>
    <t>Osazení poklopů litinových šoupátkových</t>
  </si>
  <si>
    <t>-1163490673</t>
  </si>
  <si>
    <t>82</t>
  </si>
  <si>
    <t>42291352</t>
  </si>
  <si>
    <t>poklop litinový šoupátkový pro zemní soupravy osazení do terénu a do vozovky</t>
  </si>
  <si>
    <t>-744941679</t>
  </si>
  <si>
    <t>83</t>
  </si>
  <si>
    <t>55.348100000000</t>
  </si>
  <si>
    <t xml:space="preserve">PODKLAD. DESKA  UNI UNI</t>
  </si>
  <si>
    <t>-293427618</t>
  </si>
  <si>
    <t>84</t>
  </si>
  <si>
    <t>899401113</t>
  </si>
  <si>
    <t>Osazení poklopů litinových hydrantových</t>
  </si>
  <si>
    <t>474769737</t>
  </si>
  <si>
    <t>85</t>
  </si>
  <si>
    <t>55.7215</t>
  </si>
  <si>
    <t>POKLOP RO ZAVZDUŠŇOVACÍ SOUPRAVU D400 DN300</t>
  </si>
  <si>
    <t>-1768626187</t>
  </si>
  <si>
    <t>86</t>
  </si>
  <si>
    <t>59224150r</t>
  </si>
  <si>
    <t>prstenec roznášecí pro plastové šachty</t>
  </si>
  <si>
    <t>-1976672272</t>
  </si>
  <si>
    <t>87</t>
  </si>
  <si>
    <t>55.195000000002</t>
  </si>
  <si>
    <t xml:space="preserve">HYDRANTOVÝ POKLOP </t>
  </si>
  <si>
    <t>752874561</t>
  </si>
  <si>
    <t>88</t>
  </si>
  <si>
    <t>55.348200000000</t>
  </si>
  <si>
    <t xml:space="preserve">PODKLAD. DESKA  POD HYDRANT.POKLOP</t>
  </si>
  <si>
    <t>-1267647499</t>
  </si>
  <si>
    <t>89</t>
  </si>
  <si>
    <t>899721112</t>
  </si>
  <si>
    <t>Signalizační vodič na potrubí DN nad 150 mm</t>
  </si>
  <si>
    <t>2076164174</t>
  </si>
  <si>
    <t>90</t>
  </si>
  <si>
    <t>899722114</t>
  </si>
  <si>
    <t>Krytí potrubí z plastů výstražnou fólií z PVC šířky přes 34 do 40 cm</t>
  </si>
  <si>
    <t>1400911482</t>
  </si>
  <si>
    <t>91</t>
  </si>
  <si>
    <t>899913103-R</t>
  </si>
  <si>
    <t>Příplatek za nerezové šrouby a bandáže přírubových spojů DN 80</t>
  </si>
  <si>
    <t>239315589</t>
  </si>
  <si>
    <t>92</t>
  </si>
  <si>
    <t>899913105-R5</t>
  </si>
  <si>
    <t>Příplatek za nerezové šrouby a bandáže přírubových spojů DN 500</t>
  </si>
  <si>
    <t>1634761563</t>
  </si>
  <si>
    <t>93</t>
  </si>
  <si>
    <t>899913105-R6</t>
  </si>
  <si>
    <t>Příplatek za nerezové šrouby a bandáže přírubových spojů DN 600</t>
  </si>
  <si>
    <t>-242851531</t>
  </si>
  <si>
    <t>Ostatní konstrukce a práce, bourání</t>
  </si>
  <si>
    <t>94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</si>
  <si>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</si>
  <si>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</si>
  <si>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-516742023</t>
  </si>
  <si>
    <t>5*3,0</t>
  </si>
  <si>
    <t>11,0+157,0</t>
  </si>
  <si>
    <t>95</t>
  </si>
  <si>
    <t>59217031</t>
  </si>
  <si>
    <t>obrubník silniční betonový 1000x150x250mm</t>
  </si>
  <si>
    <t>-1782865131</t>
  </si>
  <si>
    <t>96</t>
  </si>
  <si>
    <t>916331112</t>
  </si>
  <si>
    <t>Osazení zahradního obrubníku betonového s ložem tl. od 50 do 100 mm z betonu prostého tř. C 12/15 s boční opěrou z betonu prostého tř. C 12/15</t>
  </si>
  <si>
    <t>-1350038609</t>
  </si>
  <si>
    <t>97</t>
  </si>
  <si>
    <t>59217001</t>
  </si>
  <si>
    <t>obrubník zahradní betonový 1000x50x250mm</t>
  </si>
  <si>
    <t>-237082632</t>
  </si>
  <si>
    <t>98</t>
  </si>
  <si>
    <t>966071822-R</t>
  </si>
  <si>
    <t>Rozebrání oplocení z pletiva drátěného se čtvercovými oky, výšky přes 1,6 do 2,0 m</t>
  </si>
  <si>
    <t>kpl</t>
  </si>
  <si>
    <t>1725060770</t>
  </si>
  <si>
    <t>99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</si>
  <si>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</si>
  <si>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</si>
  <si>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-1018606422</t>
  </si>
  <si>
    <t>114,87*2,2*0,9</t>
  </si>
  <si>
    <t>49,0*2,2*0,9</t>
  </si>
  <si>
    <t>997</t>
  </si>
  <si>
    <t>Přesun sutě</t>
  </si>
  <si>
    <t>100</t>
  </si>
  <si>
    <t>997221551</t>
  </si>
  <si>
    <t>Vodorovná doprava suti bez naložení, ale se složením a s hrubým urovnáním ze sypkých materiálů, na vzdálenost do 1 km</t>
  </si>
  <si>
    <t>1343592710</t>
  </si>
  <si>
    <t>262,192*0,17 "dle položky odstranění podkladu z kameniva tl. 100 mm</t>
  </si>
  <si>
    <t>262,192*0,29 "dle položky odstranění podkladu z kameniva tl. 200 mm</t>
  </si>
  <si>
    <t>78,4*0,325 "dle položky odstranění podkladu z betonu tl. 150 mm</t>
  </si>
  <si>
    <t>101</t>
  </si>
  <si>
    <t>997221559</t>
  </si>
  <si>
    <t>Vodorovná doprava suti bez naložení, ale se složením a s hrubým urovnáním Příplatek k ceně za každý další započatý 1 km přes 1 km</t>
  </si>
  <si>
    <t>2000922172</t>
  </si>
  <si>
    <t>5 příplatků</t>
  </si>
  <si>
    <t>146,089*5</t>
  </si>
  <si>
    <t>102</t>
  </si>
  <si>
    <t>997221561</t>
  </si>
  <si>
    <t>Vodorovná doprava suti bez naložení, ale se složením a s hrubým urovnáním z kusových materiálů, na vzdálenost do 1 km</t>
  </si>
  <si>
    <t>-895063227</t>
  </si>
  <si>
    <t>36,2*0,236 "dle položky bourání potrubí</t>
  </si>
  <si>
    <t>360,514*0,295*0,1 "dle položky rozebrání vozovek z dlažby</t>
  </si>
  <si>
    <t>54,0*0,04 "dle položky vytrhání obrub</t>
  </si>
  <si>
    <t>103</t>
  </si>
  <si>
    <t>997221569</t>
  </si>
  <si>
    <t>-1181292223</t>
  </si>
  <si>
    <t>21,338*5</t>
  </si>
  <si>
    <t>104</t>
  </si>
  <si>
    <t>997221615</t>
  </si>
  <si>
    <t>Poplatek za uložení stavebního odpadu na skládce (skládkovné) z prostého betonu zatříděného do Katalogu odpadů pod kódem 17 01 01</t>
  </si>
  <si>
    <t>-78292696</t>
  </si>
  <si>
    <t>105</t>
  </si>
  <si>
    <t>997221655</t>
  </si>
  <si>
    <t>589430504</t>
  </si>
  <si>
    <t>998</t>
  </si>
  <si>
    <t>Přesun hmot</t>
  </si>
  <si>
    <t>106</t>
  </si>
  <si>
    <t>998273102</t>
  </si>
  <si>
    <t>Přesun hmot pro trubní vedení hloubené z trub litinových pro vodovody nebo kanalizace v otevřeném výkopu dopravní vzdálenost do 15 m</t>
  </si>
  <si>
    <t>1075174553</t>
  </si>
  <si>
    <t>OST</t>
  </si>
  <si>
    <t>Ostatní</t>
  </si>
  <si>
    <t>107</t>
  </si>
  <si>
    <t>R002</t>
  </si>
  <si>
    <t>Přesun zboží v areálu prodejce kontejnerovaných dřevin</t>
  </si>
  <si>
    <t>512</t>
  </si>
  <si>
    <t>-1409963398</t>
  </si>
  <si>
    <t>108</t>
  </si>
  <si>
    <t>R009</t>
  </si>
  <si>
    <t>výkop sond na stávajícím potrubí v místech napojení</t>
  </si>
  <si>
    <t>-1712951996</t>
  </si>
  <si>
    <t>výkop včetně zpětného zásypu a uvedení terénu do původního stavu</t>
  </si>
  <si>
    <t>2 sondy</t>
  </si>
  <si>
    <t>1,50 x 1,50 x 2,50 m</t>
  </si>
  <si>
    <t>02 - Provizorní propojení přivaděče</t>
  </si>
  <si>
    <t>-1026857641</t>
  </si>
  <si>
    <t>8*1,5*1,5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</si>
  <si>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</si>
  <si>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</si>
  <si>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1158098005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</si>
  <si>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</si>
  <si>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</si>
  <si>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-1143827837</t>
  </si>
  <si>
    <t>3*1,5*1,5 "místní asf</t>
  </si>
  <si>
    <t>8*1,5*1,5 "dlažba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</si>
  <si>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</si>
  <si>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</si>
  <si>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1452721862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</si>
  <si>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</si>
  <si>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</si>
  <si>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-404559242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</si>
  <si>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</si>
  <si>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</si>
  <si>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52883499</t>
  </si>
  <si>
    <t>3*(1,5+0,3)*(1,5+0,3)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</si>
  <si>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</si>
  <si>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</si>
  <si>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1537499470</t>
  </si>
  <si>
    <t>133212821</t>
  </si>
  <si>
    <t>Hloubení zapažených šachet ručně v horninách třídy těžitelnosti I skupiny 3, půdorysná plocha výkopu do 4 m2</t>
  </si>
  <si>
    <t>-1196645598</t>
  </si>
  <si>
    <t>50%</t>
  </si>
  <si>
    <t>přípojky + napojení propoje</t>
  </si>
  <si>
    <t>11*1,5*1,5*2,0*0,5</t>
  </si>
  <si>
    <t>133312821</t>
  </si>
  <si>
    <t>Hloubení zapažených šachet ručně v horninách třídy těžitelnosti II skupiny 4, půdorysná plocha výkopu do 4 m2</t>
  </si>
  <si>
    <t>171022564</t>
  </si>
  <si>
    <t>1680408128</t>
  </si>
  <si>
    <t>24,75</t>
  </si>
  <si>
    <t>-1759908110</t>
  </si>
  <si>
    <t>937709549</t>
  </si>
  <si>
    <t>24,75*1,9</t>
  </si>
  <si>
    <t>1496655739</t>
  </si>
  <si>
    <t>náhrada výkopku</t>
  </si>
  <si>
    <t>24,75+24,75</t>
  </si>
  <si>
    <t>-1366613996</t>
  </si>
  <si>
    <t>49,5*2,0</t>
  </si>
  <si>
    <t>-1665498276</t>
  </si>
  <si>
    <t>2*0,3*0,3*0,25 "OB1</t>
  </si>
  <si>
    <t>564831011</t>
  </si>
  <si>
    <t>Podklad ze štěrkodrti ŠD s rozprostřením a zhutněním plochy jednotlivě do 100 m2, po zhutnění tl. 100 mm</t>
  </si>
  <si>
    <t>-856192851</t>
  </si>
  <si>
    <t>564861011</t>
  </si>
  <si>
    <t>Podklad ze štěrkodrti ŠD s rozprostřením a zhutněním plochy jednotlivě do 100 m2, po zhutnění tl. 200 mm</t>
  </si>
  <si>
    <t>-2146613498</t>
  </si>
  <si>
    <t>564861015</t>
  </si>
  <si>
    <t>Podklad ze štěrkodrti ŠD s rozprostřením a zhutněním plochy jednotlivě do 100 m2, po zhutnění tl. 240 mm</t>
  </si>
  <si>
    <t>-1119426519</t>
  </si>
  <si>
    <t>565155111</t>
  </si>
  <si>
    <t>Asfaltový beton vrstva podkladní ACP 16 (obalované kamenivo střednězrnné - OKS) s rozprostřením a zhutněním v pruhu šířky přes 1,5 do 3 m, po zhutnění tl. 70 mm</t>
  </si>
  <si>
    <t>-2070510380</t>
  </si>
  <si>
    <t>60572471</t>
  </si>
  <si>
    <t>573111112</t>
  </si>
  <si>
    <t>Postřik infiltrační PI z asfaltu silničního s posypem kamenivem, v množství 1,00 kg/m2</t>
  </si>
  <si>
    <t>449215803</t>
  </si>
  <si>
    <t>573211109</t>
  </si>
  <si>
    <t>Postřik spojovací PS bez posypu kamenivem z asfaltu silničního, v množství 0,50 kg/m2</t>
  </si>
  <si>
    <t>508277551</t>
  </si>
  <si>
    <t>577134111</t>
  </si>
  <si>
    <t>Asfaltový beton vrstva obrusná ACO 11 (ABS) s rozprostřením a se zhutněním z nemodifikovaného asfaltu v pruhu šířky do 3 m tř. I (ACO 11+), po zhutnění tl. 40 mm</t>
  </si>
  <si>
    <t>-192438344</t>
  </si>
  <si>
    <t>250363805</t>
  </si>
  <si>
    <t>1038147250</t>
  </si>
  <si>
    <t>18,0*0,1</t>
  </si>
  <si>
    <t>857241131-R01</t>
  </si>
  <si>
    <t>Montáž litinových tvarovek jednoosých hrdlových otevřený výkop 1"</t>
  </si>
  <si>
    <t>-1128263318</t>
  </si>
  <si>
    <t>55.632003203216</t>
  </si>
  <si>
    <t>mechanická LT spojka hrdlová 1" (pro PE d32)</t>
  </si>
  <si>
    <t>-994134398</t>
  </si>
  <si>
    <t>857241131-R02</t>
  </si>
  <si>
    <t>Montáž litinových tvarovek jednoosých hrdlových otevřený výkop 2"</t>
  </si>
  <si>
    <t>-13689558</t>
  </si>
  <si>
    <t>55.632005005016</t>
  </si>
  <si>
    <t xml:space="preserve">mechanická LT spojka hrdlová 2" (pro PE d63) </t>
  </si>
  <si>
    <t>-977458855</t>
  </si>
  <si>
    <t xml:space="preserve">- přepojení Koupelny Ptáček) </t>
  </si>
  <si>
    <t>1962093971</t>
  </si>
  <si>
    <t>829136338</t>
  </si>
  <si>
    <t>857262122</t>
  </si>
  <si>
    <t>Montáž litinových tvarovek na potrubí litinovém tlakovém jednoosých na potrubí z trub přírubových v otevřeném výkopu, kanálu nebo v šachtě DN 100</t>
  </si>
  <si>
    <t>-563688326</t>
  </si>
  <si>
    <t>55.80110008016</t>
  </si>
  <si>
    <t>PŘÍRUBA REDUKOVANÁ XR-A 100/80</t>
  </si>
  <si>
    <t>286071216</t>
  </si>
  <si>
    <t>857312122</t>
  </si>
  <si>
    <t>Montáž litinových tvarovek na potrubí litinovém tlakovém jednoosých na potrubí z trub přírubových v otevřeném výkopu, kanálu nebo v šachtě DN 150</t>
  </si>
  <si>
    <t>-422739296</t>
  </si>
  <si>
    <t>55.80115010016</t>
  </si>
  <si>
    <t>PŘÍRUBA REDUKOVANÁ XR-A 150/100</t>
  </si>
  <si>
    <t>-1596479934</t>
  </si>
  <si>
    <t>871161211</t>
  </si>
  <si>
    <t>Montáž vodovodního potrubí z polyetylenu PE100 RC v otevřeném výkopu svařovaných elektrotvarovkou SDR 11/PN16 d 32 x 3,0 mm</t>
  </si>
  <si>
    <t>876674206</t>
  </si>
  <si>
    <t>28613500</t>
  </si>
  <si>
    <t>potrubí vodovodní dvouvrstvé PE100 RC SDR11 32x3,0mm</t>
  </si>
  <si>
    <t>-994299755</t>
  </si>
  <si>
    <t>Poznámka k položce:_x000d_
ztratné 1,5%</t>
  </si>
  <si>
    <t>28*1,015 'Přepočtené koeficientem množství</t>
  </si>
  <si>
    <t>871211211</t>
  </si>
  <si>
    <t>Montáž vodovodního potrubí z polyetylenu PE100 RC v otevřeném výkopu svařovaných elektrotvarovkou SDR 11/PN16 d 63 x 5,8 mm</t>
  </si>
  <si>
    <t>-1590129141</t>
  </si>
  <si>
    <t>28613503</t>
  </si>
  <si>
    <t>potrubí vodovodní dvouvrstvé PE100 RC SDR11 63x5,8mm</t>
  </si>
  <si>
    <t>2092289147</t>
  </si>
  <si>
    <t>230*1,015 'Přepočtené koeficientem množství</t>
  </si>
  <si>
    <t>871241221</t>
  </si>
  <si>
    <t>Montáž vodovodního potrubí z polyetylenu PE100 RC v otevřeném výkopu svařovaných elektrotvarovkou SDR 17/PN10 d 90 x 5,4 mm</t>
  </si>
  <si>
    <t>2065543325</t>
  </si>
  <si>
    <t>28613129</t>
  </si>
  <si>
    <t>potrubí vodovodní jednovrstvé PE100 RC PN 10 SDR17 90x5,4mm</t>
  </si>
  <si>
    <t>-1922399695</t>
  </si>
  <si>
    <t>154*1,015 'Přepočtené koeficientem množství</t>
  </si>
  <si>
    <t>871251221</t>
  </si>
  <si>
    <t>Montáž vodovodního potrubí z polyetylenu PE100 RC v otevřeném výkopu svařovaných elektrotvarovkou SDR 17/PN10 d 110 x 6,6 mm</t>
  </si>
  <si>
    <t>-1675274593</t>
  </si>
  <si>
    <t>28613576</t>
  </si>
  <si>
    <t>potrubí vodovodní dvouvrstvé PE100 RC SDR17 110x6,6mm</t>
  </si>
  <si>
    <t>-1506326308</t>
  </si>
  <si>
    <t>29*1,015 'Přepočtené koeficientem množství</t>
  </si>
  <si>
    <t>877211101</t>
  </si>
  <si>
    <t>Montáž tvarovek na vodovodním plastovém potrubí z polyetylenu PE 100 elektrotvarovek SDR 11/PN16 spojek, oblouků nebo redukcí d 63</t>
  </si>
  <si>
    <t>-999470998</t>
  </si>
  <si>
    <t>28614974</t>
  </si>
  <si>
    <t>elektroredukce PE 100 PN16 D 63-32mm</t>
  </si>
  <si>
    <t>-202678141</t>
  </si>
  <si>
    <t>877211118</t>
  </si>
  <si>
    <t>Montáž tvarovek na vodovodním plastovém potrubí z polyetylenu PE 100 elektrotvarovek SDR 11/PN16 záslepek d 63</t>
  </si>
  <si>
    <t>-944703102</t>
  </si>
  <si>
    <t>28615023</t>
  </si>
  <si>
    <t>elektrozáslepka SDR11 PE 100 PN16 D 63mm</t>
  </si>
  <si>
    <t>1662585092</t>
  </si>
  <si>
    <t>877241101</t>
  </si>
  <si>
    <t>Montáž tvarovek na vodovodním plastovém potrubí z polyetylenu PE 100 elektrotvarovek SDR 11/PN16 spojek, oblouků nebo redukcí d 90</t>
  </si>
  <si>
    <t>1250246114</t>
  </si>
  <si>
    <t>28653135</t>
  </si>
  <si>
    <t>nákružek lemový PE 100 SDR11 90mm</t>
  </si>
  <si>
    <t>1697705088</t>
  </si>
  <si>
    <t>28654368</t>
  </si>
  <si>
    <t>příruba volná k lemovému nákružku z polypropylénu 90</t>
  </si>
  <si>
    <t>2143090874</t>
  </si>
  <si>
    <t>877241112</t>
  </si>
  <si>
    <t>Montáž tvarovek na vodovodním plastovém potrubí z polyetylenu PE 100 elektrotvarovek SDR 11/PN16 kolen 90° d 90</t>
  </si>
  <si>
    <t>1612766867</t>
  </si>
  <si>
    <t>28653060</t>
  </si>
  <si>
    <t>elektrokoleno 90° PE 100 D 90mm</t>
  </si>
  <si>
    <t>416877311</t>
  </si>
  <si>
    <t>877241113</t>
  </si>
  <si>
    <t>Montáž tvarovek na vodovodním plastovém potrubí z polyetylenu PE 100 elektrotvarovek SDR 11/PN16 T-kusů d 90</t>
  </si>
  <si>
    <t>-162668903</t>
  </si>
  <si>
    <t>55.193281011</t>
  </si>
  <si>
    <t>Elektro T-kus, redukovaný, d 90-63</t>
  </si>
  <si>
    <t>502959049</t>
  </si>
  <si>
    <t>877251112</t>
  </si>
  <si>
    <t>Montáž tvarovek na vodovodním plastovém potrubí z polyetylenu PE 100 elektrotvarovek SDR 11/PN16 kolen 90° d 110</t>
  </si>
  <si>
    <t>797671201</t>
  </si>
  <si>
    <t>28614937</t>
  </si>
  <si>
    <t>elektrokoleno 90° PE 100 PN16 D 110mm</t>
  </si>
  <si>
    <t>-83839476</t>
  </si>
  <si>
    <t>877261101</t>
  </si>
  <si>
    <t>Montáž tvarovek na vodovodním plastovém potrubí z polyetylenu PE 100 elektrotvarovek SDR 11/PN16 spojek, oblouků nebo redukcí d 110</t>
  </si>
  <si>
    <t>1319640199</t>
  </si>
  <si>
    <t>28653136</t>
  </si>
  <si>
    <t>nákružek lemový PE 100 SDR11 110mm</t>
  </si>
  <si>
    <t>-838566337</t>
  </si>
  <si>
    <t>28615975</t>
  </si>
  <si>
    <t>elektrospojka SDR11 PE 100 PN16 D 110mm</t>
  </si>
  <si>
    <t>1357071352</t>
  </si>
  <si>
    <t>28654410</t>
  </si>
  <si>
    <t>příruba volná k lemovému nákružku z polypropylénu 110</t>
  </si>
  <si>
    <t>-853141003</t>
  </si>
  <si>
    <t>891171321</t>
  </si>
  <si>
    <t>Montáž vodovodních armatur na potrubí šoupátek pro domovní přípojky se závitovými konci PN16 G 5/4"</t>
  </si>
  <si>
    <t>1451425943</t>
  </si>
  <si>
    <t>55.280000103216</t>
  </si>
  <si>
    <t>ventil se závitem 5/4" a výstupem pro PE d32</t>
  </si>
  <si>
    <t>-1586571050</t>
  </si>
  <si>
    <t>891219111</t>
  </si>
  <si>
    <t>Montáž vodovodních armatur na potrubí navrtávacích pasů s ventilem Jt 1 MPa, na potrubí z trub litinových, ocelových nebo plastických hmot DN 50</t>
  </si>
  <si>
    <t>-1294133421</t>
  </si>
  <si>
    <t>42273441</t>
  </si>
  <si>
    <t>pás navrtávací z tvárné litiny DN 50, univerzální, se závitovým výstupem 5/4"</t>
  </si>
  <si>
    <t>-2025610765</t>
  </si>
  <si>
    <t>-652402211</t>
  </si>
  <si>
    <t>506365377</t>
  </si>
  <si>
    <t>-1016322246</t>
  </si>
  <si>
    <t>-259831310</t>
  </si>
  <si>
    <t>-132241352</t>
  </si>
  <si>
    <t>891269951</t>
  </si>
  <si>
    <t>Montáž opravných armatur na potrubí z trub litinových, ocelových nebo plastických hmot potrubních spojek hrdlo/příruba DN 100</t>
  </si>
  <si>
    <t>-645202424</t>
  </si>
  <si>
    <t>31951004</t>
  </si>
  <si>
    <t>potrubní spojka jištěná proti posuvu hrdlo-příruba DN 100</t>
  </si>
  <si>
    <t>-1590647112</t>
  </si>
  <si>
    <t>892233122</t>
  </si>
  <si>
    <t>Proplach a dezinfekce vodovodního potrubí DN od 40 do 70</t>
  </si>
  <si>
    <t>-1032459592</t>
  </si>
  <si>
    <t>230,0</t>
  </si>
  <si>
    <t>892241111</t>
  </si>
  <si>
    <t>Tlakové zkoušky vodou na potrubí DN do 80</t>
  </si>
  <si>
    <t>-636817208</t>
  </si>
  <si>
    <t>230,0+154,0</t>
  </si>
  <si>
    <t>892271111</t>
  </si>
  <si>
    <t>Tlakové zkoušky vodou na potrubí DN 100 nebo 125</t>
  </si>
  <si>
    <t>1968278839</t>
  </si>
  <si>
    <t>892273122</t>
  </si>
  <si>
    <t>Proplach a dezinfekce vodovodního potrubí DN od 80 do 125</t>
  </si>
  <si>
    <t>-1940231463</t>
  </si>
  <si>
    <t>154,0+29,0</t>
  </si>
  <si>
    <t>892372111</t>
  </si>
  <si>
    <t>Tlakové zkoušky vodou zabezpečení konců potrubí při tlakových zkouškách DN do 300</t>
  </si>
  <si>
    <t>-548164428</t>
  </si>
  <si>
    <t>91214941</t>
  </si>
  <si>
    <t>-845863345</t>
  </si>
  <si>
    <t>1094709556</t>
  </si>
  <si>
    <t>-1820117892</t>
  </si>
  <si>
    <t>1401236109</t>
  </si>
  <si>
    <t>452705022</t>
  </si>
  <si>
    <t>919112233</t>
  </si>
  <si>
    <t>Řezání dilatačních spár v živičném krytu vytvoření komůrky pro těsnící zálivku šířky 20 mm, hloubky 40 mm</t>
  </si>
  <si>
    <t>-74344761</t>
  </si>
  <si>
    <t>3*4*(1,5+0,3)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</si>
  <si>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</si>
  <si>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</si>
  <si>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-339397621</t>
  </si>
  <si>
    <t>919731122</t>
  </si>
  <si>
    <t>Zarovnání styčné plochy podkladu nebo krytu podél vybourané části komunikace nebo zpevněné plochy živičné tl. přes 50 do 100 mm</t>
  </si>
  <si>
    <t>280291672</t>
  </si>
  <si>
    <t>3*4*1,5</t>
  </si>
  <si>
    <t>919735112</t>
  </si>
  <si>
    <t>Řezání stávajícího živičného krytu nebo podkladu hloubky přes 50 do 100 mm</t>
  </si>
  <si>
    <t>347764507</t>
  </si>
  <si>
    <t>-1660149205</t>
  </si>
  <si>
    <t>15,75*0,9</t>
  </si>
  <si>
    <t>-1482009969</t>
  </si>
  <si>
    <t>23,149</t>
  </si>
  <si>
    <t>-1853853036</t>
  </si>
  <si>
    <t>23,149*5</t>
  </si>
  <si>
    <t>-1705519481</t>
  </si>
  <si>
    <t>2,194</t>
  </si>
  <si>
    <t>997221645</t>
  </si>
  <si>
    <t>Poplatek za uložení stavebního odpadu na skládce (skládkovné) asfaltového bez obsahu dehtu zatříděného do Katalogu odpadů pod kódem 17 03 02</t>
  </si>
  <si>
    <t>426017316</t>
  </si>
  <si>
    <t>0,953+1,485</t>
  </si>
  <si>
    <t>1041336401</t>
  </si>
  <si>
    <t>3,06+7,178+2,97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</si>
  <si>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</si>
  <si>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</si>
  <si>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1248676075</t>
  </si>
  <si>
    <t>Kompletní demontáž propojení</t>
  </si>
  <si>
    <t>92461186</t>
  </si>
  <si>
    <t>06 - Přeložka jednotné kanalizace podél komunikace II/324</t>
  </si>
  <si>
    <t>-404894172</t>
  </si>
  <si>
    <t>160,13*1,1 "stoka</t>
  </si>
  <si>
    <t>32,0*1,1 "přípojky</t>
  </si>
  <si>
    <t>675591400</t>
  </si>
  <si>
    <t>113154123</t>
  </si>
  <si>
    <t>Frézování živičného podkladu nebo krytu s naložením na dopravní prostředek plochy do 500 m2 bez překážek v trase pruhu šířky přes 0,5 m do 1 m, tloušťky vrstvy 50 mm</t>
  </si>
  <si>
    <t>-1558746364</t>
  </si>
  <si>
    <t>113154124-R6</t>
  </si>
  <si>
    <t xml:space="preserve">Frézování živičného podkladu nebo krytu  s naložením na dopravní prostředek plochy do 500 m2 bez překážek v trase pruhu šířky přes 0,5 m do 1 m, tloušťky vrstvy 60 mm</t>
  </si>
  <si>
    <t>-117332408</t>
  </si>
  <si>
    <t>Poznámka k položce:_x000d_
hmotnost sutě 0,256 t/m2</t>
  </si>
  <si>
    <t>113154222</t>
  </si>
  <si>
    <t>Frézování živičného podkladu nebo krytu s naložením na dopravní prostředek plochy přes 500 do 1 000 m2 bez překážek v trase pruhu šířky do 1 m, tloušťky vrstvy 40 mm</t>
  </si>
  <si>
    <t>-1076977796</t>
  </si>
  <si>
    <t>113202111</t>
  </si>
  <si>
    <t>Vytrhání obrub s vybouráním lože, s přemístěním hmot na skládku na vzdálenost do 3 m nebo s naložením na dopravní prostředek z krajníků nebo obrubníků stojatých</t>
  </si>
  <si>
    <t>1899914825</t>
  </si>
  <si>
    <t>2,0</t>
  </si>
  <si>
    <t>115101202-R2</t>
  </si>
  <si>
    <t xml:space="preserve">Čerpání  splašků během výstavby na dopravní výšku do 10 m s uvažovaným průměrným přítokem přes 500 do 1 000 l/min</t>
  </si>
  <si>
    <t>1704052487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</si>
  <si>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</si>
  <si>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</si>
  <si>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-1300542177</t>
  </si>
  <si>
    <t>1*1,1</t>
  </si>
  <si>
    <t>758307502</t>
  </si>
  <si>
    <t>2*1,1</t>
  </si>
  <si>
    <t>-1581484369</t>
  </si>
  <si>
    <t>-298699341</t>
  </si>
  <si>
    <t>2,87*1,1</t>
  </si>
  <si>
    <t>-2131331276</t>
  </si>
  <si>
    <t>(1+2+1)*2*0,5*1,1*2,27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</si>
  <si>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</si>
  <si>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</si>
  <si>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-16583215</t>
  </si>
  <si>
    <t xml:space="preserve">370,39*0,5 "stoka </t>
  </si>
  <si>
    <t>66,18*0,5 "přípojky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</si>
  <si>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</si>
  <si>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</si>
  <si>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823008872</t>
  </si>
  <si>
    <t>151811131</t>
  </si>
  <si>
    <t>Zřízení pažicích boxů pro pažení a rozepření stěn rýh podzemního vedení hloubka výkopu do 4 m, šířka do 1,2 m</t>
  </si>
  <si>
    <t>606974728</t>
  </si>
  <si>
    <t>740,13</t>
  </si>
  <si>
    <t>147,2</t>
  </si>
  <si>
    <t>151811231</t>
  </si>
  <si>
    <t>Odstranění pažicích boxů pro pažení a rozepření stěn rýh podzemního vedení hloubka výkopu do 4 m, šířka do 1,2 m</t>
  </si>
  <si>
    <t>-199786288</t>
  </si>
  <si>
    <t>645973947</t>
  </si>
  <si>
    <t>zemina pro zpětný zásyp na meziskládku a zpět</t>
  </si>
  <si>
    <t>stoka</t>
  </si>
  <si>
    <t>10,09*2</t>
  </si>
  <si>
    <t>185,195</t>
  </si>
  <si>
    <t>-10,09</t>
  </si>
  <si>
    <t>přípojky</t>
  </si>
  <si>
    <t>33,09</t>
  </si>
  <si>
    <t>-480120162</t>
  </si>
  <si>
    <t>185,195 "stoka</t>
  </si>
  <si>
    <t>33,09 "přípojky</t>
  </si>
  <si>
    <t>1848144228</t>
  </si>
  <si>
    <t>10,09</t>
  </si>
  <si>
    <t>-1089169845</t>
  </si>
  <si>
    <t>175,105*1,9</t>
  </si>
  <si>
    <t>185,195*1,9</t>
  </si>
  <si>
    <t>33,09*1,9</t>
  </si>
  <si>
    <t>1149595520</t>
  </si>
  <si>
    <t>217,15"náhrada výkopku</t>
  </si>
  <si>
    <t>10,09 "zemina z výkopu</t>
  </si>
  <si>
    <t>46,27"náhrada výkopku</t>
  </si>
  <si>
    <t>58344197</t>
  </si>
  <si>
    <t>štěrkodrť frakce 0/63</t>
  </si>
  <si>
    <t>924771464</t>
  </si>
  <si>
    <t>160,13*1,1*0,2 "stoka</t>
  </si>
  <si>
    <t>32,0*1,1*0,2 "přípojky</t>
  </si>
  <si>
    <t>58343959</t>
  </si>
  <si>
    <t>kamenivo drcené hrubé frakce 32/63</t>
  </si>
  <si>
    <t>995629210</t>
  </si>
  <si>
    <t>217,15-35,229"náhrada výkopku</t>
  </si>
  <si>
    <t>46,27-7,04 "náhrada výkopku</t>
  </si>
  <si>
    <t>1573188473</t>
  </si>
  <si>
    <t>96,75</t>
  </si>
  <si>
    <t>15,69</t>
  </si>
  <si>
    <t>1682395631</t>
  </si>
  <si>
    <t>112,44*2 'Přepočtené koeficientem množství</t>
  </si>
  <si>
    <t>-366831732</t>
  </si>
  <si>
    <t>2,87*2,0</t>
  </si>
  <si>
    <t>-805913163</t>
  </si>
  <si>
    <t>926747491</t>
  </si>
  <si>
    <t>5,74+3,157</t>
  </si>
  <si>
    <t>-126805969</t>
  </si>
  <si>
    <t>8,897*0,02</t>
  </si>
  <si>
    <t>359901111</t>
  </si>
  <si>
    <t>Vyčištění stok jakékoliv výšky</t>
  </si>
  <si>
    <t>53061014</t>
  </si>
  <si>
    <t>359901211</t>
  </si>
  <si>
    <t>Monitoring stok (kamerový systém) jakékoli výšky nová kanalizace</t>
  </si>
  <si>
    <t>939091272</t>
  </si>
  <si>
    <t>544367261</t>
  </si>
  <si>
    <t>17,52</t>
  </si>
  <si>
    <t>3,52</t>
  </si>
  <si>
    <t>452112112</t>
  </si>
  <si>
    <t>Osazení betonových dílců prstenců nebo rámů pod poklopy a mříže, výšky do 100 mm</t>
  </si>
  <si>
    <t>-743235785</t>
  </si>
  <si>
    <t>1+5+4</t>
  </si>
  <si>
    <t>59224187</t>
  </si>
  <si>
    <t>prstenec šachtový vyrovnávací betonový 625x120x100mm</t>
  </si>
  <si>
    <t>1939507707</t>
  </si>
  <si>
    <t>59224185</t>
  </si>
  <si>
    <t>prstenec šachtový vyrovnávací betonový 625x120x60mm</t>
  </si>
  <si>
    <t>-61604997</t>
  </si>
  <si>
    <t>59224176</t>
  </si>
  <si>
    <t>prstenec šachtový vyrovnávací betonový 625x120x80mm</t>
  </si>
  <si>
    <t>351428880</t>
  </si>
  <si>
    <t>452112122</t>
  </si>
  <si>
    <t>Osazení betonových dílců prstenců nebo rámů pod poklopy a mříže, výšky přes 100 do 200 mm</t>
  </si>
  <si>
    <t>1263986666</t>
  </si>
  <si>
    <t>59224188</t>
  </si>
  <si>
    <t>prstenec šachtový vyrovnávací betonový 625x120x120mm</t>
  </si>
  <si>
    <t>-1341006541</t>
  </si>
  <si>
    <t>452311121</t>
  </si>
  <si>
    <t>Podkladní a zajišťovací konstrukce z betonu prostého v otevřeném výkopu bez zvýšených nároků na prostředí desky pod potrubí, stoky a drobné objekty z betonu tř. C 8/10</t>
  </si>
  <si>
    <t>-56917082</t>
  </si>
  <si>
    <t>pod šachty</t>
  </si>
  <si>
    <t>5*PI*0,8*0,8*0,1</t>
  </si>
  <si>
    <t>564851112</t>
  </si>
  <si>
    <t>Podklad ze štěrkodrti ŠD s rozprostřením a zhutněním plochy přes 100 m2, po zhutnění tl. 160 mm</t>
  </si>
  <si>
    <t>1735347624</t>
  </si>
  <si>
    <t>1016919443</t>
  </si>
  <si>
    <t>577154111</t>
  </si>
  <si>
    <t>Asfaltový beton vrstva obrusná ACO 11 (ABS) s rozprostřením a se zhutněním z nemodifikovaného asfaltu v pruhu šířky do 3 m tř. I (ACO 11+), po zhutnění tl. 60 mm</t>
  </si>
  <si>
    <t>1153165665</t>
  </si>
  <si>
    <t>871313121</t>
  </si>
  <si>
    <t>Montáž kanalizačního potrubí z tvrdého PVC-U hladkého plnostěnného tuhost SN 8 DN 160</t>
  </si>
  <si>
    <t>1688510028</t>
  </si>
  <si>
    <t>29,0</t>
  </si>
  <si>
    <t>871353121</t>
  </si>
  <si>
    <t>Montáž kanalizačního potrubí z tvrdého PVC-U hladkého plnostěnného tuhost SN 8 DN 200</t>
  </si>
  <si>
    <t>-1267886971</t>
  </si>
  <si>
    <t>3,0</t>
  </si>
  <si>
    <t>871373121</t>
  </si>
  <si>
    <t>Montáž kanalizačního potrubí z tvrdého PVC-U hladkého plnostěnného tuhost SN 8 DN 315</t>
  </si>
  <si>
    <t>1224015324</t>
  </si>
  <si>
    <t>28611109</t>
  </si>
  <si>
    <t>trubka kanalizační PVC-U plnostěnná jednovrstvá s rázovou odolností DN 315x6000mm SN12</t>
  </si>
  <si>
    <t>647119492</t>
  </si>
  <si>
    <t>163*1,03 'Přepočtené koeficientem množství</t>
  </si>
  <si>
    <t>871395811</t>
  </si>
  <si>
    <t>Bourání stávajícího potrubí z PVC nebo polypropylenu PP v otevřeném výkopu DN přes 250 do 400</t>
  </si>
  <si>
    <t>1415984093</t>
  </si>
  <si>
    <t>877310330</t>
  </si>
  <si>
    <t>Montáž tvarovek na kanalizačním plastovém potrubí z PP nebo PVC-U hladkého plnostěnného spojek nebo redukcí DN 150</t>
  </si>
  <si>
    <t>-2137235040</t>
  </si>
  <si>
    <t>28611546</t>
  </si>
  <si>
    <t>přechod kanalizační PVC na kameninové hrdlo DN 160</t>
  </si>
  <si>
    <t>-1741135361</t>
  </si>
  <si>
    <t>877315211</t>
  </si>
  <si>
    <t>Montáž tvarovek na kanalizačním plastovém potrubí z PP nebo PVC-U hladkého plnostěnného kolen, víček nebo hrdlových uzávěrů DN 150</t>
  </si>
  <si>
    <t>-1792319165</t>
  </si>
  <si>
    <t>28611361</t>
  </si>
  <si>
    <t>koleno kanalizační PVC KG 160x45°</t>
  </si>
  <si>
    <t>-627981802</t>
  </si>
  <si>
    <t>28611588</t>
  </si>
  <si>
    <t>zátka kanalizace plastové KG DN 150</t>
  </si>
  <si>
    <t>1161932172</t>
  </si>
  <si>
    <t>877350310</t>
  </si>
  <si>
    <t>Montáž tvarovek na kanalizačním plastovém potrubí z PP nebo PVC-U hladkého plnostěnného kolen, víček nebo hrdlových uzávěrů DN 200</t>
  </si>
  <si>
    <t>1472729817</t>
  </si>
  <si>
    <t>28611590</t>
  </si>
  <si>
    <t>zátka kanalizace plastové KG DN 200</t>
  </si>
  <si>
    <t>1371071989</t>
  </si>
  <si>
    <t>877350330</t>
  </si>
  <si>
    <t>Montáž tvarovek na kanalizačním plastovém potrubí z PP nebo PVC-U hladkého plnostěnného spojek nebo redukcí DN 200</t>
  </si>
  <si>
    <t>243626322</t>
  </si>
  <si>
    <t>28611530</t>
  </si>
  <si>
    <t>přechod kanalizační KG kamenina-plast DN 200</t>
  </si>
  <si>
    <t>-1413307890</t>
  </si>
  <si>
    <t>877375221</t>
  </si>
  <si>
    <t>Montáž tvarovek na kanalizačním plastovém potrubí z PP nebo PVC-U hladkého plnostěnného odboček DN 300</t>
  </si>
  <si>
    <t>265496692</t>
  </si>
  <si>
    <t>28611404</t>
  </si>
  <si>
    <t>odbočka kanalizační plastová s hrdlem KG 315/160/45°</t>
  </si>
  <si>
    <t>-1150560349</t>
  </si>
  <si>
    <t>890411851</t>
  </si>
  <si>
    <t>Bourání šachet a jímek strojně velikosti obestavěného prostoru do 1,5 m3 z prefabrikovaných skruží</t>
  </si>
  <si>
    <t>-341520584</t>
  </si>
  <si>
    <t>5*PI*0,5*0,5*1,4 "šachty</t>
  </si>
  <si>
    <t>3*PI*0,225*0,225*1,0 "vpusti</t>
  </si>
  <si>
    <t>892372121</t>
  </si>
  <si>
    <t>Tlakové zkoušky vzduchem těsnícími vaky ucpávkovými DN 300</t>
  </si>
  <si>
    <t>úsek</t>
  </si>
  <si>
    <t>-1428810383</t>
  </si>
  <si>
    <t>894411311</t>
  </si>
  <si>
    <t>Osazení betonových nebo železobetonových dílců pro šachty skruží rovných</t>
  </si>
  <si>
    <t>326577461</t>
  </si>
  <si>
    <t>2+3</t>
  </si>
  <si>
    <t>59224160</t>
  </si>
  <si>
    <t>skruž betonová kanalizační se stupadly 100x25x12cm</t>
  </si>
  <si>
    <t>-1376732271</t>
  </si>
  <si>
    <t>59224051</t>
  </si>
  <si>
    <t>skruž betonová kanalizační se stupadly 100x50x12cm</t>
  </si>
  <si>
    <t>-374179114</t>
  </si>
  <si>
    <t>894412411</t>
  </si>
  <si>
    <t>Osazení betonových nebo železobetonových dílců pro šachty skruží přechodových</t>
  </si>
  <si>
    <t>608844356</t>
  </si>
  <si>
    <t>59224168</t>
  </si>
  <si>
    <t>skruž betonová přechodová 62,5/100x60x12cm stupadla poplastovaná kapsová</t>
  </si>
  <si>
    <t>-1303618719</t>
  </si>
  <si>
    <t>894414111</t>
  </si>
  <si>
    <t>Osazení betonových nebo železobetonových dílců pro šachty skruží základových (dno)</t>
  </si>
  <si>
    <t>574242998</t>
  </si>
  <si>
    <t>59224338</t>
  </si>
  <si>
    <t>dno betonové šachty DN 1000 kanalizační výšky 80cm</t>
  </si>
  <si>
    <t>1379196016</t>
  </si>
  <si>
    <t>59224348</t>
  </si>
  <si>
    <t>těsnění elastomerové pro spojení šachetních dílů DN 1000</t>
  </si>
  <si>
    <t>-345480520</t>
  </si>
  <si>
    <t>899101211</t>
  </si>
  <si>
    <t>Demontáž poklopů litinových a ocelových včetně rámů, hmotnosti jednotlivě do 50 kg</t>
  </si>
  <si>
    <t>-1186377656</t>
  </si>
  <si>
    <t>899104112</t>
  </si>
  <si>
    <t>Osazení poklopů litinových, ocelových nebo železobetonových včetně rámů pro třídu zatížení D400, E600</t>
  </si>
  <si>
    <t>-1978362986</t>
  </si>
  <si>
    <t>55241030r1</t>
  </si>
  <si>
    <t>poklop šachtový litinový kruhový, litinobetonový rám DN 600 bez ventilace tř D 400 pro intenzivní provoz</t>
  </si>
  <si>
    <t>1599329812</t>
  </si>
  <si>
    <t>899131122</t>
  </si>
  <si>
    <t>Osazení samonivelačního poklopu v komunikaci za finišerem do čerstvého asfaltu s ošetřením podkladních vrstev hloubky přes 25 cm</t>
  </si>
  <si>
    <t>-310122556</t>
  </si>
  <si>
    <t>55241033</t>
  </si>
  <si>
    <t>poklop šachtový litinový kruhový DN 600 bez ventilace tř D400 v samonivelačním rámu pro intenzivní provoz</t>
  </si>
  <si>
    <t>-134446564</t>
  </si>
  <si>
    <t>55241033s</t>
  </si>
  <si>
    <t>poklop šachtový litinový kruhový DN 600 s ventilací tř D400 v samonivelačním rámu pro intenzivní provoz</t>
  </si>
  <si>
    <t>-256099957</t>
  </si>
  <si>
    <t>28659068</t>
  </si>
  <si>
    <t>adaptér plastový kruhový pro samonivelační poklopy DN 635</t>
  </si>
  <si>
    <t>1512300339</t>
  </si>
  <si>
    <t>899201211</t>
  </si>
  <si>
    <t>Demontáž mříží litinových včetně rámů, hmotnosti jednotlivě do 50 kg</t>
  </si>
  <si>
    <t>1524784223</t>
  </si>
  <si>
    <t>899104112-R.1</t>
  </si>
  <si>
    <t>Provizorní poklop</t>
  </si>
  <si>
    <t>-575458785</t>
  </si>
  <si>
    <t>montáž a demontáž</t>
  </si>
  <si>
    <t>dvojnásobná obratovost</t>
  </si>
  <si>
    <t>- poklop DN 600 D400</t>
  </si>
  <si>
    <t>- prstýnek 40 mm</t>
  </si>
  <si>
    <t>- prstýnek 60 mm</t>
  </si>
  <si>
    <t>-142482064</t>
  </si>
  <si>
    <t>-116279283</t>
  </si>
  <si>
    <t>2*160,13</t>
  </si>
  <si>
    <t>2*32,0</t>
  </si>
  <si>
    <t>62224042</t>
  </si>
  <si>
    <t>1732006868</t>
  </si>
  <si>
    <t>285909113</t>
  </si>
  <si>
    <t>-886585430</t>
  </si>
  <si>
    <t>228,238</t>
  </si>
  <si>
    <t>1997274184</t>
  </si>
  <si>
    <t>228,238*5</t>
  </si>
  <si>
    <t>1199686397</t>
  </si>
  <si>
    <t>16,762</t>
  </si>
  <si>
    <t>-1166118608</t>
  </si>
  <si>
    <t>16,762*5</t>
  </si>
  <si>
    <t>-1053177968</t>
  </si>
  <si>
    <t>68,686+0,41+11,472</t>
  </si>
  <si>
    <t>2058158308</t>
  </si>
  <si>
    <t>24,304+54,104+19,444</t>
  </si>
  <si>
    <t>-1809477407</t>
  </si>
  <si>
    <t>61,289</t>
  </si>
  <si>
    <t>997013813</t>
  </si>
  <si>
    <t>Poplatek za uložení stavebního odpadu na skládce (skládkovné) z plastických hmot zatříděného do Katalogu odpadů pod kódem 17 02 03</t>
  </si>
  <si>
    <t>-498732443</t>
  </si>
  <si>
    <t>794048920</t>
  </si>
  <si>
    <t>R010</t>
  </si>
  <si>
    <t>639516410</t>
  </si>
  <si>
    <t>9 ks sond</t>
  </si>
  <si>
    <t>R011</t>
  </si>
  <si>
    <t>rozpojení a spojení kanalizačních přípojek při následném ukládání vodovodního přivaděče</t>
  </si>
  <si>
    <t>114258025</t>
  </si>
  <si>
    <t>9 ks</t>
  </si>
  <si>
    <t>08 - Přeložka vodovodu podél komunikace SÚS</t>
  </si>
  <si>
    <t>923035620</t>
  </si>
  <si>
    <t>2*0,5</t>
  </si>
  <si>
    <t>2013002935</t>
  </si>
  <si>
    <t>2*0,25*0,3*0,3 "OB1</t>
  </si>
  <si>
    <t>-720201740</t>
  </si>
  <si>
    <t>189082124</t>
  </si>
  <si>
    <t>-950963624</t>
  </si>
  <si>
    <t>55.632005005016r2</t>
  </si>
  <si>
    <t>mechanická LT spojka hrdlová d63/DN50 s jištěním</t>
  </si>
  <si>
    <t>-1049108378</t>
  </si>
  <si>
    <t>857242122-R</t>
  </si>
  <si>
    <t>Montáž litinových tvarovek na potrubí litinovém tlakovém jednoosých na potrubí z trub přírubových v otevřeném výkopu, kanálu nebo v šachtě DN 50</t>
  </si>
  <si>
    <t>1191620123</t>
  </si>
  <si>
    <t>55.504905000016</t>
  </si>
  <si>
    <t>KOLENO PATNÍ PŘÍRUBOVÉ 50</t>
  </si>
  <si>
    <t>2066312364</t>
  </si>
  <si>
    <t>1366226133</t>
  </si>
  <si>
    <t>55259811</t>
  </si>
  <si>
    <t>přechod přírubový (FFR) tvárná litina DN 80/50 dl 200mm</t>
  </si>
  <si>
    <t>-18189241</t>
  </si>
  <si>
    <t>55.504908000016</t>
  </si>
  <si>
    <t>8/8 DÍRY KOLENO PATNÍ PŘÍRUBOVÉ 80 - 8/8 DÍRY</t>
  </si>
  <si>
    <t>-1162879700</t>
  </si>
  <si>
    <t>857244122</t>
  </si>
  <si>
    <t>Montáž litinových tvarovek na potrubí litinovém tlakovém odbočných na potrubí z trub přírubových v otevřeném výkopu, kanálu nebo v šachtě DN 80</t>
  </si>
  <si>
    <t>269787643</t>
  </si>
  <si>
    <t>55253510</t>
  </si>
  <si>
    <t>tvarovka přírubová litinová vodovodní s přírubovou odbočkou PN10/40 T-kus DN 80/80</t>
  </si>
  <si>
    <t>94026008</t>
  </si>
  <si>
    <t>1344168854</t>
  </si>
  <si>
    <t>-419135331</t>
  </si>
  <si>
    <t>10,5*1,015 'Přepočtené koeficientem množství</t>
  </si>
  <si>
    <t>-829237949</t>
  </si>
  <si>
    <t>725159503</t>
  </si>
  <si>
    <t>62*1,015 'Přepočtené koeficientem množství</t>
  </si>
  <si>
    <t>871241211</t>
  </si>
  <si>
    <t>Montáž vodovodního potrubí z polyetylenu PE100 RC v otevřeném výkopu svařovaných elektrotvarovkou SDR 11/PN16 d 90 x 8,2 mm</t>
  </si>
  <si>
    <t>-767820546</t>
  </si>
  <si>
    <t>28613556</t>
  </si>
  <si>
    <t>potrubí vodovodní dvouvrstvé PE100 RC SDR11 90x8,2mm</t>
  </si>
  <si>
    <t>579746015</t>
  </si>
  <si>
    <t>85*1,015 'Přepočtené koeficientem množství</t>
  </si>
  <si>
    <t>-1261397523</t>
  </si>
  <si>
    <t>28615972</t>
  </si>
  <si>
    <t>elektrospojka SDR11 PE 100 PN16 D 63mm</t>
  </si>
  <si>
    <t>-248095384</t>
  </si>
  <si>
    <t>28653133</t>
  </si>
  <si>
    <t>nákružek lemový PE 100 SDR11 63mm</t>
  </si>
  <si>
    <t>763686403</t>
  </si>
  <si>
    <t>28654365</t>
  </si>
  <si>
    <t>příruba volná k lemovému nákružku z polypropylénu 63</t>
  </si>
  <si>
    <t>354702320</t>
  </si>
  <si>
    <t>877211126</t>
  </si>
  <si>
    <t>Montáž tvarovek na vodovodním plastovém potrubí z polyetylenu PE 100 elektrotvarovek SDR 11/PN16 T-kusů navrtávacích s ventilem a 360° otočnou odbočkou d 63/32</t>
  </si>
  <si>
    <t>14684335</t>
  </si>
  <si>
    <t>28614070</t>
  </si>
  <si>
    <t>tvarovka T-kus navrtávací s ventilem, s odbočkou 360° D 63-32mm</t>
  </si>
  <si>
    <t>404202694</t>
  </si>
  <si>
    <t>55.960118025004</t>
  </si>
  <si>
    <t>SOUPRAVA ZEMNÍ TELESKOPICKÁ DOM. ŠOUPÁTKA-1,8-2,5 3/4"-2" (1,8-2,5m)</t>
  </si>
  <si>
    <t>-1872980213</t>
  </si>
  <si>
    <t>998909889</t>
  </si>
  <si>
    <t>28615974</t>
  </si>
  <si>
    <t>elektrospojka SDR11 PE 100 PN16 D 90mm</t>
  </si>
  <si>
    <t>1856550164</t>
  </si>
  <si>
    <t>144484020</t>
  </si>
  <si>
    <t>569793085</t>
  </si>
  <si>
    <t>877241126</t>
  </si>
  <si>
    <t>Montáž tvarovek na vodovodním plastovém potrubí z polyetylenu PE 100 elektrotvarovek SDR 11/PN16 T-kusů navrtávacích s ventilem a 360° otočnou odbočkou d 90/32</t>
  </si>
  <si>
    <t>244565080</t>
  </si>
  <si>
    <t>28614074</t>
  </si>
  <si>
    <t>tvarovka T-kus navrtávací s ventilem, s odbočkou 360° D 90-32mm</t>
  </si>
  <si>
    <t>1390984482</t>
  </si>
  <si>
    <t>2003517781</t>
  </si>
  <si>
    <t>877241127</t>
  </si>
  <si>
    <t>Montáž tvarovek na vodovodním plastovém potrubí z polyetylenu PE 100 elektrotvarovek SDR 11/PN16 T-kusů navrtávacích s ventilem a 360° otočnou odbočkou d 90/63</t>
  </si>
  <si>
    <t>1754938840</t>
  </si>
  <si>
    <t>28614075</t>
  </si>
  <si>
    <t>tvarovka T-kus navrtávací s ventilem, s odbočkou 360° D 90-63mm</t>
  </si>
  <si>
    <t>-2128740256</t>
  </si>
  <si>
    <t>111314631</t>
  </si>
  <si>
    <t>891211112</t>
  </si>
  <si>
    <t>Montáž vodovodních armatur na potrubí šoupátek nebo klapek uzavíracích v otevřeném výkopu nebo v šachtách s osazením zemní soupravy (bez poklopů) DN 50</t>
  </si>
  <si>
    <t>1085723511</t>
  </si>
  <si>
    <t>42221301</t>
  </si>
  <si>
    <t>šoupátko pitná voda litina GGG 50 krátká stavební dl PN10/16 DN 50x150mm</t>
  </si>
  <si>
    <t>-563916841</t>
  </si>
  <si>
    <t>55.950105000003</t>
  </si>
  <si>
    <t>SOUPRAVA ZEMNÍ TELESKOPICKÁ E1-1,8 -2,5 50 (1,8-2,5m)</t>
  </si>
  <si>
    <t>-1398054163</t>
  </si>
  <si>
    <t>891212641-R</t>
  </si>
  <si>
    <t>Montáž kanalizačních armatur na potrubí proplachovacích souprav (bez poklopů) přírubových DN 50</t>
  </si>
  <si>
    <t>-1514466813</t>
  </si>
  <si>
    <t>42210070</t>
  </si>
  <si>
    <t>souprava proplachovací voda+kanál přírubové připojení DN 50/1,00 m</t>
  </si>
  <si>
    <t>-1763306923</t>
  </si>
  <si>
    <t>-1041806523</t>
  </si>
  <si>
    <t>606506582</t>
  </si>
  <si>
    <t>-883217757</t>
  </si>
  <si>
    <t>891247111</t>
  </si>
  <si>
    <t>-776729040</t>
  </si>
  <si>
    <t>42273589</t>
  </si>
  <si>
    <t>hydrant podzemní DN 80 PN 16 jednoduchý uzávěr krycí v 1000mm</t>
  </si>
  <si>
    <t>47067046</t>
  </si>
  <si>
    <t>-1086819619</t>
  </si>
  <si>
    <t>792588718</t>
  </si>
  <si>
    <t>85,0+62,0</t>
  </si>
  <si>
    <t>1844240687</t>
  </si>
  <si>
    <t>-11258810</t>
  </si>
  <si>
    <t>899401111</t>
  </si>
  <si>
    <t>Osazení poklopů litinových ventilových</t>
  </si>
  <si>
    <t>-205406026</t>
  </si>
  <si>
    <t>42291402</t>
  </si>
  <si>
    <t>poklop litinový ventilový</t>
  </si>
  <si>
    <t>-199666806</t>
  </si>
  <si>
    <t>443181050</t>
  </si>
  <si>
    <t>784170333</t>
  </si>
  <si>
    <t>1623107444</t>
  </si>
  <si>
    <t>693466260</t>
  </si>
  <si>
    <t>-46181235</t>
  </si>
  <si>
    <t>42291452</t>
  </si>
  <si>
    <t>poklop litinový hydrantový DN 80</t>
  </si>
  <si>
    <t>-832356541</t>
  </si>
  <si>
    <t>1477029037</t>
  </si>
  <si>
    <t>899721111</t>
  </si>
  <si>
    <t>Signalizační vodič na potrubí DN do 150 mm</t>
  </si>
  <si>
    <t>1358924490</t>
  </si>
  <si>
    <t>899722113</t>
  </si>
  <si>
    <t>Krytí potrubí z plastů výstražnou fólií z PVC šířky přes 25 do 34 cm</t>
  </si>
  <si>
    <t>854420953</t>
  </si>
  <si>
    <t>1785586106</t>
  </si>
  <si>
    <t>VON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</si>
  <si>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</si>
  <si>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</si>
  <si>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</si>
  <si>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</si>
  <si>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</si>
  <si>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</si>
  <si>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</si>
  <si>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</si>
  <si>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</si>
  <si>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</si>
  <si>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</si>
  <si>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</si>
  <si>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</si>
  <si>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</si>
  <si>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</si>
  <si>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D3</t>
  </si>
  <si>
    <t>VON 2: Projektové dokumentace - náklady jinde neuvedené</t>
  </si>
  <si>
    <t>X4</t>
  </si>
  <si>
    <t>Plán zásad organizace výstavby (ZOV)</t>
  </si>
  <si>
    <t>Poznámka k položce:_x000d_
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</si>
  <si>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</si>
  <si>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</si>
  <si>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</si>
  <si>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X6</t>
  </si>
  <si>
    <t>Vypracování kontrolního a zkušebního plánu, provádění předepsaných zkoušek dle kontrolního zkušebního plnánu, např. kvality práce, dodávaných materiálů a konstrukcí.</t>
  </si>
  <si>
    <t>X7</t>
  </si>
  <si>
    <t>Vypracování podorobné výrobně dílenské dokumentace, která podléhá schválení objednatele a technického dozoru, jejíž součástí bude i vypracování technologických postupů na základě pokynů objednatele a technického dozoru v případech, kdy si to vyžádá situace na stavbě.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</si>
  <si>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</si>
  <si>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</si>
  <si>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</si>
  <si>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</si>
  <si>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</si>
  <si>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</si>
  <si>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X10</t>
  </si>
  <si>
    <t>Činnost geodeta ve výstavbě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</si>
  <si>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</si>
  <si>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X11</t>
  </si>
  <si>
    <t>Činnost geologa - při výstavbě, zde součinnost se statikem</t>
  </si>
  <si>
    <t xml:space="preserve">Poznámka k položce:_x000d_
při výstavbě, zde součinoost se statikem (sledování vlivů stavby  na okolní objekty)</t>
  </si>
  <si>
    <t>X12</t>
  </si>
  <si>
    <t>Činnost statika - pří výstavbě</t>
  </si>
  <si>
    <t xml:space="preserve">Poznámka k položce:_x000d_
sledování vlivů stavby  na okolní objekty</t>
  </si>
  <si>
    <t>X13</t>
  </si>
  <si>
    <t>Činnost hydrogeologa při výkopových pracích</t>
  </si>
  <si>
    <t xml:space="preserve">Poznámka k položce:_x000d_
např. pro  rozdělení vytěžené zeminy pro uložení na mezideponii pro zpětné zásypy a pro odvoz na skládku, sledování množství čerpané vody a sledování vlivu jejího čerpání na okolí po celou dobu čerpání.</t>
  </si>
  <si>
    <t>X14</t>
  </si>
  <si>
    <t>Zajištění provozu dalšího subjektu nutného při přeložkách nebo poškození stávajících podzemních sítí - nutné uzavření úseků, zajištění návhradního zásobení</t>
  </si>
  <si>
    <t>X15</t>
  </si>
  <si>
    <t>Oprava, znovuzřízení objektů (oplocení, zídky, potrubí apod) poškozené, nebo zbořené během výstavby</t>
  </si>
  <si>
    <t>Poznámka k položce:_x000d_
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</si>
  <si>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X16</t>
  </si>
  <si>
    <t>Náklady spojené s vyřízením požadavků orgánů a organizací nutných před započetím výstavby</t>
  </si>
  <si>
    <t>Poznámka k položce:_x000d_
obsažených v dokladové části: např. kácení zeleně, dopravní trasy, zvláštní užívání komunikací, správní poplatky, ohlášení stavby</t>
  </si>
  <si>
    <t>X17</t>
  </si>
  <si>
    <t>Havarijní čerpání podzemních a povrchových vod</t>
  </si>
  <si>
    <t>Poznámka k položce:_x000d_
při živelných pohromách, intenzivních přívalových deštích, či letních bouřkách (pokud není uvedeno v jednotlivých SO a pokud se na ně nevztahuje pojistka)</t>
  </si>
  <si>
    <t>X18</t>
  </si>
  <si>
    <t>Zajištění povolení pro čerpání a vypouštění podzemní vody po dobu výstavby</t>
  </si>
  <si>
    <t>X19</t>
  </si>
  <si>
    <t xml:space="preserve"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</si>
  <si>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D5</t>
  </si>
  <si>
    <t>VON 4: Předání a převzetí díla - náklady jinde neuvedené</t>
  </si>
  <si>
    <t>X20</t>
  </si>
  <si>
    <t>Návrhy Provozních, Havarijních, Povodňových, Požárních a jiných řádů a předpisů nutných pro realizaci a předání díla.</t>
  </si>
  <si>
    <t xml:space="preserve">Poznámka k položce:_x000d_
Návrhy Provozních, Havarijních, Povodňových, Požárních a jiných řádů a předpisů a jejich odsouhlasení s pracovníky  správními orgány - pro trvalý provoz (se zapracováním připomínek)</t>
  </si>
  <si>
    <t>X21</t>
  </si>
  <si>
    <t>Komplexní a technologické zkoušky dle příslušných ČSN</t>
  </si>
  <si>
    <t>Poznámka k položce:_x000d_
dle obecných podmínek technických specifikací a zápisů ve stavebních denících ( např. v zkoušky hutnění, apd.) Neuvedené v jiných částech výkazů výměr.</t>
  </si>
  <si>
    <t>X22</t>
  </si>
  <si>
    <t>Prohlášení o shodě, tlakové zkoušky jinde neuvedené, provozní zkoušky, které budou prováděny za součinnosti obsluhy.</t>
  </si>
  <si>
    <t>X23</t>
  </si>
  <si>
    <t>Vyhotovení  geodetického zaměření skutečného provedení stavby</t>
  </si>
  <si>
    <t>Poznámka k položce:_x000d_
ve 3 vyhotoveních v listinné a 1 na CD nosiči v digitální formě předepsaného formátu (včetně přeložek, přípojek NN atd.)</t>
  </si>
  <si>
    <t>X24</t>
  </si>
  <si>
    <t>Vypracování geometrického plánu v celém rozsahu stavby</t>
  </si>
  <si>
    <t>Poznámka k položce:_x000d_
Geometrický plán bude vypracován v 3 vyhotoveních v listinné podobě</t>
  </si>
  <si>
    <t>X25</t>
  </si>
  <si>
    <t>Dokumentace skutečného provedení stavby (DSPS). Vyhotovení 6x v papírové podobě + 1 x elekronicky na CD ve formátech .doc, .xls, .dwg, .dxf.</t>
  </si>
  <si>
    <t>X26</t>
  </si>
  <si>
    <t>Laboratorní rozbory vody z potrubí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</si>
</sst>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M23-0348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Zásobní řad RO Staré Hradiště do Cihelny, Pardubice - 1. 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Pardubice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19. 1. 2024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Pardubice,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Multiaqua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Lubor Dítě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24.75" customHeight="1">
      <c r="A95" s="7"/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87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80</v>
      </c>
      <c r="BT95" s="132" t="s">
        <v>88</v>
      </c>
      <c r="BU95" s="132" t="s">
        <v>82</v>
      </c>
      <c r="BV95" s="132" t="s">
        <v>83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4" customFormat="1" ht="16.5" customHeight="1">
      <c r="A96" s="133" t="s">
        <v>91</v>
      </c>
      <c r="B96" s="71"/>
      <c r="C96" s="134"/>
      <c r="D96" s="134"/>
      <c r="E96" s="135" t="s">
        <v>92</v>
      </c>
      <c r="F96" s="135"/>
      <c r="G96" s="135"/>
      <c r="H96" s="135"/>
      <c r="I96" s="135"/>
      <c r="J96" s="134"/>
      <c r="K96" s="135" t="s">
        <v>93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Vodovodní přivaděč L...'!J32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94</v>
      </c>
      <c r="AR96" s="73"/>
      <c r="AS96" s="138">
        <v>0</v>
      </c>
      <c r="AT96" s="139">
        <f>ROUND(SUM(AV96:AW96),2)</f>
        <v>0</v>
      </c>
      <c r="AU96" s="140">
        <f>'01 - Vodovodní přivaděč L...'!P131</f>
        <v>0</v>
      </c>
      <c r="AV96" s="139">
        <f>'01 - Vodovodní přivaděč L...'!J35</f>
        <v>0</v>
      </c>
      <c r="AW96" s="139">
        <f>'01 - Vodovodní přivaděč L...'!J36</f>
        <v>0</v>
      </c>
      <c r="AX96" s="139">
        <f>'01 - Vodovodní přivaděč L...'!J37</f>
        <v>0</v>
      </c>
      <c r="AY96" s="139">
        <f>'01 - Vodovodní přivaděč L...'!J38</f>
        <v>0</v>
      </c>
      <c r="AZ96" s="139">
        <f>'01 - Vodovodní přivaděč L...'!F35</f>
        <v>0</v>
      </c>
      <c r="BA96" s="139">
        <f>'01 - Vodovodní přivaděč L...'!F36</f>
        <v>0</v>
      </c>
      <c r="BB96" s="139">
        <f>'01 - Vodovodní přivaděč L...'!F37</f>
        <v>0</v>
      </c>
      <c r="BC96" s="139">
        <f>'01 - Vodovodní přivaděč L...'!F38</f>
        <v>0</v>
      </c>
      <c r="BD96" s="141">
        <f>'01 - Vodovodní přivaděč L...'!F39</f>
        <v>0</v>
      </c>
      <c r="BE96" s="4"/>
      <c r="BT96" s="142" t="s">
        <v>90</v>
      </c>
      <c r="BV96" s="142" t="s">
        <v>83</v>
      </c>
      <c r="BW96" s="142" t="s">
        <v>95</v>
      </c>
      <c r="BX96" s="142" t="s">
        <v>89</v>
      </c>
      <c r="CL96" s="142" t="s">
        <v>1</v>
      </c>
    </row>
    <row r="97" s="4" customFormat="1" ht="16.5" customHeight="1">
      <c r="A97" s="133" t="s">
        <v>91</v>
      </c>
      <c r="B97" s="71"/>
      <c r="C97" s="134"/>
      <c r="D97" s="134"/>
      <c r="E97" s="135" t="s">
        <v>96</v>
      </c>
      <c r="F97" s="135"/>
      <c r="G97" s="135"/>
      <c r="H97" s="135"/>
      <c r="I97" s="135"/>
      <c r="J97" s="134"/>
      <c r="K97" s="135" t="s">
        <v>97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Provizorní propojení...'!J32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'02 - Provizorní propojení...'!P129</f>
        <v>0</v>
      </c>
      <c r="AV97" s="139">
        <f>'02 - Provizorní propojení...'!J35</f>
        <v>0</v>
      </c>
      <c r="AW97" s="139">
        <f>'02 - Provizorní propojení...'!J36</f>
        <v>0</v>
      </c>
      <c r="AX97" s="139">
        <f>'02 - Provizorní propojení...'!J37</f>
        <v>0</v>
      </c>
      <c r="AY97" s="139">
        <f>'02 - Provizorní propojení...'!J38</f>
        <v>0</v>
      </c>
      <c r="AZ97" s="139">
        <f>'02 - Provizorní propojení...'!F35</f>
        <v>0</v>
      </c>
      <c r="BA97" s="139">
        <f>'02 - Provizorní propojení...'!F36</f>
        <v>0</v>
      </c>
      <c r="BB97" s="139">
        <f>'02 - Provizorní propojení...'!F37</f>
        <v>0</v>
      </c>
      <c r="BC97" s="139">
        <f>'02 - Provizorní propojení...'!F38</f>
        <v>0</v>
      </c>
      <c r="BD97" s="141">
        <f>'02 - Provizorní propojení...'!F39</f>
        <v>0</v>
      </c>
      <c r="BE97" s="4"/>
      <c r="BT97" s="142" t="s">
        <v>90</v>
      </c>
      <c r="BV97" s="142" t="s">
        <v>83</v>
      </c>
      <c r="BW97" s="142" t="s">
        <v>98</v>
      </c>
      <c r="BX97" s="142" t="s">
        <v>89</v>
      </c>
      <c r="CL97" s="142" t="s">
        <v>1</v>
      </c>
    </row>
    <row r="98" s="4" customFormat="1" ht="23.25" customHeight="1">
      <c r="A98" s="133" t="s">
        <v>91</v>
      </c>
      <c r="B98" s="71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'06 - Přeložka jednotné ka...'!J32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'06 - Přeložka jednotné ka...'!P130</f>
        <v>0</v>
      </c>
      <c r="AV98" s="139">
        <f>'06 - Přeložka jednotné ka...'!J35</f>
        <v>0</v>
      </c>
      <c r="AW98" s="139">
        <f>'06 - Přeložka jednotné ka...'!J36</f>
        <v>0</v>
      </c>
      <c r="AX98" s="139">
        <f>'06 - Přeložka jednotné ka...'!J37</f>
        <v>0</v>
      </c>
      <c r="AY98" s="139">
        <f>'06 - Přeložka jednotné ka...'!J38</f>
        <v>0</v>
      </c>
      <c r="AZ98" s="139">
        <f>'06 - Přeložka jednotné ka...'!F35</f>
        <v>0</v>
      </c>
      <c r="BA98" s="139">
        <f>'06 - Přeložka jednotné ka...'!F36</f>
        <v>0</v>
      </c>
      <c r="BB98" s="139">
        <f>'06 - Přeložka jednotné ka...'!F37</f>
        <v>0</v>
      </c>
      <c r="BC98" s="139">
        <f>'06 - Přeložka jednotné ka...'!F38</f>
        <v>0</v>
      </c>
      <c r="BD98" s="141">
        <f>'06 - Přeložka jednotné ka...'!F39</f>
        <v>0</v>
      </c>
      <c r="BE98" s="4"/>
      <c r="BT98" s="142" t="s">
        <v>90</v>
      </c>
      <c r="BV98" s="142" t="s">
        <v>83</v>
      </c>
      <c r="BW98" s="142" t="s">
        <v>101</v>
      </c>
      <c r="BX98" s="142" t="s">
        <v>89</v>
      </c>
      <c r="CL98" s="142" t="s">
        <v>1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102</v>
      </c>
      <c r="F99" s="135"/>
      <c r="G99" s="135"/>
      <c r="H99" s="135"/>
      <c r="I99" s="135"/>
      <c r="J99" s="134"/>
      <c r="K99" s="135" t="s">
        <v>103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'08 - Přeložka vodovodu po...'!J32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94</v>
      </c>
      <c r="AR99" s="73"/>
      <c r="AS99" s="138">
        <v>0</v>
      </c>
      <c r="AT99" s="139">
        <f>ROUND(SUM(AV99:AW99),2)</f>
        <v>0</v>
      </c>
      <c r="AU99" s="140">
        <f>'08 - Přeložka vodovodu po...'!P124</f>
        <v>0</v>
      </c>
      <c r="AV99" s="139">
        <f>'08 - Přeložka vodovodu po...'!J35</f>
        <v>0</v>
      </c>
      <c r="AW99" s="139">
        <f>'08 - Přeložka vodovodu po...'!J36</f>
        <v>0</v>
      </c>
      <c r="AX99" s="139">
        <f>'08 - Přeložka vodovodu po...'!J37</f>
        <v>0</v>
      </c>
      <c r="AY99" s="139">
        <f>'08 - Přeložka vodovodu po...'!J38</f>
        <v>0</v>
      </c>
      <c r="AZ99" s="139">
        <f>'08 - Přeložka vodovodu po...'!F35</f>
        <v>0</v>
      </c>
      <c r="BA99" s="139">
        <f>'08 - Přeložka vodovodu po...'!F36</f>
        <v>0</v>
      </c>
      <c r="BB99" s="139">
        <f>'08 - Přeložka vodovodu po...'!F37</f>
        <v>0</v>
      </c>
      <c r="BC99" s="139">
        <f>'08 - Přeložka vodovodu po...'!F38</f>
        <v>0</v>
      </c>
      <c r="BD99" s="141">
        <f>'08 - Přeložka vodovodu po...'!F39</f>
        <v>0</v>
      </c>
      <c r="BE99" s="4"/>
      <c r="BT99" s="142" t="s">
        <v>90</v>
      </c>
      <c r="BV99" s="142" t="s">
        <v>83</v>
      </c>
      <c r="BW99" s="142" t="s">
        <v>104</v>
      </c>
      <c r="BX99" s="142" t="s">
        <v>89</v>
      </c>
      <c r="CL99" s="142" t="s">
        <v>1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105</v>
      </c>
      <c r="F100" s="135"/>
      <c r="G100" s="135"/>
      <c r="H100" s="135"/>
      <c r="I100" s="135"/>
      <c r="J100" s="134"/>
      <c r="K100" s="135" t="s">
        <v>106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'VON - Vedlejší a ostatní 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43">
        <v>0</v>
      </c>
      <c r="AT100" s="144">
        <f>ROUND(SUM(AV100:AW100),2)</f>
        <v>0</v>
      </c>
      <c r="AU100" s="145">
        <f>'VON - Vedlejší a ostatní ...'!P128</f>
        <v>0</v>
      </c>
      <c r="AV100" s="144">
        <f>'VON - Vedlejší a ostatní ...'!J35</f>
        <v>0</v>
      </c>
      <c r="AW100" s="144">
        <f>'VON - Vedlejší a ostatní ...'!J36</f>
        <v>0</v>
      </c>
      <c r="AX100" s="144">
        <f>'VON - Vedlejší a ostatní ...'!J37</f>
        <v>0</v>
      </c>
      <c r="AY100" s="144">
        <f>'VON - Vedlejší a ostatní ...'!J38</f>
        <v>0</v>
      </c>
      <c r="AZ100" s="144">
        <f>'VON - Vedlejší a ostatní ...'!F35</f>
        <v>0</v>
      </c>
      <c r="BA100" s="144">
        <f>'VON - Vedlejší a ostatní ...'!F36</f>
        <v>0</v>
      </c>
      <c r="BB100" s="144">
        <f>'VON - Vedlejší a ostatní ...'!F37</f>
        <v>0</v>
      </c>
      <c r="BC100" s="144">
        <f>'VON - Vedlejší a ostatní ...'!F38</f>
        <v>0</v>
      </c>
      <c r="BD100" s="146">
        <f>'VON - Vedlejší a ostatní ...'!F39</f>
        <v>0</v>
      </c>
      <c r="BE100" s="4"/>
      <c r="BT100" s="142" t="s">
        <v>90</v>
      </c>
      <c r="BV100" s="142" t="s">
        <v>83</v>
      </c>
      <c r="BW100" s="142" t="s">
        <v>107</v>
      </c>
      <c r="BX100" s="142" t="s">
        <v>89</v>
      </c>
      <c r="CL100" s="142" t="s">
        <v>1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kZXBV5OWiFFGKTd9Dvzrqv+/VUZbHTSnMEWMJjPziGzXdF0+8o7TsLkuhR0CoddZHZVtCQWkI5mGj1/l7SiI3g==" hashValue="RrtIoB8ktpqM49Y14gsDAwwvRlfVgCWE1y2Sx10MUw666AVjT5VWRg8QdAy4jXV/M5uCB3BmrWE+xpXq/CHcpg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Vodovodní přivaděč L...'!C2" display="/"/>
    <hyperlink ref="A97" location="'02 - Provizorní propojení...'!C2" display="/"/>
    <hyperlink ref="A98" location="'06 - Přeložka jednotné ka...'!C2" display="/"/>
    <hyperlink ref="A99" location="'08 - Přeložka vodovodu po...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Zásobní řad RO Staré Hradiště do Cihelny, Pardubice - 1. etapa</v>
      </c>
      <c r="F7" s="151"/>
      <c r="G7" s="151"/>
      <c r="H7" s="151"/>
      <c r="L7" s="21"/>
    </row>
    <row r="8" s="1" customFormat="1" ht="12" customHeight="1">
      <c r="B8" s="21"/>
      <c r="D8" s="151" t="s">
        <v>109</v>
      </c>
      <c r="L8" s="21"/>
    </row>
    <row r="9" s="2" customFormat="1" ht="16.5" customHeight="1">
      <c r="A9" s="39"/>
      <c r="B9" s="45"/>
      <c r="C9" s="39"/>
      <c r="D9" s="39"/>
      <c r="E9" s="152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19. 1. 2024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40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ROUND((SUM(BE131:BE416)),  2)</f>
        <v>0</v>
      </c>
      <c r="G35" s="39"/>
      <c r="H35" s="39"/>
      <c r="I35" s="165">
        <v>0.20999999999999999</v>
      </c>
      <c r="J35" s="164">
        <f>ROUND(((SUM(BE131:BE416))*I35),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ROUND((SUM(BF131:BF416)),  2)</f>
        <v>0</v>
      </c>
      <c r="G36" s="39"/>
      <c r="H36" s="39"/>
      <c r="I36" s="165">
        <v>0.14999999999999999</v>
      </c>
      <c r="J36" s="164">
        <f>ROUND(((SUM(BF131:BF416))*I36),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ROUND((SUM(BG131:BG416)),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ROUND((SUM(BH131:BH416)),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ROUND((SUM(BI131:BI416)),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Zásobní řad RO Staré Hradiště do Cihelny, Pardubice - 1.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Vodovodní přivaděč LT DN600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Pardubice</v>
      </c>
      <c r="G91" s="41"/>
      <c r="H91" s="41"/>
      <c r="I91" s="33" t="s">
        <v>22</v>
      </c>
      <c r="J91" s="80" t="str">
        <f>IF(J14="","",J14)</f>
        <v>19. 1. 2024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32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118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119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120</v>
      </c>
      <c r="E101" s="197"/>
      <c r="F101" s="197"/>
      <c r="G101" s="197"/>
      <c r="H101" s="197"/>
      <c r="I101" s="197"/>
      <c r="J101" s="198">
        <f>J239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121</v>
      </c>
      <c r="E102" s="197"/>
      <c r="F102" s="197"/>
      <c r="G102" s="197"/>
      <c r="H102" s="197"/>
      <c r="I102" s="197"/>
      <c r="J102" s="198">
        <f>J245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122</v>
      </c>
      <c r="E103" s="197"/>
      <c r="F103" s="197"/>
      <c r="G103" s="197"/>
      <c r="H103" s="197"/>
      <c r="I103" s="197"/>
      <c r="J103" s="198">
        <f>J259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123</v>
      </c>
      <c r="E104" s="197"/>
      <c r="F104" s="197"/>
      <c r="G104" s="197"/>
      <c r="H104" s="197"/>
      <c r="I104" s="197"/>
      <c r="J104" s="198">
        <f>J269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124</v>
      </c>
      <c r="E105" s="197"/>
      <c r="F105" s="197"/>
      <c r="G105" s="197"/>
      <c r="H105" s="197"/>
      <c r="I105" s="197"/>
      <c r="J105" s="198">
        <f>J309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125</v>
      </c>
      <c r="E106" s="197"/>
      <c r="F106" s="197"/>
      <c r="G106" s="197"/>
      <c r="H106" s="197"/>
      <c r="I106" s="197"/>
      <c r="J106" s="198">
        <f>J369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126</v>
      </c>
      <c r="E107" s="197"/>
      <c r="F107" s="197"/>
      <c r="G107" s="197"/>
      <c r="H107" s="197"/>
      <c r="I107" s="197"/>
      <c r="J107" s="198">
        <f>J383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127</v>
      </c>
      <c r="E108" s="197"/>
      <c r="F108" s="197"/>
      <c r="G108" s="197"/>
      <c r="H108" s="197"/>
      <c r="I108" s="197"/>
      <c r="J108" s="198">
        <f>J408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128</v>
      </c>
      <c r="E109" s="192"/>
      <c r="F109" s="192"/>
      <c r="G109" s="192"/>
      <c r="H109" s="192"/>
      <c r="I109" s="192"/>
      <c r="J109" s="193">
        <f>J410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Zásobní řad RO Staré Hradiště do Cihelny, Pardubice - 1. etapa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109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110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01 - Vodovodní přivaděč LT DN600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Pardubice</v>
      </c>
      <c r="G125" s="41"/>
      <c r="H125" s="41"/>
      <c r="I125" s="33" t="s">
        <v>22</v>
      </c>
      <c r="J125" s="80" t="str">
        <f>IF(J14="","",J14)</f>
        <v>19. 1. 2024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Vodovody a kanalizace Pardubice, a.s.</v>
      </c>
      <c r="G127" s="41"/>
      <c r="H127" s="41"/>
      <c r="I127" s="33" t="s">
        <v>32</v>
      </c>
      <c r="J127" s="37" t="str">
        <f>E23</f>
        <v>Multiaqua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>Lubor Dítě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130</v>
      </c>
      <c r="D130" s="203" t="s">
        <v>66</v>
      </c>
      <c r="E130" s="203" t="s">
        <v>62</v>
      </c>
      <c r="F130" s="203" t="s">
        <v>63</v>
      </c>
      <c r="G130" s="203" t="s">
        <v>131</v>
      </c>
      <c r="H130" s="203" t="s">
        <v>132</v>
      </c>
      <c r="I130" s="203" t="s">
        <v>133</v>
      </c>
      <c r="J130" s="203" t="s">
        <v>115</v>
      </c>
      <c r="K130" s="204" t="s">
        <v>134</v>
      </c>
      <c r="L130" s="205"/>
      <c r="M130" s="101" t="s">
        <v>1</v>
      </c>
      <c r="N130" s="102" t="s">
        <v>45</v>
      </c>
      <c r="O130" s="102" t="s">
        <v>135</v>
      </c>
      <c r="P130" s="102" t="s">
        <v>136</v>
      </c>
      <c r="Q130" s="102" t="s">
        <v>137</v>
      </c>
      <c r="R130" s="102" t="s">
        <v>138</v>
      </c>
      <c r="S130" s="102" t="s">
        <v>139</v>
      </c>
      <c r="T130" s="103" t="s">
        <v>140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141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P132+P410</f>
        <v>0</v>
      </c>
      <c r="Q131" s="105"/>
      <c r="R131" s="208">
        <f>R132+R410</f>
        <v>1130.2174885161599</v>
      </c>
      <c r="S131" s="105"/>
      <c r="T131" s="209">
        <f>T132+T410</f>
        <v>263.14562999999998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80</v>
      </c>
      <c r="AU131" s="18" t="s">
        <v>117</v>
      </c>
      <c r="BK131" s="210">
        <f>BK132+BK410</f>
        <v>0</v>
      </c>
    </row>
    <row r="132" s="12" customFormat="1" ht="25.92" customHeight="1">
      <c r="A132" s="12"/>
      <c r="B132" s="211"/>
      <c r="C132" s="212"/>
      <c r="D132" s="213" t="s">
        <v>80</v>
      </c>
      <c r="E132" s="214" t="s">
        <v>142</v>
      </c>
      <c r="F132" s="214" t="s">
        <v>143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P133+P239+P245+P259+P269+P309+P369+P383+P408</f>
        <v>0</v>
      </c>
      <c r="Q132" s="219"/>
      <c r="R132" s="220">
        <f>R133+R239+R245+R259+R269+R309+R369+R383+R408</f>
        <v>1130.2174885161599</v>
      </c>
      <c r="S132" s="219"/>
      <c r="T132" s="221">
        <f>T133+T239+T245+T259+T269+T309+T369+T383+T408</f>
        <v>263.14562999999998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88</v>
      </c>
      <c r="AT132" s="223" t="s">
        <v>80</v>
      </c>
      <c r="AU132" s="223" t="s">
        <v>81</v>
      </c>
      <c r="AY132" s="222" t="s">
        <v>144</v>
      </c>
      <c r="BK132" s="224">
        <f>BK133+BK239+BK245+BK259+BK269+BK309+BK369+BK383+BK408</f>
        <v>0</v>
      </c>
    </row>
    <row r="133" s="12" customFormat="1" ht="22.8" customHeight="1">
      <c r="A133" s="12"/>
      <c r="B133" s="211"/>
      <c r="C133" s="212"/>
      <c r="D133" s="213" t="s">
        <v>80</v>
      </c>
      <c r="E133" s="225" t="s">
        <v>88</v>
      </c>
      <c r="F133" s="225" t="s">
        <v>145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SUM(P134:P238)</f>
        <v>0</v>
      </c>
      <c r="Q133" s="219"/>
      <c r="R133" s="220">
        <f>SUM(R134:R238)</f>
        <v>878.09349952415994</v>
      </c>
      <c r="S133" s="219"/>
      <c r="T133" s="221">
        <f>SUM(T134:T238)</f>
        <v>254.59995000000001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88</v>
      </c>
      <c r="AT133" s="223" t="s">
        <v>80</v>
      </c>
      <c r="AU133" s="223" t="s">
        <v>88</v>
      </c>
      <c r="AY133" s="222" t="s">
        <v>144</v>
      </c>
      <c r="BK133" s="224">
        <f>SUM(BK134:BK238)</f>
        <v>0</v>
      </c>
    </row>
    <row r="134" s="2" customFormat="1" ht="55.5" customHeight="1">
      <c r="A134" s="39"/>
      <c r="B134" s="40"/>
      <c r="C134" s="227" t="s">
        <v>88</v>
      </c>
      <c r="D134" s="227" t="s">
        <v>146</v>
      </c>
      <c r="E134" s="228" t="s">
        <v>147</v>
      </c>
      <c r="F134" s="229" t="s">
        <v>148</v>
      </c>
      <c r="G134" s="230" t="s">
        <v>149</v>
      </c>
      <c r="H134" s="231">
        <v>360.51400000000001</v>
      </c>
      <c r="I134" s="232"/>
      <c r="J134" s="233">
        <f>ROUND(I134*H134,2)</f>
        <v>0</v>
      </c>
      <c r="K134" s="229" t="s">
        <v>150</v>
      </c>
      <c r="L134" s="45"/>
      <c r="M134" s="234" t="s">
        <v>1</v>
      </c>
      <c r="N134" s="235" t="s">
        <v>46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0.29499999999999998</v>
      </c>
      <c r="T134" s="237">
        <f>S134*H134</f>
        <v>106.35163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151</v>
      </c>
      <c r="AT134" s="238" t="s">
        <v>146</v>
      </c>
      <c r="AU134" s="238" t="s">
        <v>90</v>
      </c>
      <c r="AY134" s="18" t="s">
        <v>144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151</v>
      </c>
      <c r="BM134" s="238" t="s">
        <v>152</v>
      </c>
    </row>
    <row r="135" s="13" customFormat="1">
      <c r="A135" s="13"/>
      <c r="B135" s="240"/>
      <c r="C135" s="241"/>
      <c r="D135" s="242" t="s">
        <v>153</v>
      </c>
      <c r="E135" s="243" t="s">
        <v>1</v>
      </c>
      <c r="F135" s="244" t="s">
        <v>154</v>
      </c>
      <c r="G135" s="241"/>
      <c r="H135" s="245">
        <v>252.714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153</v>
      </c>
      <c r="AU135" s="251" t="s">
        <v>90</v>
      </c>
      <c r="AV135" s="13" t="s">
        <v>90</v>
      </c>
      <c r="AW135" s="13" t="s">
        <v>36</v>
      </c>
      <c r="AX135" s="13" t="s">
        <v>81</v>
      </c>
      <c r="AY135" s="251" t="s">
        <v>144</v>
      </c>
    </row>
    <row r="136" s="13" customFormat="1">
      <c r="A136" s="13"/>
      <c r="B136" s="240"/>
      <c r="C136" s="241"/>
      <c r="D136" s="242" t="s">
        <v>153</v>
      </c>
      <c r="E136" s="243" t="s">
        <v>1</v>
      </c>
      <c r="F136" s="244" t="s">
        <v>155</v>
      </c>
      <c r="G136" s="241"/>
      <c r="H136" s="245">
        <v>107.8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153</v>
      </c>
      <c r="AU136" s="251" t="s">
        <v>90</v>
      </c>
      <c r="AV136" s="13" t="s">
        <v>90</v>
      </c>
      <c r="AW136" s="13" t="s">
        <v>36</v>
      </c>
      <c r="AX136" s="13" t="s">
        <v>81</v>
      </c>
      <c r="AY136" s="251" t="s">
        <v>144</v>
      </c>
    </row>
    <row r="137" s="14" customFormat="1">
      <c r="A137" s="14"/>
      <c r="B137" s="252"/>
      <c r="C137" s="253"/>
      <c r="D137" s="242" t="s">
        <v>153</v>
      </c>
      <c r="E137" s="254" t="s">
        <v>1</v>
      </c>
      <c r="F137" s="255" t="s">
        <v>156</v>
      </c>
      <c r="G137" s="253"/>
      <c r="H137" s="256">
        <v>360.51400000000001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153</v>
      </c>
      <c r="AU137" s="262" t="s">
        <v>90</v>
      </c>
      <c r="AV137" s="14" t="s">
        <v>151</v>
      </c>
      <c r="AW137" s="14" t="s">
        <v>36</v>
      </c>
      <c r="AX137" s="14" t="s">
        <v>88</v>
      </c>
      <c r="AY137" s="262" t="s">
        <v>144</v>
      </c>
    </row>
    <row r="138" s="2" customFormat="1" ht="62.7" customHeight="1">
      <c r="A138" s="39"/>
      <c r="B138" s="40"/>
      <c r="C138" s="227" t="s">
        <v>90</v>
      </c>
      <c r="D138" s="227" t="s">
        <v>146</v>
      </c>
      <c r="E138" s="228" t="s">
        <v>157</v>
      </c>
      <c r="F138" s="229" t="s">
        <v>158</v>
      </c>
      <c r="G138" s="230" t="s">
        <v>149</v>
      </c>
      <c r="H138" s="231">
        <v>262.19200000000001</v>
      </c>
      <c r="I138" s="232"/>
      <c r="J138" s="233">
        <f>ROUND(I138*H138,2)</f>
        <v>0</v>
      </c>
      <c r="K138" s="229" t="s">
        <v>150</v>
      </c>
      <c r="L138" s="45"/>
      <c r="M138" s="234" t="s">
        <v>1</v>
      </c>
      <c r="N138" s="235" t="s">
        <v>46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0.17000000000000001</v>
      </c>
      <c r="T138" s="237">
        <f>S138*H138</f>
        <v>44.572640000000007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151</v>
      </c>
      <c r="AT138" s="238" t="s">
        <v>146</v>
      </c>
      <c r="AU138" s="238" t="s">
        <v>90</v>
      </c>
      <c r="AY138" s="18" t="s">
        <v>144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88</v>
      </c>
      <c r="BK138" s="239">
        <f>ROUND(I138*H138,2)</f>
        <v>0</v>
      </c>
      <c r="BL138" s="18" t="s">
        <v>151</v>
      </c>
      <c r="BM138" s="238" t="s">
        <v>159</v>
      </c>
    </row>
    <row r="139" s="13" customFormat="1">
      <c r="A139" s="13"/>
      <c r="B139" s="240"/>
      <c r="C139" s="241"/>
      <c r="D139" s="242" t="s">
        <v>153</v>
      </c>
      <c r="E139" s="243" t="s">
        <v>1</v>
      </c>
      <c r="F139" s="244" t="s">
        <v>160</v>
      </c>
      <c r="G139" s="241"/>
      <c r="H139" s="245">
        <v>183.792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153</v>
      </c>
      <c r="AU139" s="251" t="s">
        <v>90</v>
      </c>
      <c r="AV139" s="13" t="s">
        <v>90</v>
      </c>
      <c r="AW139" s="13" t="s">
        <v>36</v>
      </c>
      <c r="AX139" s="13" t="s">
        <v>81</v>
      </c>
      <c r="AY139" s="251" t="s">
        <v>144</v>
      </c>
    </row>
    <row r="140" s="13" customFormat="1">
      <c r="A140" s="13"/>
      <c r="B140" s="240"/>
      <c r="C140" s="241"/>
      <c r="D140" s="242" t="s">
        <v>153</v>
      </c>
      <c r="E140" s="243" t="s">
        <v>1</v>
      </c>
      <c r="F140" s="244" t="s">
        <v>161</v>
      </c>
      <c r="G140" s="241"/>
      <c r="H140" s="245">
        <v>78.400000000000006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153</v>
      </c>
      <c r="AU140" s="251" t="s">
        <v>90</v>
      </c>
      <c r="AV140" s="13" t="s">
        <v>90</v>
      </c>
      <c r="AW140" s="13" t="s">
        <v>36</v>
      </c>
      <c r="AX140" s="13" t="s">
        <v>81</v>
      </c>
      <c r="AY140" s="251" t="s">
        <v>144</v>
      </c>
    </row>
    <row r="141" s="14" customFormat="1">
      <c r="A141" s="14"/>
      <c r="B141" s="252"/>
      <c r="C141" s="253"/>
      <c r="D141" s="242" t="s">
        <v>153</v>
      </c>
      <c r="E141" s="254" t="s">
        <v>1</v>
      </c>
      <c r="F141" s="255" t="s">
        <v>156</v>
      </c>
      <c r="G141" s="253"/>
      <c r="H141" s="256">
        <v>262.19200000000001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153</v>
      </c>
      <c r="AU141" s="262" t="s">
        <v>90</v>
      </c>
      <c r="AV141" s="14" t="s">
        <v>151</v>
      </c>
      <c r="AW141" s="14" t="s">
        <v>36</v>
      </c>
      <c r="AX141" s="14" t="s">
        <v>88</v>
      </c>
      <c r="AY141" s="262" t="s">
        <v>144</v>
      </c>
    </row>
    <row r="142" s="2" customFormat="1" ht="66.75" customHeight="1">
      <c r="A142" s="39"/>
      <c r="B142" s="40"/>
      <c r="C142" s="227" t="s">
        <v>162</v>
      </c>
      <c r="D142" s="227" t="s">
        <v>146</v>
      </c>
      <c r="E142" s="228" t="s">
        <v>163</v>
      </c>
      <c r="F142" s="229" t="s">
        <v>164</v>
      </c>
      <c r="G142" s="230" t="s">
        <v>149</v>
      </c>
      <c r="H142" s="231">
        <v>262.19200000000001</v>
      </c>
      <c r="I142" s="232"/>
      <c r="J142" s="233">
        <f>ROUND(I142*H142,2)</f>
        <v>0</v>
      </c>
      <c r="K142" s="229" t="s">
        <v>150</v>
      </c>
      <c r="L142" s="45"/>
      <c r="M142" s="234" t="s">
        <v>1</v>
      </c>
      <c r="N142" s="235" t="s">
        <v>46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0.28999999999999998</v>
      </c>
      <c r="T142" s="237">
        <f>S142*H142</f>
        <v>76.035679999999999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151</v>
      </c>
      <c r="AT142" s="238" t="s">
        <v>146</v>
      </c>
      <c r="AU142" s="238" t="s">
        <v>90</v>
      </c>
      <c r="AY142" s="18" t="s">
        <v>144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151</v>
      </c>
      <c r="BM142" s="238" t="s">
        <v>165</v>
      </c>
    </row>
    <row r="143" s="15" customFormat="1">
      <c r="A143" s="15"/>
      <c r="B143" s="263"/>
      <c r="C143" s="264"/>
      <c r="D143" s="242" t="s">
        <v>153</v>
      </c>
      <c r="E143" s="265" t="s">
        <v>1</v>
      </c>
      <c r="F143" s="266" t="s">
        <v>166</v>
      </c>
      <c r="G143" s="264"/>
      <c r="H143" s="265" t="s">
        <v>1</v>
      </c>
      <c r="I143" s="267"/>
      <c r="J143" s="264"/>
      <c r="K143" s="264"/>
      <c r="L143" s="268"/>
      <c r="M143" s="269"/>
      <c r="N143" s="270"/>
      <c r="O143" s="270"/>
      <c r="P143" s="270"/>
      <c r="Q143" s="270"/>
      <c r="R143" s="270"/>
      <c r="S143" s="270"/>
      <c r="T143" s="27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2" t="s">
        <v>153</v>
      </c>
      <c r="AU143" s="272" t="s">
        <v>90</v>
      </c>
      <c r="AV143" s="15" t="s">
        <v>88</v>
      </c>
      <c r="AW143" s="15" t="s">
        <v>36</v>
      </c>
      <c r="AX143" s="15" t="s">
        <v>81</v>
      </c>
      <c r="AY143" s="272" t="s">
        <v>144</v>
      </c>
    </row>
    <row r="144" s="15" customFormat="1">
      <c r="A144" s="15"/>
      <c r="B144" s="263"/>
      <c r="C144" s="264"/>
      <c r="D144" s="242" t="s">
        <v>153</v>
      </c>
      <c r="E144" s="265" t="s">
        <v>1</v>
      </c>
      <c r="F144" s="266" t="s">
        <v>167</v>
      </c>
      <c r="G144" s="264"/>
      <c r="H144" s="265" t="s">
        <v>1</v>
      </c>
      <c r="I144" s="267"/>
      <c r="J144" s="264"/>
      <c r="K144" s="264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153</v>
      </c>
      <c r="AU144" s="272" t="s">
        <v>90</v>
      </c>
      <c r="AV144" s="15" t="s">
        <v>88</v>
      </c>
      <c r="AW144" s="15" t="s">
        <v>36</v>
      </c>
      <c r="AX144" s="15" t="s">
        <v>81</v>
      </c>
      <c r="AY144" s="272" t="s">
        <v>144</v>
      </c>
    </row>
    <row r="145" s="13" customFormat="1">
      <c r="A145" s="13"/>
      <c r="B145" s="240"/>
      <c r="C145" s="241"/>
      <c r="D145" s="242" t="s">
        <v>153</v>
      </c>
      <c r="E145" s="243" t="s">
        <v>1</v>
      </c>
      <c r="F145" s="244" t="s">
        <v>160</v>
      </c>
      <c r="G145" s="241"/>
      <c r="H145" s="245">
        <v>183.792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153</v>
      </c>
      <c r="AU145" s="251" t="s">
        <v>90</v>
      </c>
      <c r="AV145" s="13" t="s">
        <v>90</v>
      </c>
      <c r="AW145" s="13" t="s">
        <v>36</v>
      </c>
      <c r="AX145" s="13" t="s">
        <v>81</v>
      </c>
      <c r="AY145" s="251" t="s">
        <v>144</v>
      </c>
    </row>
    <row r="146" s="13" customFormat="1">
      <c r="A146" s="13"/>
      <c r="B146" s="240"/>
      <c r="C146" s="241"/>
      <c r="D146" s="242" t="s">
        <v>153</v>
      </c>
      <c r="E146" s="243" t="s">
        <v>1</v>
      </c>
      <c r="F146" s="244" t="s">
        <v>161</v>
      </c>
      <c r="G146" s="241"/>
      <c r="H146" s="245">
        <v>78.400000000000006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153</v>
      </c>
      <c r="AU146" s="251" t="s">
        <v>90</v>
      </c>
      <c r="AV146" s="13" t="s">
        <v>90</v>
      </c>
      <c r="AW146" s="13" t="s">
        <v>36</v>
      </c>
      <c r="AX146" s="13" t="s">
        <v>81</v>
      </c>
      <c r="AY146" s="251" t="s">
        <v>144</v>
      </c>
    </row>
    <row r="147" s="14" customFormat="1">
      <c r="A147" s="14"/>
      <c r="B147" s="252"/>
      <c r="C147" s="253"/>
      <c r="D147" s="242" t="s">
        <v>153</v>
      </c>
      <c r="E147" s="254" t="s">
        <v>1</v>
      </c>
      <c r="F147" s="255" t="s">
        <v>156</v>
      </c>
      <c r="G147" s="253"/>
      <c r="H147" s="256">
        <v>262.19200000000001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153</v>
      </c>
      <c r="AU147" s="262" t="s">
        <v>90</v>
      </c>
      <c r="AV147" s="14" t="s">
        <v>151</v>
      </c>
      <c r="AW147" s="14" t="s">
        <v>36</v>
      </c>
      <c r="AX147" s="14" t="s">
        <v>88</v>
      </c>
      <c r="AY147" s="262" t="s">
        <v>144</v>
      </c>
    </row>
    <row r="148" s="2" customFormat="1" ht="62.7" customHeight="1">
      <c r="A148" s="39"/>
      <c r="B148" s="40"/>
      <c r="C148" s="227" t="s">
        <v>151</v>
      </c>
      <c r="D148" s="227" t="s">
        <v>146</v>
      </c>
      <c r="E148" s="228" t="s">
        <v>168</v>
      </c>
      <c r="F148" s="229" t="s">
        <v>169</v>
      </c>
      <c r="G148" s="230" t="s">
        <v>149</v>
      </c>
      <c r="H148" s="231">
        <v>78.400000000000006</v>
      </c>
      <c r="I148" s="232"/>
      <c r="J148" s="233">
        <f>ROUND(I148*H148,2)</f>
        <v>0</v>
      </c>
      <c r="K148" s="229" t="s">
        <v>150</v>
      </c>
      <c r="L148" s="45"/>
      <c r="M148" s="234" t="s">
        <v>1</v>
      </c>
      <c r="N148" s="235" t="s">
        <v>46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0.32500000000000001</v>
      </c>
      <c r="T148" s="237">
        <f>S148*H148</f>
        <v>25.480000000000004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151</v>
      </c>
      <c r="AT148" s="238" t="s">
        <v>146</v>
      </c>
      <c r="AU148" s="238" t="s">
        <v>90</v>
      </c>
      <c r="AY148" s="18" t="s">
        <v>144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151</v>
      </c>
      <c r="BM148" s="238" t="s">
        <v>170</v>
      </c>
    </row>
    <row r="149" s="15" customFormat="1">
      <c r="A149" s="15"/>
      <c r="B149" s="263"/>
      <c r="C149" s="264"/>
      <c r="D149" s="242" t="s">
        <v>153</v>
      </c>
      <c r="E149" s="265" t="s">
        <v>1</v>
      </c>
      <c r="F149" s="266" t="s">
        <v>166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153</v>
      </c>
      <c r="AU149" s="272" t="s">
        <v>90</v>
      </c>
      <c r="AV149" s="15" t="s">
        <v>88</v>
      </c>
      <c r="AW149" s="15" t="s">
        <v>36</v>
      </c>
      <c r="AX149" s="15" t="s">
        <v>81</v>
      </c>
      <c r="AY149" s="272" t="s">
        <v>144</v>
      </c>
    </row>
    <row r="150" s="15" customFormat="1">
      <c r="A150" s="15"/>
      <c r="B150" s="263"/>
      <c r="C150" s="264"/>
      <c r="D150" s="242" t="s">
        <v>153</v>
      </c>
      <c r="E150" s="265" t="s">
        <v>1</v>
      </c>
      <c r="F150" s="266" t="s">
        <v>167</v>
      </c>
      <c r="G150" s="264"/>
      <c r="H150" s="265" t="s">
        <v>1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153</v>
      </c>
      <c r="AU150" s="272" t="s">
        <v>90</v>
      </c>
      <c r="AV150" s="15" t="s">
        <v>88</v>
      </c>
      <c r="AW150" s="15" t="s">
        <v>36</v>
      </c>
      <c r="AX150" s="15" t="s">
        <v>81</v>
      </c>
      <c r="AY150" s="272" t="s">
        <v>144</v>
      </c>
    </row>
    <row r="151" s="13" customFormat="1">
      <c r="A151" s="13"/>
      <c r="B151" s="240"/>
      <c r="C151" s="241"/>
      <c r="D151" s="242" t="s">
        <v>153</v>
      </c>
      <c r="E151" s="243" t="s">
        <v>1</v>
      </c>
      <c r="F151" s="244" t="s">
        <v>161</v>
      </c>
      <c r="G151" s="241"/>
      <c r="H151" s="245">
        <v>78.400000000000006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153</v>
      </c>
      <c r="AU151" s="251" t="s">
        <v>90</v>
      </c>
      <c r="AV151" s="13" t="s">
        <v>90</v>
      </c>
      <c r="AW151" s="13" t="s">
        <v>36</v>
      </c>
      <c r="AX151" s="13" t="s">
        <v>81</v>
      </c>
      <c r="AY151" s="251" t="s">
        <v>144</v>
      </c>
    </row>
    <row r="152" s="14" customFormat="1">
      <c r="A152" s="14"/>
      <c r="B152" s="252"/>
      <c r="C152" s="253"/>
      <c r="D152" s="242" t="s">
        <v>153</v>
      </c>
      <c r="E152" s="254" t="s">
        <v>1</v>
      </c>
      <c r="F152" s="255" t="s">
        <v>156</v>
      </c>
      <c r="G152" s="253"/>
      <c r="H152" s="256">
        <v>78.400000000000006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153</v>
      </c>
      <c r="AU152" s="262" t="s">
        <v>90</v>
      </c>
      <c r="AV152" s="14" t="s">
        <v>151</v>
      </c>
      <c r="AW152" s="14" t="s">
        <v>36</v>
      </c>
      <c r="AX152" s="14" t="s">
        <v>88</v>
      </c>
      <c r="AY152" s="262" t="s">
        <v>144</v>
      </c>
    </row>
    <row r="153" s="2" customFormat="1" ht="37.8" customHeight="1">
      <c r="A153" s="39"/>
      <c r="B153" s="40"/>
      <c r="C153" s="227" t="s">
        <v>171</v>
      </c>
      <c r="D153" s="227" t="s">
        <v>146</v>
      </c>
      <c r="E153" s="228" t="s">
        <v>172</v>
      </c>
      <c r="F153" s="229" t="s">
        <v>173</v>
      </c>
      <c r="G153" s="230" t="s">
        <v>174</v>
      </c>
      <c r="H153" s="231">
        <v>54</v>
      </c>
      <c r="I153" s="232"/>
      <c r="J153" s="233">
        <f>ROUND(I153*H153,2)</f>
        <v>0</v>
      </c>
      <c r="K153" s="229" t="s">
        <v>150</v>
      </c>
      <c r="L153" s="45"/>
      <c r="M153" s="234" t="s">
        <v>1</v>
      </c>
      <c r="N153" s="235" t="s">
        <v>46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0.040000000000000001</v>
      </c>
      <c r="T153" s="237">
        <f>S153*H153</f>
        <v>2.1600000000000001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151</v>
      </c>
      <c r="AT153" s="238" t="s">
        <v>146</v>
      </c>
      <c r="AU153" s="238" t="s">
        <v>90</v>
      </c>
      <c r="AY153" s="18" t="s">
        <v>144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88</v>
      </c>
      <c r="BK153" s="239">
        <f>ROUND(I153*H153,2)</f>
        <v>0</v>
      </c>
      <c r="BL153" s="18" t="s">
        <v>151</v>
      </c>
      <c r="BM153" s="238" t="s">
        <v>175</v>
      </c>
    </row>
    <row r="154" s="13" customFormat="1">
      <c r="A154" s="13"/>
      <c r="B154" s="240"/>
      <c r="C154" s="241"/>
      <c r="D154" s="242" t="s">
        <v>153</v>
      </c>
      <c r="E154" s="243" t="s">
        <v>1</v>
      </c>
      <c r="F154" s="244" t="s">
        <v>176</v>
      </c>
      <c r="G154" s="241"/>
      <c r="H154" s="245">
        <v>54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153</v>
      </c>
      <c r="AU154" s="251" t="s">
        <v>90</v>
      </c>
      <c r="AV154" s="13" t="s">
        <v>90</v>
      </c>
      <c r="AW154" s="13" t="s">
        <v>36</v>
      </c>
      <c r="AX154" s="13" t="s">
        <v>88</v>
      </c>
      <c r="AY154" s="251" t="s">
        <v>144</v>
      </c>
    </row>
    <row r="155" s="2" customFormat="1" ht="24.15" customHeight="1">
      <c r="A155" s="39"/>
      <c r="B155" s="40"/>
      <c r="C155" s="227" t="s">
        <v>177</v>
      </c>
      <c r="D155" s="227" t="s">
        <v>146</v>
      </c>
      <c r="E155" s="228" t="s">
        <v>178</v>
      </c>
      <c r="F155" s="229" t="s">
        <v>179</v>
      </c>
      <c r="G155" s="230" t="s">
        <v>180</v>
      </c>
      <c r="H155" s="231">
        <v>868.79999999999995</v>
      </c>
      <c r="I155" s="232"/>
      <c r="J155" s="233">
        <f>ROUND(I155*H155,2)</f>
        <v>0</v>
      </c>
      <c r="K155" s="229" t="s">
        <v>150</v>
      </c>
      <c r="L155" s="45"/>
      <c r="M155" s="234" t="s">
        <v>1</v>
      </c>
      <c r="N155" s="235" t="s">
        <v>46</v>
      </c>
      <c r="O155" s="92"/>
      <c r="P155" s="236">
        <f>O155*H155</f>
        <v>0</v>
      </c>
      <c r="Q155" s="236">
        <v>3.2634E-05</v>
      </c>
      <c r="R155" s="236">
        <f>Q155*H155</f>
        <v>0.028352419199999999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151</v>
      </c>
      <c r="AT155" s="238" t="s">
        <v>146</v>
      </c>
      <c r="AU155" s="238" t="s">
        <v>90</v>
      </c>
      <c r="AY155" s="18" t="s">
        <v>144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88</v>
      </c>
      <c r="BK155" s="239">
        <f>ROUND(I155*H155,2)</f>
        <v>0</v>
      </c>
      <c r="BL155" s="18" t="s">
        <v>151</v>
      </c>
      <c r="BM155" s="238" t="s">
        <v>181</v>
      </c>
    </row>
    <row r="156" s="13" customFormat="1">
      <c r="A156" s="13"/>
      <c r="B156" s="240"/>
      <c r="C156" s="241"/>
      <c r="D156" s="242" t="s">
        <v>153</v>
      </c>
      <c r="E156" s="243" t="s">
        <v>1</v>
      </c>
      <c r="F156" s="244" t="s">
        <v>182</v>
      </c>
      <c r="G156" s="241"/>
      <c r="H156" s="245">
        <v>868.79999999999995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153</v>
      </c>
      <c r="AU156" s="251" t="s">
        <v>90</v>
      </c>
      <c r="AV156" s="13" t="s">
        <v>90</v>
      </c>
      <c r="AW156" s="13" t="s">
        <v>36</v>
      </c>
      <c r="AX156" s="13" t="s">
        <v>88</v>
      </c>
      <c r="AY156" s="251" t="s">
        <v>144</v>
      </c>
    </row>
    <row r="157" s="2" customFormat="1" ht="37.8" customHeight="1">
      <c r="A157" s="39"/>
      <c r="B157" s="40"/>
      <c r="C157" s="227" t="s">
        <v>183</v>
      </c>
      <c r="D157" s="227" t="s">
        <v>146</v>
      </c>
      <c r="E157" s="228" t="s">
        <v>184</v>
      </c>
      <c r="F157" s="229" t="s">
        <v>185</v>
      </c>
      <c r="G157" s="230" t="s">
        <v>186</v>
      </c>
      <c r="H157" s="231">
        <v>36.200000000000003</v>
      </c>
      <c r="I157" s="232"/>
      <c r="J157" s="233">
        <f>ROUND(I157*H157,2)</f>
        <v>0</v>
      </c>
      <c r="K157" s="229" t="s">
        <v>150</v>
      </c>
      <c r="L157" s="45"/>
      <c r="M157" s="234" t="s">
        <v>1</v>
      </c>
      <c r="N157" s="235" t="s">
        <v>46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151</v>
      </c>
      <c r="AT157" s="238" t="s">
        <v>146</v>
      </c>
      <c r="AU157" s="238" t="s">
        <v>90</v>
      </c>
      <c r="AY157" s="18" t="s">
        <v>144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151</v>
      </c>
      <c r="BM157" s="238" t="s">
        <v>187</v>
      </c>
    </row>
    <row r="158" s="13" customFormat="1">
      <c r="A158" s="13"/>
      <c r="B158" s="240"/>
      <c r="C158" s="241"/>
      <c r="D158" s="242" t="s">
        <v>153</v>
      </c>
      <c r="E158" s="243" t="s">
        <v>1</v>
      </c>
      <c r="F158" s="244" t="s">
        <v>188</v>
      </c>
      <c r="G158" s="241"/>
      <c r="H158" s="245">
        <v>36.200000000000003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153</v>
      </c>
      <c r="AU158" s="251" t="s">
        <v>90</v>
      </c>
      <c r="AV158" s="13" t="s">
        <v>90</v>
      </c>
      <c r="AW158" s="13" t="s">
        <v>36</v>
      </c>
      <c r="AX158" s="13" t="s">
        <v>88</v>
      </c>
      <c r="AY158" s="251" t="s">
        <v>144</v>
      </c>
    </row>
    <row r="159" s="2" customFormat="1" ht="100.5" customHeight="1">
      <c r="A159" s="39"/>
      <c r="B159" s="40"/>
      <c r="C159" s="227" t="s">
        <v>189</v>
      </c>
      <c r="D159" s="227" t="s">
        <v>146</v>
      </c>
      <c r="E159" s="228" t="s">
        <v>190</v>
      </c>
      <c r="F159" s="229" t="s">
        <v>191</v>
      </c>
      <c r="G159" s="230" t="s">
        <v>174</v>
      </c>
      <c r="H159" s="231">
        <v>3.2000000000000002</v>
      </c>
      <c r="I159" s="232"/>
      <c r="J159" s="233">
        <f>ROUND(I159*H159,2)</f>
        <v>0</v>
      </c>
      <c r="K159" s="229" t="s">
        <v>150</v>
      </c>
      <c r="L159" s="45"/>
      <c r="M159" s="234" t="s">
        <v>1</v>
      </c>
      <c r="N159" s="235" t="s">
        <v>46</v>
      </c>
      <c r="O159" s="92"/>
      <c r="P159" s="236">
        <f>O159*H159</f>
        <v>0</v>
      </c>
      <c r="Q159" s="236">
        <v>0.0126885</v>
      </c>
      <c r="R159" s="236">
        <f>Q159*H159</f>
        <v>0.040603200000000006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151</v>
      </c>
      <c r="AT159" s="238" t="s">
        <v>146</v>
      </c>
      <c r="AU159" s="238" t="s">
        <v>90</v>
      </c>
      <c r="AY159" s="18" t="s">
        <v>144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151</v>
      </c>
      <c r="BM159" s="238" t="s">
        <v>192</v>
      </c>
    </row>
    <row r="160" s="13" customFormat="1">
      <c r="A160" s="13"/>
      <c r="B160" s="240"/>
      <c r="C160" s="241"/>
      <c r="D160" s="242" t="s">
        <v>153</v>
      </c>
      <c r="E160" s="243" t="s">
        <v>1</v>
      </c>
      <c r="F160" s="244" t="s">
        <v>193</v>
      </c>
      <c r="G160" s="241"/>
      <c r="H160" s="245">
        <v>3.2000000000000002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153</v>
      </c>
      <c r="AU160" s="251" t="s">
        <v>90</v>
      </c>
      <c r="AV160" s="13" t="s">
        <v>90</v>
      </c>
      <c r="AW160" s="13" t="s">
        <v>36</v>
      </c>
      <c r="AX160" s="13" t="s">
        <v>88</v>
      </c>
      <c r="AY160" s="251" t="s">
        <v>144</v>
      </c>
    </row>
    <row r="161" s="2" customFormat="1" ht="90" customHeight="1">
      <c r="A161" s="39"/>
      <c r="B161" s="40"/>
      <c r="C161" s="227" t="s">
        <v>194</v>
      </c>
      <c r="D161" s="227" t="s">
        <v>146</v>
      </c>
      <c r="E161" s="228" t="s">
        <v>195</v>
      </c>
      <c r="F161" s="229" t="s">
        <v>196</v>
      </c>
      <c r="G161" s="230" t="s">
        <v>174</v>
      </c>
      <c r="H161" s="231">
        <v>3.2000000000000002</v>
      </c>
      <c r="I161" s="232"/>
      <c r="J161" s="233">
        <f>ROUND(I161*H161,2)</f>
        <v>0</v>
      </c>
      <c r="K161" s="229" t="s">
        <v>150</v>
      </c>
      <c r="L161" s="45"/>
      <c r="M161" s="234" t="s">
        <v>1</v>
      </c>
      <c r="N161" s="235" t="s">
        <v>46</v>
      </c>
      <c r="O161" s="92"/>
      <c r="P161" s="236">
        <f>O161*H161</f>
        <v>0</v>
      </c>
      <c r="Q161" s="236">
        <v>0.036904300000000001</v>
      </c>
      <c r="R161" s="236">
        <f>Q161*H161</f>
        <v>0.11809376000000001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151</v>
      </c>
      <c r="AT161" s="238" t="s">
        <v>146</v>
      </c>
      <c r="AU161" s="238" t="s">
        <v>90</v>
      </c>
      <c r="AY161" s="18" t="s">
        <v>144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151</v>
      </c>
      <c r="BM161" s="238" t="s">
        <v>197</v>
      </c>
    </row>
    <row r="162" s="13" customFormat="1">
      <c r="A162" s="13"/>
      <c r="B162" s="240"/>
      <c r="C162" s="241"/>
      <c r="D162" s="242" t="s">
        <v>153</v>
      </c>
      <c r="E162" s="243" t="s">
        <v>1</v>
      </c>
      <c r="F162" s="244" t="s">
        <v>193</v>
      </c>
      <c r="G162" s="241"/>
      <c r="H162" s="245">
        <v>3.2000000000000002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153</v>
      </c>
      <c r="AU162" s="251" t="s">
        <v>90</v>
      </c>
      <c r="AV162" s="13" t="s">
        <v>90</v>
      </c>
      <c r="AW162" s="13" t="s">
        <v>36</v>
      </c>
      <c r="AX162" s="13" t="s">
        <v>88</v>
      </c>
      <c r="AY162" s="251" t="s">
        <v>144</v>
      </c>
    </row>
    <row r="163" s="2" customFormat="1" ht="90" customHeight="1">
      <c r="A163" s="39"/>
      <c r="B163" s="40"/>
      <c r="C163" s="227" t="s">
        <v>198</v>
      </c>
      <c r="D163" s="227" t="s">
        <v>146</v>
      </c>
      <c r="E163" s="228" t="s">
        <v>199</v>
      </c>
      <c r="F163" s="229" t="s">
        <v>200</v>
      </c>
      <c r="G163" s="230" t="s">
        <v>174</v>
      </c>
      <c r="H163" s="231">
        <v>4.7999999999999998</v>
      </c>
      <c r="I163" s="232"/>
      <c r="J163" s="233">
        <f>ROUND(I163*H163,2)</f>
        <v>0</v>
      </c>
      <c r="K163" s="229" t="s">
        <v>150</v>
      </c>
      <c r="L163" s="45"/>
      <c r="M163" s="234" t="s">
        <v>1</v>
      </c>
      <c r="N163" s="235" t="s">
        <v>46</v>
      </c>
      <c r="O163" s="92"/>
      <c r="P163" s="236">
        <f>O163*H163</f>
        <v>0</v>
      </c>
      <c r="Q163" s="236">
        <v>0.036904300000000001</v>
      </c>
      <c r="R163" s="236">
        <f>Q163*H163</f>
        <v>0.17714063999999999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151</v>
      </c>
      <c r="AT163" s="238" t="s">
        <v>146</v>
      </c>
      <c r="AU163" s="238" t="s">
        <v>90</v>
      </c>
      <c r="AY163" s="18" t="s">
        <v>144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88</v>
      </c>
      <c r="BK163" s="239">
        <f>ROUND(I163*H163,2)</f>
        <v>0</v>
      </c>
      <c r="BL163" s="18" t="s">
        <v>151</v>
      </c>
      <c r="BM163" s="238" t="s">
        <v>201</v>
      </c>
    </row>
    <row r="164" s="13" customFormat="1">
      <c r="A164" s="13"/>
      <c r="B164" s="240"/>
      <c r="C164" s="241"/>
      <c r="D164" s="242" t="s">
        <v>153</v>
      </c>
      <c r="E164" s="243" t="s">
        <v>1</v>
      </c>
      <c r="F164" s="244" t="s">
        <v>202</v>
      </c>
      <c r="G164" s="241"/>
      <c r="H164" s="245">
        <v>4.7999999999999998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153</v>
      </c>
      <c r="AU164" s="251" t="s">
        <v>90</v>
      </c>
      <c r="AV164" s="13" t="s">
        <v>90</v>
      </c>
      <c r="AW164" s="13" t="s">
        <v>36</v>
      </c>
      <c r="AX164" s="13" t="s">
        <v>88</v>
      </c>
      <c r="AY164" s="251" t="s">
        <v>144</v>
      </c>
    </row>
    <row r="165" s="2" customFormat="1" ht="24.15" customHeight="1">
      <c r="A165" s="39"/>
      <c r="B165" s="40"/>
      <c r="C165" s="227" t="s">
        <v>203</v>
      </c>
      <c r="D165" s="227" t="s">
        <v>146</v>
      </c>
      <c r="E165" s="228" t="s">
        <v>204</v>
      </c>
      <c r="F165" s="229" t="s">
        <v>205</v>
      </c>
      <c r="G165" s="230" t="s">
        <v>149</v>
      </c>
      <c r="H165" s="231">
        <v>27.423999999999999</v>
      </c>
      <c r="I165" s="232"/>
      <c r="J165" s="233">
        <f>ROUND(I165*H165,2)</f>
        <v>0</v>
      </c>
      <c r="K165" s="229" t="s">
        <v>150</v>
      </c>
      <c r="L165" s="45"/>
      <c r="M165" s="234" t="s">
        <v>1</v>
      </c>
      <c r="N165" s="235" t="s">
        <v>46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151</v>
      </c>
      <c r="AT165" s="238" t="s">
        <v>146</v>
      </c>
      <c r="AU165" s="238" t="s">
        <v>90</v>
      </c>
      <c r="AY165" s="18" t="s">
        <v>144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151</v>
      </c>
      <c r="BM165" s="238" t="s">
        <v>206</v>
      </c>
    </row>
    <row r="166" s="15" customFormat="1">
      <c r="A166" s="15"/>
      <c r="B166" s="263"/>
      <c r="C166" s="264"/>
      <c r="D166" s="242" t="s">
        <v>153</v>
      </c>
      <c r="E166" s="265" t="s">
        <v>1</v>
      </c>
      <c r="F166" s="266" t="s">
        <v>166</v>
      </c>
      <c r="G166" s="264"/>
      <c r="H166" s="265" t="s">
        <v>1</v>
      </c>
      <c r="I166" s="267"/>
      <c r="J166" s="264"/>
      <c r="K166" s="264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153</v>
      </c>
      <c r="AU166" s="272" t="s">
        <v>90</v>
      </c>
      <c r="AV166" s="15" t="s">
        <v>88</v>
      </c>
      <c r="AW166" s="15" t="s">
        <v>36</v>
      </c>
      <c r="AX166" s="15" t="s">
        <v>81</v>
      </c>
      <c r="AY166" s="272" t="s">
        <v>144</v>
      </c>
    </row>
    <row r="167" s="15" customFormat="1">
      <c r="A167" s="15"/>
      <c r="B167" s="263"/>
      <c r="C167" s="264"/>
      <c r="D167" s="242" t="s">
        <v>153</v>
      </c>
      <c r="E167" s="265" t="s">
        <v>1</v>
      </c>
      <c r="F167" s="266" t="s">
        <v>167</v>
      </c>
      <c r="G167" s="264"/>
      <c r="H167" s="265" t="s">
        <v>1</v>
      </c>
      <c r="I167" s="267"/>
      <c r="J167" s="264"/>
      <c r="K167" s="264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153</v>
      </c>
      <c r="AU167" s="272" t="s">
        <v>90</v>
      </c>
      <c r="AV167" s="15" t="s">
        <v>88</v>
      </c>
      <c r="AW167" s="15" t="s">
        <v>36</v>
      </c>
      <c r="AX167" s="15" t="s">
        <v>81</v>
      </c>
      <c r="AY167" s="272" t="s">
        <v>144</v>
      </c>
    </row>
    <row r="168" s="13" customFormat="1">
      <c r="A168" s="13"/>
      <c r="B168" s="240"/>
      <c r="C168" s="241"/>
      <c r="D168" s="242" t="s">
        <v>153</v>
      </c>
      <c r="E168" s="243" t="s">
        <v>1</v>
      </c>
      <c r="F168" s="244" t="s">
        <v>207</v>
      </c>
      <c r="G168" s="241"/>
      <c r="H168" s="245">
        <v>27.423999999999999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153</v>
      </c>
      <c r="AU168" s="251" t="s">
        <v>90</v>
      </c>
      <c r="AV168" s="13" t="s">
        <v>90</v>
      </c>
      <c r="AW168" s="13" t="s">
        <v>36</v>
      </c>
      <c r="AX168" s="13" t="s">
        <v>88</v>
      </c>
      <c r="AY168" s="251" t="s">
        <v>144</v>
      </c>
    </row>
    <row r="169" s="2" customFormat="1" ht="37.8" customHeight="1">
      <c r="A169" s="39"/>
      <c r="B169" s="40"/>
      <c r="C169" s="227" t="s">
        <v>208</v>
      </c>
      <c r="D169" s="227" t="s">
        <v>146</v>
      </c>
      <c r="E169" s="228" t="s">
        <v>209</v>
      </c>
      <c r="F169" s="229" t="s">
        <v>210</v>
      </c>
      <c r="G169" s="230" t="s">
        <v>211</v>
      </c>
      <c r="H169" s="231">
        <v>28.111999999999998</v>
      </c>
      <c r="I169" s="232"/>
      <c r="J169" s="233">
        <f>ROUND(I169*H169,2)</f>
        <v>0</v>
      </c>
      <c r="K169" s="229" t="s">
        <v>150</v>
      </c>
      <c r="L169" s="45"/>
      <c r="M169" s="234" t="s">
        <v>1</v>
      </c>
      <c r="N169" s="235" t="s">
        <v>46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151</v>
      </c>
      <c r="AT169" s="238" t="s">
        <v>146</v>
      </c>
      <c r="AU169" s="238" t="s">
        <v>90</v>
      </c>
      <c r="AY169" s="18" t="s">
        <v>144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151</v>
      </c>
      <c r="BM169" s="238" t="s">
        <v>212</v>
      </c>
    </row>
    <row r="170" s="13" customFormat="1">
      <c r="A170" s="13"/>
      <c r="B170" s="240"/>
      <c r="C170" s="241"/>
      <c r="D170" s="242" t="s">
        <v>153</v>
      </c>
      <c r="E170" s="243" t="s">
        <v>1</v>
      </c>
      <c r="F170" s="244" t="s">
        <v>213</v>
      </c>
      <c r="G170" s="241"/>
      <c r="H170" s="245">
        <v>28.111999999999998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153</v>
      </c>
      <c r="AU170" s="251" t="s">
        <v>90</v>
      </c>
      <c r="AV170" s="13" t="s">
        <v>90</v>
      </c>
      <c r="AW170" s="13" t="s">
        <v>36</v>
      </c>
      <c r="AX170" s="13" t="s">
        <v>88</v>
      </c>
      <c r="AY170" s="251" t="s">
        <v>144</v>
      </c>
    </row>
    <row r="171" s="2" customFormat="1" ht="49.05" customHeight="1">
      <c r="A171" s="39"/>
      <c r="B171" s="40"/>
      <c r="C171" s="227" t="s">
        <v>214</v>
      </c>
      <c r="D171" s="227" t="s">
        <v>146</v>
      </c>
      <c r="E171" s="228" t="s">
        <v>215</v>
      </c>
      <c r="F171" s="229" t="s">
        <v>216</v>
      </c>
      <c r="G171" s="230" t="s">
        <v>211</v>
      </c>
      <c r="H171" s="231">
        <v>3.5960000000000001</v>
      </c>
      <c r="I171" s="232"/>
      <c r="J171" s="233">
        <f>ROUND(I171*H171,2)</f>
        <v>0</v>
      </c>
      <c r="K171" s="229" t="s">
        <v>150</v>
      </c>
      <c r="L171" s="45"/>
      <c r="M171" s="234" t="s">
        <v>1</v>
      </c>
      <c r="N171" s="235" t="s">
        <v>46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151</v>
      </c>
      <c r="AT171" s="238" t="s">
        <v>146</v>
      </c>
      <c r="AU171" s="238" t="s">
        <v>90</v>
      </c>
      <c r="AY171" s="18" t="s">
        <v>144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151</v>
      </c>
      <c r="BM171" s="238" t="s">
        <v>217</v>
      </c>
    </row>
    <row r="172" s="15" customFormat="1">
      <c r="A172" s="15"/>
      <c r="B172" s="263"/>
      <c r="C172" s="264"/>
      <c r="D172" s="242" t="s">
        <v>153</v>
      </c>
      <c r="E172" s="265" t="s">
        <v>1</v>
      </c>
      <c r="F172" s="266" t="s">
        <v>218</v>
      </c>
      <c r="G172" s="264"/>
      <c r="H172" s="265" t="s">
        <v>1</v>
      </c>
      <c r="I172" s="267"/>
      <c r="J172" s="264"/>
      <c r="K172" s="264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153</v>
      </c>
      <c r="AU172" s="272" t="s">
        <v>90</v>
      </c>
      <c r="AV172" s="15" t="s">
        <v>88</v>
      </c>
      <c r="AW172" s="15" t="s">
        <v>36</v>
      </c>
      <c r="AX172" s="15" t="s">
        <v>81</v>
      </c>
      <c r="AY172" s="272" t="s">
        <v>144</v>
      </c>
    </row>
    <row r="173" s="13" customFormat="1">
      <c r="A173" s="13"/>
      <c r="B173" s="240"/>
      <c r="C173" s="241"/>
      <c r="D173" s="242" t="s">
        <v>153</v>
      </c>
      <c r="E173" s="243" t="s">
        <v>1</v>
      </c>
      <c r="F173" s="244" t="s">
        <v>219</v>
      </c>
      <c r="G173" s="241"/>
      <c r="H173" s="245">
        <v>1.7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153</v>
      </c>
      <c r="AU173" s="251" t="s">
        <v>90</v>
      </c>
      <c r="AV173" s="13" t="s">
        <v>90</v>
      </c>
      <c r="AW173" s="13" t="s">
        <v>36</v>
      </c>
      <c r="AX173" s="13" t="s">
        <v>81</v>
      </c>
      <c r="AY173" s="251" t="s">
        <v>144</v>
      </c>
    </row>
    <row r="174" s="13" customFormat="1">
      <c r="A174" s="13"/>
      <c r="B174" s="240"/>
      <c r="C174" s="241"/>
      <c r="D174" s="242" t="s">
        <v>153</v>
      </c>
      <c r="E174" s="243" t="s">
        <v>1</v>
      </c>
      <c r="F174" s="244" t="s">
        <v>220</v>
      </c>
      <c r="G174" s="241"/>
      <c r="H174" s="245">
        <v>1.224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153</v>
      </c>
      <c r="AU174" s="251" t="s">
        <v>90</v>
      </c>
      <c r="AV174" s="13" t="s">
        <v>90</v>
      </c>
      <c r="AW174" s="13" t="s">
        <v>36</v>
      </c>
      <c r="AX174" s="13" t="s">
        <v>81</v>
      </c>
      <c r="AY174" s="251" t="s">
        <v>144</v>
      </c>
    </row>
    <row r="175" s="13" customFormat="1">
      <c r="A175" s="13"/>
      <c r="B175" s="240"/>
      <c r="C175" s="241"/>
      <c r="D175" s="242" t="s">
        <v>153</v>
      </c>
      <c r="E175" s="243" t="s">
        <v>1</v>
      </c>
      <c r="F175" s="244" t="s">
        <v>221</v>
      </c>
      <c r="G175" s="241"/>
      <c r="H175" s="245">
        <v>0.67200000000000004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153</v>
      </c>
      <c r="AU175" s="251" t="s">
        <v>90</v>
      </c>
      <c r="AV175" s="13" t="s">
        <v>90</v>
      </c>
      <c r="AW175" s="13" t="s">
        <v>36</v>
      </c>
      <c r="AX175" s="13" t="s">
        <v>81</v>
      </c>
      <c r="AY175" s="251" t="s">
        <v>144</v>
      </c>
    </row>
    <row r="176" s="14" customFormat="1">
      <c r="A176" s="14"/>
      <c r="B176" s="252"/>
      <c r="C176" s="253"/>
      <c r="D176" s="242" t="s">
        <v>153</v>
      </c>
      <c r="E176" s="254" t="s">
        <v>1</v>
      </c>
      <c r="F176" s="255" t="s">
        <v>156</v>
      </c>
      <c r="G176" s="253"/>
      <c r="H176" s="256">
        <v>3.5960000000000001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153</v>
      </c>
      <c r="AU176" s="262" t="s">
        <v>90</v>
      </c>
      <c r="AV176" s="14" t="s">
        <v>151</v>
      </c>
      <c r="AW176" s="14" t="s">
        <v>36</v>
      </c>
      <c r="AX176" s="14" t="s">
        <v>88</v>
      </c>
      <c r="AY176" s="262" t="s">
        <v>144</v>
      </c>
    </row>
    <row r="177" s="2" customFormat="1" ht="49.05" customHeight="1">
      <c r="A177" s="39"/>
      <c r="B177" s="40"/>
      <c r="C177" s="227" t="s">
        <v>222</v>
      </c>
      <c r="D177" s="227" t="s">
        <v>146</v>
      </c>
      <c r="E177" s="228" t="s">
        <v>223</v>
      </c>
      <c r="F177" s="229" t="s">
        <v>224</v>
      </c>
      <c r="G177" s="230" t="s">
        <v>211</v>
      </c>
      <c r="H177" s="231">
        <v>302.38499999999999</v>
      </c>
      <c r="I177" s="232"/>
      <c r="J177" s="233">
        <f>ROUND(I177*H177,2)</f>
        <v>0</v>
      </c>
      <c r="K177" s="229" t="s">
        <v>150</v>
      </c>
      <c r="L177" s="45"/>
      <c r="M177" s="234" t="s">
        <v>1</v>
      </c>
      <c r="N177" s="235" t="s">
        <v>46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151</v>
      </c>
      <c r="AT177" s="238" t="s">
        <v>146</v>
      </c>
      <c r="AU177" s="238" t="s">
        <v>90</v>
      </c>
      <c r="AY177" s="18" t="s">
        <v>144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151</v>
      </c>
      <c r="BM177" s="238" t="s">
        <v>225</v>
      </c>
    </row>
    <row r="178" s="15" customFormat="1">
      <c r="A178" s="15"/>
      <c r="B178" s="263"/>
      <c r="C178" s="264"/>
      <c r="D178" s="242" t="s">
        <v>153</v>
      </c>
      <c r="E178" s="265" t="s">
        <v>1</v>
      </c>
      <c r="F178" s="266" t="s">
        <v>226</v>
      </c>
      <c r="G178" s="264"/>
      <c r="H178" s="265" t="s">
        <v>1</v>
      </c>
      <c r="I178" s="267"/>
      <c r="J178" s="264"/>
      <c r="K178" s="264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153</v>
      </c>
      <c r="AU178" s="272" t="s">
        <v>90</v>
      </c>
      <c r="AV178" s="15" t="s">
        <v>88</v>
      </c>
      <c r="AW178" s="15" t="s">
        <v>36</v>
      </c>
      <c r="AX178" s="15" t="s">
        <v>81</v>
      </c>
      <c r="AY178" s="272" t="s">
        <v>144</v>
      </c>
    </row>
    <row r="179" s="15" customFormat="1">
      <c r="A179" s="15"/>
      <c r="B179" s="263"/>
      <c r="C179" s="264"/>
      <c r="D179" s="242" t="s">
        <v>153</v>
      </c>
      <c r="E179" s="265" t="s">
        <v>1</v>
      </c>
      <c r="F179" s="266" t="s">
        <v>227</v>
      </c>
      <c r="G179" s="264"/>
      <c r="H179" s="265" t="s">
        <v>1</v>
      </c>
      <c r="I179" s="267"/>
      <c r="J179" s="264"/>
      <c r="K179" s="264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153</v>
      </c>
      <c r="AU179" s="272" t="s">
        <v>90</v>
      </c>
      <c r="AV179" s="15" t="s">
        <v>88</v>
      </c>
      <c r="AW179" s="15" t="s">
        <v>36</v>
      </c>
      <c r="AX179" s="15" t="s">
        <v>81</v>
      </c>
      <c r="AY179" s="272" t="s">
        <v>144</v>
      </c>
    </row>
    <row r="180" s="15" customFormat="1">
      <c r="A180" s="15"/>
      <c r="B180" s="263"/>
      <c r="C180" s="264"/>
      <c r="D180" s="242" t="s">
        <v>153</v>
      </c>
      <c r="E180" s="265" t="s">
        <v>1</v>
      </c>
      <c r="F180" s="266" t="s">
        <v>228</v>
      </c>
      <c r="G180" s="264"/>
      <c r="H180" s="265" t="s">
        <v>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153</v>
      </c>
      <c r="AU180" s="272" t="s">
        <v>90</v>
      </c>
      <c r="AV180" s="15" t="s">
        <v>88</v>
      </c>
      <c r="AW180" s="15" t="s">
        <v>36</v>
      </c>
      <c r="AX180" s="15" t="s">
        <v>81</v>
      </c>
      <c r="AY180" s="272" t="s">
        <v>144</v>
      </c>
    </row>
    <row r="181" s="13" customFormat="1">
      <c r="A181" s="13"/>
      <c r="B181" s="240"/>
      <c r="C181" s="241"/>
      <c r="D181" s="242" t="s">
        <v>153</v>
      </c>
      <c r="E181" s="243" t="s">
        <v>1</v>
      </c>
      <c r="F181" s="244" t="s">
        <v>229</v>
      </c>
      <c r="G181" s="241"/>
      <c r="H181" s="245">
        <v>280.66500000000002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153</v>
      </c>
      <c r="AU181" s="251" t="s">
        <v>90</v>
      </c>
      <c r="AV181" s="13" t="s">
        <v>90</v>
      </c>
      <c r="AW181" s="13" t="s">
        <v>36</v>
      </c>
      <c r="AX181" s="13" t="s">
        <v>81</v>
      </c>
      <c r="AY181" s="251" t="s">
        <v>144</v>
      </c>
    </row>
    <row r="182" s="13" customFormat="1">
      <c r="A182" s="13"/>
      <c r="B182" s="240"/>
      <c r="C182" s="241"/>
      <c r="D182" s="242" t="s">
        <v>153</v>
      </c>
      <c r="E182" s="243" t="s">
        <v>1</v>
      </c>
      <c r="F182" s="244" t="s">
        <v>230</v>
      </c>
      <c r="G182" s="241"/>
      <c r="H182" s="245">
        <v>21.719999999999999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153</v>
      </c>
      <c r="AU182" s="251" t="s">
        <v>90</v>
      </c>
      <c r="AV182" s="13" t="s">
        <v>90</v>
      </c>
      <c r="AW182" s="13" t="s">
        <v>36</v>
      </c>
      <c r="AX182" s="13" t="s">
        <v>81</v>
      </c>
      <c r="AY182" s="251" t="s">
        <v>144</v>
      </c>
    </row>
    <row r="183" s="14" customFormat="1">
      <c r="A183" s="14"/>
      <c r="B183" s="252"/>
      <c r="C183" s="253"/>
      <c r="D183" s="242" t="s">
        <v>153</v>
      </c>
      <c r="E183" s="254" t="s">
        <v>1</v>
      </c>
      <c r="F183" s="255" t="s">
        <v>156</v>
      </c>
      <c r="G183" s="253"/>
      <c r="H183" s="256">
        <v>302.38499999999999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153</v>
      </c>
      <c r="AU183" s="262" t="s">
        <v>90</v>
      </c>
      <c r="AV183" s="14" t="s">
        <v>151</v>
      </c>
      <c r="AW183" s="14" t="s">
        <v>36</v>
      </c>
      <c r="AX183" s="14" t="s">
        <v>88</v>
      </c>
      <c r="AY183" s="262" t="s">
        <v>144</v>
      </c>
    </row>
    <row r="184" s="2" customFormat="1" ht="49.05" customHeight="1">
      <c r="A184" s="39"/>
      <c r="B184" s="40"/>
      <c r="C184" s="227" t="s">
        <v>8</v>
      </c>
      <c r="D184" s="227" t="s">
        <v>146</v>
      </c>
      <c r="E184" s="228" t="s">
        <v>231</v>
      </c>
      <c r="F184" s="229" t="s">
        <v>232</v>
      </c>
      <c r="G184" s="230" t="s">
        <v>211</v>
      </c>
      <c r="H184" s="231">
        <v>302.38499999999999</v>
      </c>
      <c r="I184" s="232"/>
      <c r="J184" s="233">
        <f>ROUND(I184*H184,2)</f>
        <v>0</v>
      </c>
      <c r="K184" s="229" t="s">
        <v>150</v>
      </c>
      <c r="L184" s="45"/>
      <c r="M184" s="234" t="s">
        <v>1</v>
      </c>
      <c r="N184" s="235" t="s">
        <v>46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151</v>
      </c>
      <c r="AT184" s="238" t="s">
        <v>146</v>
      </c>
      <c r="AU184" s="238" t="s">
        <v>90</v>
      </c>
      <c r="AY184" s="18" t="s">
        <v>144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151</v>
      </c>
      <c r="BM184" s="238" t="s">
        <v>233</v>
      </c>
    </row>
    <row r="185" s="15" customFormat="1">
      <c r="A185" s="15"/>
      <c r="B185" s="263"/>
      <c r="C185" s="264"/>
      <c r="D185" s="242" t="s">
        <v>153</v>
      </c>
      <c r="E185" s="265" t="s">
        <v>1</v>
      </c>
      <c r="F185" s="266" t="s">
        <v>226</v>
      </c>
      <c r="G185" s="264"/>
      <c r="H185" s="265" t="s">
        <v>1</v>
      </c>
      <c r="I185" s="267"/>
      <c r="J185" s="264"/>
      <c r="K185" s="264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153</v>
      </c>
      <c r="AU185" s="272" t="s">
        <v>90</v>
      </c>
      <c r="AV185" s="15" t="s">
        <v>88</v>
      </c>
      <c r="AW185" s="15" t="s">
        <v>36</v>
      </c>
      <c r="AX185" s="15" t="s">
        <v>81</v>
      </c>
      <c r="AY185" s="272" t="s">
        <v>144</v>
      </c>
    </row>
    <row r="186" s="15" customFormat="1">
      <c r="A186" s="15"/>
      <c r="B186" s="263"/>
      <c r="C186" s="264"/>
      <c r="D186" s="242" t="s">
        <v>153</v>
      </c>
      <c r="E186" s="265" t="s">
        <v>1</v>
      </c>
      <c r="F186" s="266" t="s">
        <v>227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153</v>
      </c>
      <c r="AU186" s="272" t="s">
        <v>90</v>
      </c>
      <c r="AV186" s="15" t="s">
        <v>88</v>
      </c>
      <c r="AW186" s="15" t="s">
        <v>36</v>
      </c>
      <c r="AX186" s="15" t="s">
        <v>81</v>
      </c>
      <c r="AY186" s="272" t="s">
        <v>144</v>
      </c>
    </row>
    <row r="187" s="15" customFormat="1">
      <c r="A187" s="15"/>
      <c r="B187" s="263"/>
      <c r="C187" s="264"/>
      <c r="D187" s="242" t="s">
        <v>153</v>
      </c>
      <c r="E187" s="265" t="s">
        <v>1</v>
      </c>
      <c r="F187" s="266" t="s">
        <v>228</v>
      </c>
      <c r="G187" s="264"/>
      <c r="H187" s="265" t="s">
        <v>1</v>
      </c>
      <c r="I187" s="267"/>
      <c r="J187" s="264"/>
      <c r="K187" s="264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153</v>
      </c>
      <c r="AU187" s="272" t="s">
        <v>90</v>
      </c>
      <c r="AV187" s="15" t="s">
        <v>88</v>
      </c>
      <c r="AW187" s="15" t="s">
        <v>36</v>
      </c>
      <c r="AX187" s="15" t="s">
        <v>81</v>
      </c>
      <c r="AY187" s="272" t="s">
        <v>144</v>
      </c>
    </row>
    <row r="188" s="13" customFormat="1">
      <c r="A188" s="13"/>
      <c r="B188" s="240"/>
      <c r="C188" s="241"/>
      <c r="D188" s="242" t="s">
        <v>153</v>
      </c>
      <c r="E188" s="243" t="s">
        <v>1</v>
      </c>
      <c r="F188" s="244" t="s">
        <v>229</v>
      </c>
      <c r="G188" s="241"/>
      <c r="H188" s="245">
        <v>280.66500000000002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153</v>
      </c>
      <c r="AU188" s="251" t="s">
        <v>90</v>
      </c>
      <c r="AV188" s="13" t="s">
        <v>90</v>
      </c>
      <c r="AW188" s="13" t="s">
        <v>36</v>
      </c>
      <c r="AX188" s="13" t="s">
        <v>81</v>
      </c>
      <c r="AY188" s="251" t="s">
        <v>144</v>
      </c>
    </row>
    <row r="189" s="13" customFormat="1">
      <c r="A189" s="13"/>
      <c r="B189" s="240"/>
      <c r="C189" s="241"/>
      <c r="D189" s="242" t="s">
        <v>153</v>
      </c>
      <c r="E189" s="243" t="s">
        <v>1</v>
      </c>
      <c r="F189" s="244" t="s">
        <v>230</v>
      </c>
      <c r="G189" s="241"/>
      <c r="H189" s="245">
        <v>21.719999999999999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153</v>
      </c>
      <c r="AU189" s="251" t="s">
        <v>90</v>
      </c>
      <c r="AV189" s="13" t="s">
        <v>90</v>
      </c>
      <c r="AW189" s="13" t="s">
        <v>36</v>
      </c>
      <c r="AX189" s="13" t="s">
        <v>81</v>
      </c>
      <c r="AY189" s="251" t="s">
        <v>144</v>
      </c>
    </row>
    <row r="190" s="14" customFormat="1">
      <c r="A190" s="14"/>
      <c r="B190" s="252"/>
      <c r="C190" s="253"/>
      <c r="D190" s="242" t="s">
        <v>153</v>
      </c>
      <c r="E190" s="254" t="s">
        <v>1</v>
      </c>
      <c r="F190" s="255" t="s">
        <v>156</v>
      </c>
      <c r="G190" s="253"/>
      <c r="H190" s="256">
        <v>302.38499999999999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153</v>
      </c>
      <c r="AU190" s="262" t="s">
        <v>90</v>
      </c>
      <c r="AV190" s="14" t="s">
        <v>151</v>
      </c>
      <c r="AW190" s="14" t="s">
        <v>36</v>
      </c>
      <c r="AX190" s="14" t="s">
        <v>88</v>
      </c>
      <c r="AY190" s="262" t="s">
        <v>144</v>
      </c>
    </row>
    <row r="191" s="2" customFormat="1" ht="37.8" customHeight="1">
      <c r="A191" s="39"/>
      <c r="B191" s="40"/>
      <c r="C191" s="227" t="s">
        <v>234</v>
      </c>
      <c r="D191" s="227" t="s">
        <v>146</v>
      </c>
      <c r="E191" s="228" t="s">
        <v>235</v>
      </c>
      <c r="F191" s="229" t="s">
        <v>236</v>
      </c>
      <c r="G191" s="230" t="s">
        <v>149</v>
      </c>
      <c r="H191" s="231">
        <v>855.62</v>
      </c>
      <c r="I191" s="232"/>
      <c r="J191" s="233">
        <f>ROUND(I191*H191,2)</f>
        <v>0</v>
      </c>
      <c r="K191" s="229" t="s">
        <v>150</v>
      </c>
      <c r="L191" s="45"/>
      <c r="M191" s="234" t="s">
        <v>1</v>
      </c>
      <c r="N191" s="235" t="s">
        <v>46</v>
      </c>
      <c r="O191" s="92"/>
      <c r="P191" s="236">
        <f>O191*H191</f>
        <v>0</v>
      </c>
      <c r="Q191" s="236">
        <v>0.00059300800000000001</v>
      </c>
      <c r="R191" s="236">
        <f>Q191*H191</f>
        <v>0.50738950496000002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151</v>
      </c>
      <c r="AT191" s="238" t="s">
        <v>146</v>
      </c>
      <c r="AU191" s="238" t="s">
        <v>90</v>
      </c>
      <c r="AY191" s="18" t="s">
        <v>144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88</v>
      </c>
      <c r="BK191" s="239">
        <f>ROUND(I191*H191,2)</f>
        <v>0</v>
      </c>
      <c r="BL191" s="18" t="s">
        <v>151</v>
      </c>
      <c r="BM191" s="238" t="s">
        <v>237</v>
      </c>
    </row>
    <row r="192" s="15" customFormat="1">
      <c r="A192" s="15"/>
      <c r="B192" s="263"/>
      <c r="C192" s="264"/>
      <c r="D192" s="242" t="s">
        <v>153</v>
      </c>
      <c r="E192" s="265" t="s">
        <v>1</v>
      </c>
      <c r="F192" s="266" t="s">
        <v>166</v>
      </c>
      <c r="G192" s="264"/>
      <c r="H192" s="265" t="s">
        <v>1</v>
      </c>
      <c r="I192" s="267"/>
      <c r="J192" s="264"/>
      <c r="K192" s="264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153</v>
      </c>
      <c r="AU192" s="272" t="s">
        <v>90</v>
      </c>
      <c r="AV192" s="15" t="s">
        <v>88</v>
      </c>
      <c r="AW192" s="15" t="s">
        <v>36</v>
      </c>
      <c r="AX192" s="15" t="s">
        <v>81</v>
      </c>
      <c r="AY192" s="272" t="s">
        <v>144</v>
      </c>
    </row>
    <row r="193" s="15" customFormat="1">
      <c r="A193" s="15"/>
      <c r="B193" s="263"/>
      <c r="C193" s="264"/>
      <c r="D193" s="242" t="s">
        <v>153</v>
      </c>
      <c r="E193" s="265" t="s">
        <v>1</v>
      </c>
      <c r="F193" s="266" t="s">
        <v>227</v>
      </c>
      <c r="G193" s="264"/>
      <c r="H193" s="265" t="s">
        <v>1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153</v>
      </c>
      <c r="AU193" s="272" t="s">
        <v>90</v>
      </c>
      <c r="AV193" s="15" t="s">
        <v>88</v>
      </c>
      <c r="AW193" s="15" t="s">
        <v>36</v>
      </c>
      <c r="AX193" s="15" t="s">
        <v>81</v>
      </c>
      <c r="AY193" s="272" t="s">
        <v>144</v>
      </c>
    </row>
    <row r="194" s="13" customFormat="1">
      <c r="A194" s="13"/>
      <c r="B194" s="240"/>
      <c r="C194" s="241"/>
      <c r="D194" s="242" t="s">
        <v>153</v>
      </c>
      <c r="E194" s="243" t="s">
        <v>1</v>
      </c>
      <c r="F194" s="244" t="s">
        <v>238</v>
      </c>
      <c r="G194" s="241"/>
      <c r="H194" s="245">
        <v>855.62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153</v>
      </c>
      <c r="AU194" s="251" t="s">
        <v>90</v>
      </c>
      <c r="AV194" s="13" t="s">
        <v>90</v>
      </c>
      <c r="AW194" s="13" t="s">
        <v>36</v>
      </c>
      <c r="AX194" s="13" t="s">
        <v>88</v>
      </c>
      <c r="AY194" s="251" t="s">
        <v>144</v>
      </c>
    </row>
    <row r="195" s="2" customFormat="1" ht="37.8" customHeight="1">
      <c r="A195" s="39"/>
      <c r="B195" s="40"/>
      <c r="C195" s="227" t="s">
        <v>239</v>
      </c>
      <c r="D195" s="227" t="s">
        <v>146</v>
      </c>
      <c r="E195" s="228" t="s">
        <v>240</v>
      </c>
      <c r="F195" s="229" t="s">
        <v>241</v>
      </c>
      <c r="G195" s="230" t="s">
        <v>149</v>
      </c>
      <c r="H195" s="231">
        <v>855.62</v>
      </c>
      <c r="I195" s="232"/>
      <c r="J195" s="233">
        <f>ROUND(I195*H195,2)</f>
        <v>0</v>
      </c>
      <c r="K195" s="229" t="s">
        <v>150</v>
      </c>
      <c r="L195" s="45"/>
      <c r="M195" s="234" t="s">
        <v>1</v>
      </c>
      <c r="N195" s="235" t="s">
        <v>46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151</v>
      </c>
      <c r="AT195" s="238" t="s">
        <v>146</v>
      </c>
      <c r="AU195" s="238" t="s">
        <v>90</v>
      </c>
      <c r="AY195" s="18" t="s">
        <v>144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151</v>
      </c>
      <c r="BM195" s="238" t="s">
        <v>242</v>
      </c>
    </row>
    <row r="196" s="2" customFormat="1" ht="62.7" customHeight="1">
      <c r="A196" s="39"/>
      <c r="B196" s="40"/>
      <c r="C196" s="227" t="s">
        <v>243</v>
      </c>
      <c r="D196" s="227" t="s">
        <v>146</v>
      </c>
      <c r="E196" s="228" t="s">
        <v>244</v>
      </c>
      <c r="F196" s="229" t="s">
        <v>245</v>
      </c>
      <c r="G196" s="230" t="s">
        <v>211</v>
      </c>
      <c r="H196" s="231">
        <v>343.32100000000003</v>
      </c>
      <c r="I196" s="232"/>
      <c r="J196" s="233">
        <f>ROUND(I196*H196,2)</f>
        <v>0</v>
      </c>
      <c r="K196" s="229" t="s">
        <v>150</v>
      </c>
      <c r="L196" s="45"/>
      <c r="M196" s="234" t="s">
        <v>1</v>
      </c>
      <c r="N196" s="235" t="s">
        <v>46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151</v>
      </c>
      <c r="AT196" s="238" t="s">
        <v>146</v>
      </c>
      <c r="AU196" s="238" t="s">
        <v>90</v>
      </c>
      <c r="AY196" s="18" t="s">
        <v>144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88</v>
      </c>
      <c r="BK196" s="239">
        <f>ROUND(I196*H196,2)</f>
        <v>0</v>
      </c>
      <c r="BL196" s="18" t="s">
        <v>151</v>
      </c>
      <c r="BM196" s="238" t="s">
        <v>246</v>
      </c>
    </row>
    <row r="197" s="15" customFormat="1">
      <c r="A197" s="15"/>
      <c r="B197" s="263"/>
      <c r="C197" s="264"/>
      <c r="D197" s="242" t="s">
        <v>153</v>
      </c>
      <c r="E197" s="265" t="s">
        <v>1</v>
      </c>
      <c r="F197" s="266" t="s">
        <v>247</v>
      </c>
      <c r="G197" s="264"/>
      <c r="H197" s="265" t="s">
        <v>1</v>
      </c>
      <c r="I197" s="267"/>
      <c r="J197" s="264"/>
      <c r="K197" s="264"/>
      <c r="L197" s="268"/>
      <c r="M197" s="269"/>
      <c r="N197" s="270"/>
      <c r="O197" s="270"/>
      <c r="P197" s="270"/>
      <c r="Q197" s="270"/>
      <c r="R197" s="270"/>
      <c r="S197" s="270"/>
      <c r="T197" s="27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2" t="s">
        <v>153</v>
      </c>
      <c r="AU197" s="272" t="s">
        <v>90</v>
      </c>
      <c r="AV197" s="15" t="s">
        <v>88</v>
      </c>
      <c r="AW197" s="15" t="s">
        <v>36</v>
      </c>
      <c r="AX197" s="15" t="s">
        <v>81</v>
      </c>
      <c r="AY197" s="272" t="s">
        <v>144</v>
      </c>
    </row>
    <row r="198" s="13" customFormat="1">
      <c r="A198" s="13"/>
      <c r="B198" s="240"/>
      <c r="C198" s="241"/>
      <c r="D198" s="242" t="s">
        <v>153</v>
      </c>
      <c r="E198" s="243" t="s">
        <v>1</v>
      </c>
      <c r="F198" s="244" t="s">
        <v>248</v>
      </c>
      <c r="G198" s="241"/>
      <c r="H198" s="245">
        <v>74.680000000000007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153</v>
      </c>
      <c r="AU198" s="251" t="s">
        <v>90</v>
      </c>
      <c r="AV198" s="13" t="s">
        <v>90</v>
      </c>
      <c r="AW198" s="13" t="s">
        <v>36</v>
      </c>
      <c r="AX198" s="13" t="s">
        <v>81</v>
      </c>
      <c r="AY198" s="251" t="s">
        <v>144</v>
      </c>
    </row>
    <row r="199" s="16" customFormat="1">
      <c r="A199" s="16"/>
      <c r="B199" s="273"/>
      <c r="C199" s="274"/>
      <c r="D199" s="242" t="s">
        <v>153</v>
      </c>
      <c r="E199" s="275" t="s">
        <v>1</v>
      </c>
      <c r="F199" s="276" t="s">
        <v>249</v>
      </c>
      <c r="G199" s="274"/>
      <c r="H199" s="277">
        <v>74.680000000000007</v>
      </c>
      <c r="I199" s="278"/>
      <c r="J199" s="274"/>
      <c r="K199" s="274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153</v>
      </c>
      <c r="AU199" s="283" t="s">
        <v>90</v>
      </c>
      <c r="AV199" s="16" t="s">
        <v>162</v>
      </c>
      <c r="AW199" s="16" t="s">
        <v>36</v>
      </c>
      <c r="AX199" s="16" t="s">
        <v>81</v>
      </c>
      <c r="AY199" s="283" t="s">
        <v>144</v>
      </c>
    </row>
    <row r="200" s="15" customFormat="1">
      <c r="A200" s="15"/>
      <c r="B200" s="263"/>
      <c r="C200" s="264"/>
      <c r="D200" s="242" t="s">
        <v>153</v>
      </c>
      <c r="E200" s="265" t="s">
        <v>1</v>
      </c>
      <c r="F200" s="266" t="s">
        <v>250</v>
      </c>
      <c r="G200" s="264"/>
      <c r="H200" s="265" t="s">
        <v>1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153</v>
      </c>
      <c r="AU200" s="272" t="s">
        <v>90</v>
      </c>
      <c r="AV200" s="15" t="s">
        <v>88</v>
      </c>
      <c r="AW200" s="15" t="s">
        <v>36</v>
      </c>
      <c r="AX200" s="15" t="s">
        <v>81</v>
      </c>
      <c r="AY200" s="272" t="s">
        <v>144</v>
      </c>
    </row>
    <row r="201" s="13" customFormat="1">
      <c r="A201" s="13"/>
      <c r="B201" s="240"/>
      <c r="C201" s="241"/>
      <c r="D201" s="242" t="s">
        <v>153</v>
      </c>
      <c r="E201" s="243" t="s">
        <v>1</v>
      </c>
      <c r="F201" s="244" t="s">
        <v>251</v>
      </c>
      <c r="G201" s="241"/>
      <c r="H201" s="245">
        <v>305.98099999999999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153</v>
      </c>
      <c r="AU201" s="251" t="s">
        <v>90</v>
      </c>
      <c r="AV201" s="13" t="s">
        <v>90</v>
      </c>
      <c r="AW201" s="13" t="s">
        <v>36</v>
      </c>
      <c r="AX201" s="13" t="s">
        <v>81</v>
      </c>
      <c r="AY201" s="251" t="s">
        <v>144</v>
      </c>
    </row>
    <row r="202" s="13" customFormat="1">
      <c r="A202" s="13"/>
      <c r="B202" s="240"/>
      <c r="C202" s="241"/>
      <c r="D202" s="242" t="s">
        <v>153</v>
      </c>
      <c r="E202" s="243" t="s">
        <v>1</v>
      </c>
      <c r="F202" s="244" t="s">
        <v>252</v>
      </c>
      <c r="G202" s="241"/>
      <c r="H202" s="245">
        <v>-37.340000000000003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153</v>
      </c>
      <c r="AU202" s="251" t="s">
        <v>90</v>
      </c>
      <c r="AV202" s="13" t="s">
        <v>90</v>
      </c>
      <c r="AW202" s="13" t="s">
        <v>36</v>
      </c>
      <c r="AX202" s="13" t="s">
        <v>81</v>
      </c>
      <c r="AY202" s="251" t="s">
        <v>144</v>
      </c>
    </row>
    <row r="203" s="16" customFormat="1">
      <c r="A203" s="16"/>
      <c r="B203" s="273"/>
      <c r="C203" s="274"/>
      <c r="D203" s="242" t="s">
        <v>153</v>
      </c>
      <c r="E203" s="275" t="s">
        <v>1</v>
      </c>
      <c r="F203" s="276" t="s">
        <v>249</v>
      </c>
      <c r="G203" s="274"/>
      <c r="H203" s="277">
        <v>268.64100000000002</v>
      </c>
      <c r="I203" s="278"/>
      <c r="J203" s="274"/>
      <c r="K203" s="274"/>
      <c r="L203" s="279"/>
      <c r="M203" s="280"/>
      <c r="N203" s="281"/>
      <c r="O203" s="281"/>
      <c r="P203" s="281"/>
      <c r="Q203" s="281"/>
      <c r="R203" s="281"/>
      <c r="S203" s="281"/>
      <c r="T203" s="28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3" t="s">
        <v>153</v>
      </c>
      <c r="AU203" s="283" t="s">
        <v>90</v>
      </c>
      <c r="AV203" s="16" t="s">
        <v>162</v>
      </c>
      <c r="AW203" s="16" t="s">
        <v>36</v>
      </c>
      <c r="AX203" s="16" t="s">
        <v>81</v>
      </c>
      <c r="AY203" s="283" t="s">
        <v>144</v>
      </c>
    </row>
    <row r="204" s="14" customFormat="1">
      <c r="A204" s="14"/>
      <c r="B204" s="252"/>
      <c r="C204" s="253"/>
      <c r="D204" s="242" t="s">
        <v>153</v>
      </c>
      <c r="E204" s="254" t="s">
        <v>1</v>
      </c>
      <c r="F204" s="255" t="s">
        <v>156</v>
      </c>
      <c r="G204" s="253"/>
      <c r="H204" s="256">
        <v>343.32100000000003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153</v>
      </c>
      <c r="AU204" s="262" t="s">
        <v>90</v>
      </c>
      <c r="AV204" s="14" t="s">
        <v>151</v>
      </c>
      <c r="AW204" s="14" t="s">
        <v>36</v>
      </c>
      <c r="AX204" s="14" t="s">
        <v>88</v>
      </c>
      <c r="AY204" s="262" t="s">
        <v>144</v>
      </c>
    </row>
    <row r="205" s="2" customFormat="1" ht="62.7" customHeight="1">
      <c r="A205" s="39"/>
      <c r="B205" s="40"/>
      <c r="C205" s="227" t="s">
        <v>253</v>
      </c>
      <c r="D205" s="227" t="s">
        <v>146</v>
      </c>
      <c r="E205" s="228" t="s">
        <v>254</v>
      </c>
      <c r="F205" s="229" t="s">
        <v>255</v>
      </c>
      <c r="G205" s="230" t="s">
        <v>211</v>
      </c>
      <c r="H205" s="231">
        <v>302.38499999999999</v>
      </c>
      <c r="I205" s="232"/>
      <c r="J205" s="233">
        <f>ROUND(I205*H205,2)</f>
        <v>0</v>
      </c>
      <c r="K205" s="229" t="s">
        <v>150</v>
      </c>
      <c r="L205" s="45"/>
      <c r="M205" s="234" t="s">
        <v>1</v>
      </c>
      <c r="N205" s="235" t="s">
        <v>46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151</v>
      </c>
      <c r="AT205" s="238" t="s">
        <v>146</v>
      </c>
      <c r="AU205" s="238" t="s">
        <v>90</v>
      </c>
      <c r="AY205" s="18" t="s">
        <v>144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88</v>
      </c>
      <c r="BK205" s="239">
        <f>ROUND(I205*H205,2)</f>
        <v>0</v>
      </c>
      <c r="BL205" s="18" t="s">
        <v>151</v>
      </c>
      <c r="BM205" s="238" t="s">
        <v>256</v>
      </c>
    </row>
    <row r="206" s="15" customFormat="1">
      <c r="A206" s="15"/>
      <c r="B206" s="263"/>
      <c r="C206" s="264"/>
      <c r="D206" s="242" t="s">
        <v>153</v>
      </c>
      <c r="E206" s="265" t="s">
        <v>1</v>
      </c>
      <c r="F206" s="266" t="s">
        <v>250</v>
      </c>
      <c r="G206" s="264"/>
      <c r="H206" s="265" t="s">
        <v>1</v>
      </c>
      <c r="I206" s="267"/>
      <c r="J206" s="264"/>
      <c r="K206" s="264"/>
      <c r="L206" s="268"/>
      <c r="M206" s="269"/>
      <c r="N206" s="270"/>
      <c r="O206" s="270"/>
      <c r="P206" s="270"/>
      <c r="Q206" s="270"/>
      <c r="R206" s="270"/>
      <c r="S206" s="270"/>
      <c r="T206" s="27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2" t="s">
        <v>153</v>
      </c>
      <c r="AU206" s="272" t="s">
        <v>90</v>
      </c>
      <c r="AV206" s="15" t="s">
        <v>88</v>
      </c>
      <c r="AW206" s="15" t="s">
        <v>36</v>
      </c>
      <c r="AX206" s="15" t="s">
        <v>81</v>
      </c>
      <c r="AY206" s="272" t="s">
        <v>144</v>
      </c>
    </row>
    <row r="207" s="13" customFormat="1">
      <c r="A207" s="13"/>
      <c r="B207" s="240"/>
      <c r="C207" s="241"/>
      <c r="D207" s="242" t="s">
        <v>153</v>
      </c>
      <c r="E207" s="243" t="s">
        <v>1</v>
      </c>
      <c r="F207" s="244" t="s">
        <v>257</v>
      </c>
      <c r="G207" s="241"/>
      <c r="H207" s="245">
        <v>302.38499999999999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153</v>
      </c>
      <c r="AU207" s="251" t="s">
        <v>90</v>
      </c>
      <c r="AV207" s="13" t="s">
        <v>90</v>
      </c>
      <c r="AW207" s="13" t="s">
        <v>36</v>
      </c>
      <c r="AX207" s="13" t="s">
        <v>88</v>
      </c>
      <c r="AY207" s="251" t="s">
        <v>144</v>
      </c>
    </row>
    <row r="208" s="2" customFormat="1" ht="44.25" customHeight="1">
      <c r="A208" s="39"/>
      <c r="B208" s="40"/>
      <c r="C208" s="227" t="s">
        <v>258</v>
      </c>
      <c r="D208" s="227" t="s">
        <v>146</v>
      </c>
      <c r="E208" s="228" t="s">
        <v>259</v>
      </c>
      <c r="F208" s="229" t="s">
        <v>260</v>
      </c>
      <c r="G208" s="230" t="s">
        <v>211</v>
      </c>
      <c r="H208" s="231">
        <v>37.340000000000003</v>
      </c>
      <c r="I208" s="232"/>
      <c r="J208" s="233">
        <f>ROUND(I208*H208,2)</f>
        <v>0</v>
      </c>
      <c r="K208" s="229" t="s">
        <v>150</v>
      </c>
      <c r="L208" s="45"/>
      <c r="M208" s="234" t="s">
        <v>1</v>
      </c>
      <c r="N208" s="235" t="s">
        <v>46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151</v>
      </c>
      <c r="AT208" s="238" t="s">
        <v>146</v>
      </c>
      <c r="AU208" s="238" t="s">
        <v>90</v>
      </c>
      <c r="AY208" s="18" t="s">
        <v>144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88</v>
      </c>
      <c r="BK208" s="239">
        <f>ROUND(I208*H208,2)</f>
        <v>0</v>
      </c>
      <c r="BL208" s="18" t="s">
        <v>151</v>
      </c>
      <c r="BM208" s="238" t="s">
        <v>261</v>
      </c>
    </row>
    <row r="209" s="15" customFormat="1">
      <c r="A209" s="15"/>
      <c r="B209" s="263"/>
      <c r="C209" s="264"/>
      <c r="D209" s="242" t="s">
        <v>153</v>
      </c>
      <c r="E209" s="265" t="s">
        <v>1</v>
      </c>
      <c r="F209" s="266" t="s">
        <v>262</v>
      </c>
      <c r="G209" s="264"/>
      <c r="H209" s="265" t="s">
        <v>1</v>
      </c>
      <c r="I209" s="267"/>
      <c r="J209" s="264"/>
      <c r="K209" s="264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153</v>
      </c>
      <c r="AU209" s="272" t="s">
        <v>90</v>
      </c>
      <c r="AV209" s="15" t="s">
        <v>88</v>
      </c>
      <c r="AW209" s="15" t="s">
        <v>36</v>
      </c>
      <c r="AX209" s="15" t="s">
        <v>81</v>
      </c>
      <c r="AY209" s="272" t="s">
        <v>144</v>
      </c>
    </row>
    <row r="210" s="13" customFormat="1">
      <c r="A210" s="13"/>
      <c r="B210" s="240"/>
      <c r="C210" s="241"/>
      <c r="D210" s="242" t="s">
        <v>153</v>
      </c>
      <c r="E210" s="243" t="s">
        <v>1</v>
      </c>
      <c r="F210" s="244" t="s">
        <v>263</v>
      </c>
      <c r="G210" s="241"/>
      <c r="H210" s="245">
        <v>37.340000000000003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153</v>
      </c>
      <c r="AU210" s="251" t="s">
        <v>90</v>
      </c>
      <c r="AV210" s="13" t="s">
        <v>90</v>
      </c>
      <c r="AW210" s="13" t="s">
        <v>36</v>
      </c>
      <c r="AX210" s="13" t="s">
        <v>88</v>
      </c>
      <c r="AY210" s="251" t="s">
        <v>144</v>
      </c>
    </row>
    <row r="211" s="2" customFormat="1" ht="44.25" customHeight="1">
      <c r="A211" s="39"/>
      <c r="B211" s="40"/>
      <c r="C211" s="227" t="s">
        <v>7</v>
      </c>
      <c r="D211" s="284" t="s">
        <v>146</v>
      </c>
      <c r="E211" s="228" t="s">
        <v>264</v>
      </c>
      <c r="F211" s="229" t="s">
        <v>265</v>
      </c>
      <c r="G211" s="230" t="s">
        <v>266</v>
      </c>
      <c r="H211" s="231">
        <v>1084.9500000000001</v>
      </c>
      <c r="I211" s="232"/>
      <c r="J211" s="233">
        <f>ROUND(I211*H211,2)</f>
        <v>0</v>
      </c>
      <c r="K211" s="229" t="s">
        <v>267</v>
      </c>
      <c r="L211" s="45"/>
      <c r="M211" s="234" t="s">
        <v>1</v>
      </c>
      <c r="N211" s="235" t="s">
        <v>46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151</v>
      </c>
      <c r="AT211" s="238" t="s">
        <v>146</v>
      </c>
      <c r="AU211" s="238" t="s">
        <v>90</v>
      </c>
      <c r="AY211" s="18" t="s">
        <v>144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88</v>
      </c>
      <c r="BK211" s="239">
        <f>ROUND(I211*H211,2)</f>
        <v>0</v>
      </c>
      <c r="BL211" s="18" t="s">
        <v>151</v>
      </c>
      <c r="BM211" s="238" t="s">
        <v>268</v>
      </c>
    </row>
    <row r="212" s="13" customFormat="1">
      <c r="A212" s="13"/>
      <c r="B212" s="240"/>
      <c r="C212" s="241"/>
      <c r="D212" s="242" t="s">
        <v>153</v>
      </c>
      <c r="E212" s="243" t="s">
        <v>1</v>
      </c>
      <c r="F212" s="244" t="s">
        <v>269</v>
      </c>
      <c r="G212" s="241"/>
      <c r="H212" s="245">
        <v>510.41800000000001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153</v>
      </c>
      <c r="AU212" s="251" t="s">
        <v>90</v>
      </c>
      <c r="AV212" s="13" t="s">
        <v>90</v>
      </c>
      <c r="AW212" s="13" t="s">
        <v>36</v>
      </c>
      <c r="AX212" s="13" t="s">
        <v>81</v>
      </c>
      <c r="AY212" s="251" t="s">
        <v>144</v>
      </c>
    </row>
    <row r="213" s="13" customFormat="1">
      <c r="A213" s="13"/>
      <c r="B213" s="240"/>
      <c r="C213" s="241"/>
      <c r="D213" s="242" t="s">
        <v>153</v>
      </c>
      <c r="E213" s="243" t="s">
        <v>1</v>
      </c>
      <c r="F213" s="244" t="s">
        <v>270</v>
      </c>
      <c r="G213" s="241"/>
      <c r="H213" s="245">
        <v>574.53200000000004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153</v>
      </c>
      <c r="AU213" s="251" t="s">
        <v>90</v>
      </c>
      <c r="AV213" s="13" t="s">
        <v>90</v>
      </c>
      <c r="AW213" s="13" t="s">
        <v>36</v>
      </c>
      <c r="AX213" s="13" t="s">
        <v>81</v>
      </c>
      <c r="AY213" s="251" t="s">
        <v>144</v>
      </c>
    </row>
    <row r="214" s="14" customFormat="1">
      <c r="A214" s="14"/>
      <c r="B214" s="252"/>
      <c r="C214" s="253"/>
      <c r="D214" s="242" t="s">
        <v>153</v>
      </c>
      <c r="E214" s="254" t="s">
        <v>1</v>
      </c>
      <c r="F214" s="255" t="s">
        <v>156</v>
      </c>
      <c r="G214" s="253"/>
      <c r="H214" s="256">
        <v>1084.9500000000001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153</v>
      </c>
      <c r="AU214" s="262" t="s">
        <v>90</v>
      </c>
      <c r="AV214" s="14" t="s">
        <v>151</v>
      </c>
      <c r="AW214" s="14" t="s">
        <v>36</v>
      </c>
      <c r="AX214" s="14" t="s">
        <v>88</v>
      </c>
      <c r="AY214" s="262" t="s">
        <v>144</v>
      </c>
    </row>
    <row r="215" s="2" customFormat="1" ht="44.25" customHeight="1">
      <c r="A215" s="39"/>
      <c r="B215" s="40"/>
      <c r="C215" s="227" t="s">
        <v>271</v>
      </c>
      <c r="D215" s="227" t="s">
        <v>146</v>
      </c>
      <c r="E215" s="228" t="s">
        <v>272</v>
      </c>
      <c r="F215" s="229" t="s">
        <v>273</v>
      </c>
      <c r="G215" s="230" t="s">
        <v>211</v>
      </c>
      <c r="H215" s="231">
        <v>263.04000000000002</v>
      </c>
      <c r="I215" s="232"/>
      <c r="J215" s="233">
        <f>ROUND(I215*H215,2)</f>
        <v>0</v>
      </c>
      <c r="K215" s="229" t="s">
        <v>150</v>
      </c>
      <c r="L215" s="45"/>
      <c r="M215" s="234" t="s">
        <v>1</v>
      </c>
      <c r="N215" s="235" t="s">
        <v>46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151</v>
      </c>
      <c r="AT215" s="238" t="s">
        <v>146</v>
      </c>
      <c r="AU215" s="238" t="s">
        <v>90</v>
      </c>
      <c r="AY215" s="18" t="s">
        <v>144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88</v>
      </c>
      <c r="BK215" s="239">
        <f>ROUND(I215*H215,2)</f>
        <v>0</v>
      </c>
      <c r="BL215" s="18" t="s">
        <v>151</v>
      </c>
      <c r="BM215" s="238" t="s">
        <v>274</v>
      </c>
    </row>
    <row r="216" s="15" customFormat="1">
      <c r="A216" s="15"/>
      <c r="B216" s="263"/>
      <c r="C216" s="264"/>
      <c r="D216" s="242" t="s">
        <v>153</v>
      </c>
      <c r="E216" s="265" t="s">
        <v>1</v>
      </c>
      <c r="F216" s="266" t="s">
        <v>166</v>
      </c>
      <c r="G216" s="264"/>
      <c r="H216" s="265" t="s">
        <v>1</v>
      </c>
      <c r="I216" s="267"/>
      <c r="J216" s="264"/>
      <c r="K216" s="264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153</v>
      </c>
      <c r="AU216" s="272" t="s">
        <v>90</v>
      </c>
      <c r="AV216" s="15" t="s">
        <v>88</v>
      </c>
      <c r="AW216" s="15" t="s">
        <v>36</v>
      </c>
      <c r="AX216" s="15" t="s">
        <v>81</v>
      </c>
      <c r="AY216" s="272" t="s">
        <v>144</v>
      </c>
    </row>
    <row r="217" s="15" customFormat="1">
      <c r="A217" s="15"/>
      <c r="B217" s="263"/>
      <c r="C217" s="264"/>
      <c r="D217" s="242" t="s">
        <v>153</v>
      </c>
      <c r="E217" s="265" t="s">
        <v>1</v>
      </c>
      <c r="F217" s="266" t="s">
        <v>227</v>
      </c>
      <c r="G217" s="264"/>
      <c r="H217" s="265" t="s">
        <v>1</v>
      </c>
      <c r="I217" s="267"/>
      <c r="J217" s="264"/>
      <c r="K217" s="264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153</v>
      </c>
      <c r="AU217" s="272" t="s">
        <v>90</v>
      </c>
      <c r="AV217" s="15" t="s">
        <v>88</v>
      </c>
      <c r="AW217" s="15" t="s">
        <v>36</v>
      </c>
      <c r="AX217" s="15" t="s">
        <v>81</v>
      </c>
      <c r="AY217" s="272" t="s">
        <v>144</v>
      </c>
    </row>
    <row r="218" s="13" customFormat="1">
      <c r="A218" s="13"/>
      <c r="B218" s="240"/>
      <c r="C218" s="241"/>
      <c r="D218" s="242" t="s">
        <v>153</v>
      </c>
      <c r="E218" s="243" t="s">
        <v>1</v>
      </c>
      <c r="F218" s="244" t="s">
        <v>275</v>
      </c>
      <c r="G218" s="241"/>
      <c r="H218" s="245">
        <v>225.69999999999999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153</v>
      </c>
      <c r="AU218" s="251" t="s">
        <v>90</v>
      </c>
      <c r="AV218" s="13" t="s">
        <v>90</v>
      </c>
      <c r="AW218" s="13" t="s">
        <v>36</v>
      </c>
      <c r="AX218" s="13" t="s">
        <v>81</v>
      </c>
      <c r="AY218" s="251" t="s">
        <v>144</v>
      </c>
    </row>
    <row r="219" s="13" customFormat="1">
      <c r="A219" s="13"/>
      <c r="B219" s="240"/>
      <c r="C219" s="241"/>
      <c r="D219" s="242" t="s">
        <v>153</v>
      </c>
      <c r="E219" s="243" t="s">
        <v>1</v>
      </c>
      <c r="F219" s="244" t="s">
        <v>276</v>
      </c>
      <c r="G219" s="241"/>
      <c r="H219" s="245">
        <v>37.340000000000003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153</v>
      </c>
      <c r="AU219" s="251" t="s">
        <v>90</v>
      </c>
      <c r="AV219" s="13" t="s">
        <v>90</v>
      </c>
      <c r="AW219" s="13" t="s">
        <v>36</v>
      </c>
      <c r="AX219" s="13" t="s">
        <v>81</v>
      </c>
      <c r="AY219" s="251" t="s">
        <v>144</v>
      </c>
    </row>
    <row r="220" s="14" customFormat="1">
      <c r="A220" s="14"/>
      <c r="B220" s="252"/>
      <c r="C220" s="253"/>
      <c r="D220" s="242" t="s">
        <v>153</v>
      </c>
      <c r="E220" s="254" t="s">
        <v>1</v>
      </c>
      <c r="F220" s="255" t="s">
        <v>156</v>
      </c>
      <c r="G220" s="253"/>
      <c r="H220" s="256">
        <v>263.04000000000002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153</v>
      </c>
      <c r="AU220" s="262" t="s">
        <v>90</v>
      </c>
      <c r="AV220" s="14" t="s">
        <v>151</v>
      </c>
      <c r="AW220" s="14" t="s">
        <v>36</v>
      </c>
      <c r="AX220" s="14" t="s">
        <v>88</v>
      </c>
      <c r="AY220" s="262" t="s">
        <v>144</v>
      </c>
    </row>
    <row r="221" s="2" customFormat="1" ht="16.5" customHeight="1">
      <c r="A221" s="39"/>
      <c r="B221" s="40"/>
      <c r="C221" s="285" t="s">
        <v>277</v>
      </c>
      <c r="D221" s="285" t="s">
        <v>278</v>
      </c>
      <c r="E221" s="286" t="s">
        <v>279</v>
      </c>
      <c r="F221" s="287" t="s">
        <v>280</v>
      </c>
      <c r="G221" s="288" t="s">
        <v>266</v>
      </c>
      <c r="H221" s="289">
        <v>451.39999999999998</v>
      </c>
      <c r="I221" s="290"/>
      <c r="J221" s="291">
        <f>ROUND(I221*H221,2)</f>
        <v>0</v>
      </c>
      <c r="K221" s="287" t="s">
        <v>1</v>
      </c>
      <c r="L221" s="292"/>
      <c r="M221" s="293" t="s">
        <v>1</v>
      </c>
      <c r="N221" s="294" t="s">
        <v>46</v>
      </c>
      <c r="O221" s="92"/>
      <c r="P221" s="236">
        <f>O221*H221</f>
        <v>0</v>
      </c>
      <c r="Q221" s="236">
        <v>1</v>
      </c>
      <c r="R221" s="236">
        <f>Q221*H221</f>
        <v>451.39999999999998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189</v>
      </c>
      <c r="AT221" s="238" t="s">
        <v>278</v>
      </c>
      <c r="AU221" s="238" t="s">
        <v>90</v>
      </c>
      <c r="AY221" s="18" t="s">
        <v>144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88</v>
      </c>
      <c r="BK221" s="239">
        <f>ROUND(I221*H221,2)</f>
        <v>0</v>
      </c>
      <c r="BL221" s="18" t="s">
        <v>151</v>
      </c>
      <c r="BM221" s="238" t="s">
        <v>281</v>
      </c>
    </row>
    <row r="222" s="2" customFormat="1">
      <c r="A222" s="39"/>
      <c r="B222" s="40"/>
      <c r="C222" s="41"/>
      <c r="D222" s="242" t="s">
        <v>282</v>
      </c>
      <c r="E222" s="41"/>
      <c r="F222" s="295" t="s">
        <v>283</v>
      </c>
      <c r="G222" s="41"/>
      <c r="H222" s="41"/>
      <c r="I222" s="296"/>
      <c r="J222" s="41"/>
      <c r="K222" s="41"/>
      <c r="L222" s="45"/>
      <c r="M222" s="297"/>
      <c r="N222" s="29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282</v>
      </c>
      <c r="AU222" s="18" t="s">
        <v>90</v>
      </c>
    </row>
    <row r="223" s="13" customFormat="1">
      <c r="A223" s="13"/>
      <c r="B223" s="240"/>
      <c r="C223" s="241"/>
      <c r="D223" s="242" t="s">
        <v>153</v>
      </c>
      <c r="E223" s="243" t="s">
        <v>1</v>
      </c>
      <c r="F223" s="244" t="s">
        <v>284</v>
      </c>
      <c r="G223" s="241"/>
      <c r="H223" s="245">
        <v>451.39999999999998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153</v>
      </c>
      <c r="AU223" s="251" t="s">
        <v>90</v>
      </c>
      <c r="AV223" s="13" t="s">
        <v>90</v>
      </c>
      <c r="AW223" s="13" t="s">
        <v>36</v>
      </c>
      <c r="AX223" s="13" t="s">
        <v>88</v>
      </c>
      <c r="AY223" s="251" t="s">
        <v>144</v>
      </c>
    </row>
    <row r="224" s="2" customFormat="1" ht="66.75" customHeight="1">
      <c r="A224" s="39"/>
      <c r="B224" s="40"/>
      <c r="C224" s="227" t="s">
        <v>285</v>
      </c>
      <c r="D224" s="227" t="s">
        <v>146</v>
      </c>
      <c r="E224" s="228" t="s">
        <v>286</v>
      </c>
      <c r="F224" s="229" t="s">
        <v>287</v>
      </c>
      <c r="G224" s="230" t="s">
        <v>211</v>
      </c>
      <c r="H224" s="231">
        <v>212.91</v>
      </c>
      <c r="I224" s="232"/>
      <c r="J224" s="233">
        <f>ROUND(I224*H224,2)</f>
        <v>0</v>
      </c>
      <c r="K224" s="229" t="s">
        <v>150</v>
      </c>
      <c r="L224" s="45"/>
      <c r="M224" s="234" t="s">
        <v>1</v>
      </c>
      <c r="N224" s="235" t="s">
        <v>46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151</v>
      </c>
      <c r="AT224" s="238" t="s">
        <v>146</v>
      </c>
      <c r="AU224" s="238" t="s">
        <v>90</v>
      </c>
      <c r="AY224" s="18" t="s">
        <v>144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88</v>
      </c>
      <c r="BK224" s="239">
        <f>ROUND(I224*H224,2)</f>
        <v>0</v>
      </c>
      <c r="BL224" s="18" t="s">
        <v>151</v>
      </c>
      <c r="BM224" s="238" t="s">
        <v>288</v>
      </c>
    </row>
    <row r="225" s="15" customFormat="1">
      <c r="A225" s="15"/>
      <c r="B225" s="263"/>
      <c r="C225" s="264"/>
      <c r="D225" s="242" t="s">
        <v>153</v>
      </c>
      <c r="E225" s="265" t="s">
        <v>1</v>
      </c>
      <c r="F225" s="266" t="s">
        <v>289</v>
      </c>
      <c r="G225" s="264"/>
      <c r="H225" s="265" t="s">
        <v>1</v>
      </c>
      <c r="I225" s="267"/>
      <c r="J225" s="264"/>
      <c r="K225" s="264"/>
      <c r="L225" s="268"/>
      <c r="M225" s="269"/>
      <c r="N225" s="270"/>
      <c r="O225" s="270"/>
      <c r="P225" s="270"/>
      <c r="Q225" s="270"/>
      <c r="R225" s="270"/>
      <c r="S225" s="270"/>
      <c r="T225" s="27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2" t="s">
        <v>153</v>
      </c>
      <c r="AU225" s="272" t="s">
        <v>90</v>
      </c>
      <c r="AV225" s="15" t="s">
        <v>88</v>
      </c>
      <c r="AW225" s="15" t="s">
        <v>36</v>
      </c>
      <c r="AX225" s="15" t="s">
        <v>81</v>
      </c>
      <c r="AY225" s="272" t="s">
        <v>144</v>
      </c>
    </row>
    <row r="226" s="15" customFormat="1">
      <c r="A226" s="15"/>
      <c r="B226" s="263"/>
      <c r="C226" s="264"/>
      <c r="D226" s="242" t="s">
        <v>153</v>
      </c>
      <c r="E226" s="265" t="s">
        <v>1</v>
      </c>
      <c r="F226" s="266" t="s">
        <v>227</v>
      </c>
      <c r="G226" s="264"/>
      <c r="H226" s="265" t="s">
        <v>1</v>
      </c>
      <c r="I226" s="267"/>
      <c r="J226" s="264"/>
      <c r="K226" s="264"/>
      <c r="L226" s="268"/>
      <c r="M226" s="269"/>
      <c r="N226" s="270"/>
      <c r="O226" s="270"/>
      <c r="P226" s="270"/>
      <c r="Q226" s="270"/>
      <c r="R226" s="270"/>
      <c r="S226" s="270"/>
      <c r="T226" s="27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2" t="s">
        <v>153</v>
      </c>
      <c r="AU226" s="272" t="s">
        <v>90</v>
      </c>
      <c r="AV226" s="15" t="s">
        <v>88</v>
      </c>
      <c r="AW226" s="15" t="s">
        <v>36</v>
      </c>
      <c r="AX226" s="15" t="s">
        <v>81</v>
      </c>
      <c r="AY226" s="272" t="s">
        <v>144</v>
      </c>
    </row>
    <row r="227" s="13" customFormat="1">
      <c r="A227" s="13"/>
      <c r="B227" s="240"/>
      <c r="C227" s="241"/>
      <c r="D227" s="242" t="s">
        <v>153</v>
      </c>
      <c r="E227" s="243" t="s">
        <v>1</v>
      </c>
      <c r="F227" s="244" t="s">
        <v>290</v>
      </c>
      <c r="G227" s="241"/>
      <c r="H227" s="245">
        <v>212.91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153</v>
      </c>
      <c r="AU227" s="251" t="s">
        <v>90</v>
      </c>
      <c r="AV227" s="13" t="s">
        <v>90</v>
      </c>
      <c r="AW227" s="13" t="s">
        <v>36</v>
      </c>
      <c r="AX227" s="13" t="s">
        <v>88</v>
      </c>
      <c r="AY227" s="251" t="s">
        <v>144</v>
      </c>
    </row>
    <row r="228" s="2" customFormat="1" ht="16.5" customHeight="1">
      <c r="A228" s="39"/>
      <c r="B228" s="40"/>
      <c r="C228" s="285" t="s">
        <v>291</v>
      </c>
      <c r="D228" s="285" t="s">
        <v>278</v>
      </c>
      <c r="E228" s="286" t="s">
        <v>292</v>
      </c>
      <c r="F228" s="287" t="s">
        <v>293</v>
      </c>
      <c r="G228" s="288" t="s">
        <v>266</v>
      </c>
      <c r="H228" s="289">
        <v>425.81999999999999</v>
      </c>
      <c r="I228" s="290"/>
      <c r="J228" s="291">
        <f>ROUND(I228*H228,2)</f>
        <v>0</v>
      </c>
      <c r="K228" s="287" t="s">
        <v>150</v>
      </c>
      <c r="L228" s="292"/>
      <c r="M228" s="293" t="s">
        <v>1</v>
      </c>
      <c r="N228" s="294" t="s">
        <v>46</v>
      </c>
      <c r="O228" s="92"/>
      <c r="P228" s="236">
        <f>O228*H228</f>
        <v>0</v>
      </c>
      <c r="Q228" s="236">
        <v>1</v>
      </c>
      <c r="R228" s="236">
        <f>Q228*H228</f>
        <v>425.81999999999999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189</v>
      </c>
      <c r="AT228" s="238" t="s">
        <v>278</v>
      </c>
      <c r="AU228" s="238" t="s">
        <v>90</v>
      </c>
      <c r="AY228" s="18" t="s">
        <v>144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88</v>
      </c>
      <c r="BK228" s="239">
        <f>ROUND(I228*H228,2)</f>
        <v>0</v>
      </c>
      <c r="BL228" s="18" t="s">
        <v>151</v>
      </c>
      <c r="BM228" s="238" t="s">
        <v>294</v>
      </c>
    </row>
    <row r="229" s="13" customFormat="1">
      <c r="A229" s="13"/>
      <c r="B229" s="240"/>
      <c r="C229" s="241"/>
      <c r="D229" s="242" t="s">
        <v>153</v>
      </c>
      <c r="E229" s="241"/>
      <c r="F229" s="244" t="s">
        <v>295</v>
      </c>
      <c r="G229" s="241"/>
      <c r="H229" s="245">
        <v>425.81999999999999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153</v>
      </c>
      <c r="AU229" s="251" t="s">
        <v>90</v>
      </c>
      <c r="AV229" s="13" t="s">
        <v>90</v>
      </c>
      <c r="AW229" s="13" t="s">
        <v>4</v>
      </c>
      <c r="AX229" s="13" t="s">
        <v>88</v>
      </c>
      <c r="AY229" s="251" t="s">
        <v>144</v>
      </c>
    </row>
    <row r="230" s="2" customFormat="1" ht="55.5" customHeight="1">
      <c r="A230" s="39"/>
      <c r="B230" s="40"/>
      <c r="C230" s="227" t="s">
        <v>296</v>
      </c>
      <c r="D230" s="227" t="s">
        <v>146</v>
      </c>
      <c r="E230" s="228" t="s">
        <v>297</v>
      </c>
      <c r="F230" s="229" t="s">
        <v>298</v>
      </c>
      <c r="G230" s="230" t="s">
        <v>149</v>
      </c>
      <c r="H230" s="231">
        <v>68.560000000000002</v>
      </c>
      <c r="I230" s="232"/>
      <c r="J230" s="233">
        <f>ROUND(I230*H230,2)</f>
        <v>0</v>
      </c>
      <c r="K230" s="229" t="s">
        <v>150</v>
      </c>
      <c r="L230" s="45"/>
      <c r="M230" s="234" t="s">
        <v>1</v>
      </c>
      <c r="N230" s="235" t="s">
        <v>46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151</v>
      </c>
      <c r="AT230" s="238" t="s">
        <v>146</v>
      </c>
      <c r="AU230" s="238" t="s">
        <v>90</v>
      </c>
      <c r="AY230" s="18" t="s">
        <v>144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88</v>
      </c>
      <c r="BK230" s="239">
        <f>ROUND(I230*H230,2)</f>
        <v>0</v>
      </c>
      <c r="BL230" s="18" t="s">
        <v>151</v>
      </c>
      <c r="BM230" s="238" t="s">
        <v>299</v>
      </c>
    </row>
    <row r="231" s="13" customFormat="1">
      <c r="A231" s="13"/>
      <c r="B231" s="240"/>
      <c r="C231" s="241"/>
      <c r="D231" s="242" t="s">
        <v>153</v>
      </c>
      <c r="E231" s="243" t="s">
        <v>1</v>
      </c>
      <c r="F231" s="244" t="s">
        <v>300</v>
      </c>
      <c r="G231" s="241"/>
      <c r="H231" s="245">
        <v>68.560000000000002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153</v>
      </c>
      <c r="AU231" s="251" t="s">
        <v>90</v>
      </c>
      <c r="AV231" s="13" t="s">
        <v>90</v>
      </c>
      <c r="AW231" s="13" t="s">
        <v>36</v>
      </c>
      <c r="AX231" s="13" t="s">
        <v>88</v>
      </c>
      <c r="AY231" s="251" t="s">
        <v>144</v>
      </c>
    </row>
    <row r="232" s="2" customFormat="1" ht="37.8" customHeight="1">
      <c r="A232" s="39"/>
      <c r="B232" s="40"/>
      <c r="C232" s="227" t="s">
        <v>301</v>
      </c>
      <c r="D232" s="227" t="s">
        <v>146</v>
      </c>
      <c r="E232" s="228" t="s">
        <v>302</v>
      </c>
      <c r="F232" s="229" t="s">
        <v>303</v>
      </c>
      <c r="G232" s="230" t="s">
        <v>149</v>
      </c>
      <c r="H232" s="231">
        <v>27.423999999999999</v>
      </c>
      <c r="I232" s="232"/>
      <c r="J232" s="233">
        <f>ROUND(I232*H232,2)</f>
        <v>0</v>
      </c>
      <c r="K232" s="229" t="s">
        <v>150</v>
      </c>
      <c r="L232" s="45"/>
      <c r="M232" s="234" t="s">
        <v>1</v>
      </c>
      <c r="N232" s="235" t="s">
        <v>46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151</v>
      </c>
      <c r="AT232" s="238" t="s">
        <v>146</v>
      </c>
      <c r="AU232" s="238" t="s">
        <v>90</v>
      </c>
      <c r="AY232" s="18" t="s">
        <v>144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88</v>
      </c>
      <c r="BK232" s="239">
        <f>ROUND(I232*H232,2)</f>
        <v>0</v>
      </c>
      <c r="BL232" s="18" t="s">
        <v>151</v>
      </c>
      <c r="BM232" s="238" t="s">
        <v>304</v>
      </c>
    </row>
    <row r="233" s="15" customFormat="1">
      <c r="A233" s="15"/>
      <c r="B233" s="263"/>
      <c r="C233" s="264"/>
      <c r="D233" s="242" t="s">
        <v>153</v>
      </c>
      <c r="E233" s="265" t="s">
        <v>1</v>
      </c>
      <c r="F233" s="266" t="s">
        <v>305</v>
      </c>
      <c r="G233" s="264"/>
      <c r="H233" s="265" t="s">
        <v>1</v>
      </c>
      <c r="I233" s="267"/>
      <c r="J233" s="264"/>
      <c r="K233" s="264"/>
      <c r="L233" s="268"/>
      <c r="M233" s="269"/>
      <c r="N233" s="270"/>
      <c r="O233" s="270"/>
      <c r="P233" s="270"/>
      <c r="Q233" s="270"/>
      <c r="R233" s="270"/>
      <c r="S233" s="270"/>
      <c r="T233" s="27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2" t="s">
        <v>153</v>
      </c>
      <c r="AU233" s="272" t="s">
        <v>90</v>
      </c>
      <c r="AV233" s="15" t="s">
        <v>88</v>
      </c>
      <c r="AW233" s="15" t="s">
        <v>36</v>
      </c>
      <c r="AX233" s="15" t="s">
        <v>81</v>
      </c>
      <c r="AY233" s="272" t="s">
        <v>144</v>
      </c>
    </row>
    <row r="234" s="13" customFormat="1">
      <c r="A234" s="13"/>
      <c r="B234" s="240"/>
      <c r="C234" s="241"/>
      <c r="D234" s="242" t="s">
        <v>153</v>
      </c>
      <c r="E234" s="243" t="s">
        <v>1</v>
      </c>
      <c r="F234" s="244" t="s">
        <v>207</v>
      </c>
      <c r="G234" s="241"/>
      <c r="H234" s="245">
        <v>27.423999999999999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153</v>
      </c>
      <c r="AU234" s="251" t="s">
        <v>90</v>
      </c>
      <c r="AV234" s="13" t="s">
        <v>90</v>
      </c>
      <c r="AW234" s="13" t="s">
        <v>36</v>
      </c>
      <c r="AX234" s="13" t="s">
        <v>88</v>
      </c>
      <c r="AY234" s="251" t="s">
        <v>144</v>
      </c>
    </row>
    <row r="235" s="2" customFormat="1" ht="37.8" customHeight="1">
      <c r="A235" s="39"/>
      <c r="B235" s="40"/>
      <c r="C235" s="227" t="s">
        <v>306</v>
      </c>
      <c r="D235" s="227" t="s">
        <v>146</v>
      </c>
      <c r="E235" s="228" t="s">
        <v>307</v>
      </c>
      <c r="F235" s="229" t="s">
        <v>308</v>
      </c>
      <c r="G235" s="230" t="s">
        <v>149</v>
      </c>
      <c r="H235" s="231">
        <v>95.983999999999995</v>
      </c>
      <c r="I235" s="232"/>
      <c r="J235" s="233">
        <f>ROUND(I235*H235,2)</f>
        <v>0</v>
      </c>
      <c r="K235" s="229" t="s">
        <v>150</v>
      </c>
      <c r="L235" s="45"/>
      <c r="M235" s="234" t="s">
        <v>1</v>
      </c>
      <c r="N235" s="235" t="s">
        <v>46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151</v>
      </c>
      <c r="AT235" s="238" t="s">
        <v>146</v>
      </c>
      <c r="AU235" s="238" t="s">
        <v>90</v>
      </c>
      <c r="AY235" s="18" t="s">
        <v>144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88</v>
      </c>
      <c r="BK235" s="239">
        <f>ROUND(I235*H235,2)</f>
        <v>0</v>
      </c>
      <c r="BL235" s="18" t="s">
        <v>151</v>
      </c>
      <c r="BM235" s="238" t="s">
        <v>309</v>
      </c>
    </row>
    <row r="236" s="13" customFormat="1">
      <c r="A236" s="13"/>
      <c r="B236" s="240"/>
      <c r="C236" s="241"/>
      <c r="D236" s="242" t="s">
        <v>153</v>
      </c>
      <c r="E236" s="243" t="s">
        <v>1</v>
      </c>
      <c r="F236" s="244" t="s">
        <v>310</v>
      </c>
      <c r="G236" s="241"/>
      <c r="H236" s="245">
        <v>95.983999999999995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153</v>
      </c>
      <c r="AU236" s="251" t="s">
        <v>90</v>
      </c>
      <c r="AV236" s="13" t="s">
        <v>90</v>
      </c>
      <c r="AW236" s="13" t="s">
        <v>36</v>
      </c>
      <c r="AX236" s="13" t="s">
        <v>88</v>
      </c>
      <c r="AY236" s="251" t="s">
        <v>144</v>
      </c>
    </row>
    <row r="237" s="2" customFormat="1" ht="16.5" customHeight="1">
      <c r="A237" s="39"/>
      <c r="B237" s="40"/>
      <c r="C237" s="285" t="s">
        <v>311</v>
      </c>
      <c r="D237" s="285" t="s">
        <v>278</v>
      </c>
      <c r="E237" s="286" t="s">
        <v>312</v>
      </c>
      <c r="F237" s="287" t="s">
        <v>313</v>
      </c>
      <c r="G237" s="288" t="s">
        <v>314</v>
      </c>
      <c r="H237" s="289">
        <v>1.9199999999999999</v>
      </c>
      <c r="I237" s="290"/>
      <c r="J237" s="291">
        <f>ROUND(I237*H237,2)</f>
        <v>0</v>
      </c>
      <c r="K237" s="287" t="s">
        <v>150</v>
      </c>
      <c r="L237" s="292"/>
      <c r="M237" s="293" t="s">
        <v>1</v>
      </c>
      <c r="N237" s="294" t="s">
        <v>46</v>
      </c>
      <c r="O237" s="92"/>
      <c r="P237" s="236">
        <f>O237*H237</f>
        <v>0</v>
      </c>
      <c r="Q237" s="236">
        <v>0.001</v>
      </c>
      <c r="R237" s="236">
        <f>Q237*H237</f>
        <v>0.0019200000000000001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189</v>
      </c>
      <c r="AT237" s="238" t="s">
        <v>278</v>
      </c>
      <c r="AU237" s="238" t="s">
        <v>90</v>
      </c>
      <c r="AY237" s="18" t="s">
        <v>144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88</v>
      </c>
      <c r="BK237" s="239">
        <f>ROUND(I237*H237,2)</f>
        <v>0</v>
      </c>
      <c r="BL237" s="18" t="s">
        <v>151</v>
      </c>
      <c r="BM237" s="238" t="s">
        <v>315</v>
      </c>
    </row>
    <row r="238" s="13" customFormat="1">
      <c r="A238" s="13"/>
      <c r="B238" s="240"/>
      <c r="C238" s="241"/>
      <c r="D238" s="242" t="s">
        <v>153</v>
      </c>
      <c r="E238" s="243" t="s">
        <v>1</v>
      </c>
      <c r="F238" s="244" t="s">
        <v>316</v>
      </c>
      <c r="G238" s="241"/>
      <c r="H238" s="245">
        <v>1.9199999999999999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153</v>
      </c>
      <c r="AU238" s="251" t="s">
        <v>90</v>
      </c>
      <c r="AV238" s="13" t="s">
        <v>90</v>
      </c>
      <c r="AW238" s="13" t="s">
        <v>36</v>
      </c>
      <c r="AX238" s="13" t="s">
        <v>88</v>
      </c>
      <c r="AY238" s="251" t="s">
        <v>144</v>
      </c>
    </row>
    <row r="239" s="12" customFormat="1" ht="22.8" customHeight="1">
      <c r="A239" s="12"/>
      <c r="B239" s="211"/>
      <c r="C239" s="212"/>
      <c r="D239" s="213" t="s">
        <v>80</v>
      </c>
      <c r="E239" s="225" t="s">
        <v>90</v>
      </c>
      <c r="F239" s="225" t="s">
        <v>317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SUM(P240:P244)</f>
        <v>0</v>
      </c>
      <c r="Q239" s="219"/>
      <c r="R239" s="220">
        <f>SUM(R240:R244)</f>
        <v>113.8823764</v>
      </c>
      <c r="S239" s="219"/>
      <c r="T239" s="221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88</v>
      </c>
      <c r="AT239" s="223" t="s">
        <v>80</v>
      </c>
      <c r="AU239" s="223" t="s">
        <v>88</v>
      </c>
      <c r="AY239" s="222" t="s">
        <v>144</v>
      </c>
      <c r="BK239" s="224">
        <f>SUM(BK240:BK244)</f>
        <v>0</v>
      </c>
    </row>
    <row r="240" s="2" customFormat="1" ht="44.25" customHeight="1">
      <c r="A240" s="39"/>
      <c r="B240" s="40"/>
      <c r="C240" s="227" t="s">
        <v>318</v>
      </c>
      <c r="D240" s="227" t="s">
        <v>146</v>
      </c>
      <c r="E240" s="228" t="s">
        <v>319</v>
      </c>
      <c r="F240" s="229" t="s">
        <v>320</v>
      </c>
      <c r="G240" s="230" t="s">
        <v>211</v>
      </c>
      <c r="H240" s="231">
        <v>43.439999999999998</v>
      </c>
      <c r="I240" s="232"/>
      <c r="J240" s="233">
        <f>ROUND(I240*H240,2)</f>
        <v>0</v>
      </c>
      <c r="K240" s="229" t="s">
        <v>150</v>
      </c>
      <c r="L240" s="45"/>
      <c r="M240" s="234" t="s">
        <v>1</v>
      </c>
      <c r="N240" s="235" t="s">
        <v>46</v>
      </c>
      <c r="O240" s="92"/>
      <c r="P240" s="236">
        <f>O240*H240</f>
        <v>0</v>
      </c>
      <c r="Q240" s="236">
        <v>1.6299999999999999</v>
      </c>
      <c r="R240" s="236">
        <f>Q240*H240</f>
        <v>70.807199999999995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151</v>
      </c>
      <c r="AT240" s="238" t="s">
        <v>146</v>
      </c>
      <c r="AU240" s="238" t="s">
        <v>90</v>
      </c>
      <c r="AY240" s="18" t="s">
        <v>144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88</v>
      </c>
      <c r="BK240" s="239">
        <f>ROUND(I240*H240,2)</f>
        <v>0</v>
      </c>
      <c r="BL240" s="18" t="s">
        <v>151</v>
      </c>
      <c r="BM240" s="238" t="s">
        <v>321</v>
      </c>
    </row>
    <row r="241" s="15" customFormat="1">
      <c r="A241" s="15"/>
      <c r="B241" s="263"/>
      <c r="C241" s="264"/>
      <c r="D241" s="242" t="s">
        <v>153</v>
      </c>
      <c r="E241" s="265" t="s">
        <v>1</v>
      </c>
      <c r="F241" s="266" t="s">
        <v>166</v>
      </c>
      <c r="G241" s="264"/>
      <c r="H241" s="265" t="s">
        <v>1</v>
      </c>
      <c r="I241" s="267"/>
      <c r="J241" s="264"/>
      <c r="K241" s="264"/>
      <c r="L241" s="268"/>
      <c r="M241" s="269"/>
      <c r="N241" s="270"/>
      <c r="O241" s="270"/>
      <c r="P241" s="270"/>
      <c r="Q241" s="270"/>
      <c r="R241" s="270"/>
      <c r="S241" s="270"/>
      <c r="T241" s="27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2" t="s">
        <v>153</v>
      </c>
      <c r="AU241" s="272" t="s">
        <v>90</v>
      </c>
      <c r="AV241" s="15" t="s">
        <v>88</v>
      </c>
      <c r="AW241" s="15" t="s">
        <v>36</v>
      </c>
      <c r="AX241" s="15" t="s">
        <v>81</v>
      </c>
      <c r="AY241" s="272" t="s">
        <v>144</v>
      </c>
    </row>
    <row r="242" s="13" customFormat="1">
      <c r="A242" s="13"/>
      <c r="B242" s="240"/>
      <c r="C242" s="241"/>
      <c r="D242" s="242" t="s">
        <v>153</v>
      </c>
      <c r="E242" s="243" t="s">
        <v>1</v>
      </c>
      <c r="F242" s="244" t="s">
        <v>322</v>
      </c>
      <c r="G242" s="241"/>
      <c r="H242" s="245">
        <v>43.439999999999998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153</v>
      </c>
      <c r="AU242" s="251" t="s">
        <v>90</v>
      </c>
      <c r="AV242" s="13" t="s">
        <v>90</v>
      </c>
      <c r="AW242" s="13" t="s">
        <v>36</v>
      </c>
      <c r="AX242" s="13" t="s">
        <v>88</v>
      </c>
      <c r="AY242" s="251" t="s">
        <v>144</v>
      </c>
    </row>
    <row r="243" s="2" customFormat="1" ht="66.75" customHeight="1">
      <c r="A243" s="39"/>
      <c r="B243" s="40"/>
      <c r="C243" s="227" t="s">
        <v>323</v>
      </c>
      <c r="D243" s="227" t="s">
        <v>146</v>
      </c>
      <c r="E243" s="228" t="s">
        <v>324</v>
      </c>
      <c r="F243" s="229" t="s">
        <v>325</v>
      </c>
      <c r="G243" s="230" t="s">
        <v>174</v>
      </c>
      <c r="H243" s="231">
        <v>181</v>
      </c>
      <c r="I243" s="232"/>
      <c r="J243" s="233">
        <f>ROUND(I243*H243,2)</f>
        <v>0</v>
      </c>
      <c r="K243" s="229" t="s">
        <v>150</v>
      </c>
      <c r="L243" s="45"/>
      <c r="M243" s="234" t="s">
        <v>1</v>
      </c>
      <c r="N243" s="235" t="s">
        <v>46</v>
      </c>
      <c r="O243" s="92"/>
      <c r="P243" s="236">
        <f>O243*H243</f>
        <v>0</v>
      </c>
      <c r="Q243" s="236">
        <v>0.23798440000000001</v>
      </c>
      <c r="R243" s="236">
        <f>Q243*H243</f>
        <v>43.075176400000004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151</v>
      </c>
      <c r="AT243" s="238" t="s">
        <v>146</v>
      </c>
      <c r="AU243" s="238" t="s">
        <v>90</v>
      </c>
      <c r="AY243" s="18" t="s">
        <v>144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88</v>
      </c>
      <c r="BK243" s="239">
        <f>ROUND(I243*H243,2)</f>
        <v>0</v>
      </c>
      <c r="BL243" s="18" t="s">
        <v>151</v>
      </c>
      <c r="BM243" s="238" t="s">
        <v>326</v>
      </c>
    </row>
    <row r="244" s="13" customFormat="1">
      <c r="A244" s="13"/>
      <c r="B244" s="240"/>
      <c r="C244" s="241"/>
      <c r="D244" s="242" t="s">
        <v>153</v>
      </c>
      <c r="E244" s="243" t="s">
        <v>1</v>
      </c>
      <c r="F244" s="244" t="s">
        <v>327</v>
      </c>
      <c r="G244" s="241"/>
      <c r="H244" s="245">
        <v>181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153</v>
      </c>
      <c r="AU244" s="251" t="s">
        <v>90</v>
      </c>
      <c r="AV244" s="13" t="s">
        <v>90</v>
      </c>
      <c r="AW244" s="13" t="s">
        <v>36</v>
      </c>
      <c r="AX244" s="13" t="s">
        <v>88</v>
      </c>
      <c r="AY244" s="251" t="s">
        <v>144</v>
      </c>
    </row>
    <row r="245" s="12" customFormat="1" ht="22.8" customHeight="1">
      <c r="A245" s="12"/>
      <c r="B245" s="211"/>
      <c r="C245" s="212"/>
      <c r="D245" s="213" t="s">
        <v>80</v>
      </c>
      <c r="E245" s="225" t="s">
        <v>162</v>
      </c>
      <c r="F245" s="225" t="s">
        <v>328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SUM(P246:P258)</f>
        <v>0</v>
      </c>
      <c r="Q245" s="219"/>
      <c r="R245" s="220">
        <f>SUM(R246:R258)</f>
        <v>3.6122999999999998</v>
      </c>
      <c r="S245" s="219"/>
      <c r="T245" s="221">
        <f>SUM(T246:T258)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88</v>
      </c>
      <c r="AT245" s="223" t="s">
        <v>80</v>
      </c>
      <c r="AU245" s="223" t="s">
        <v>88</v>
      </c>
      <c r="AY245" s="222" t="s">
        <v>144</v>
      </c>
      <c r="BK245" s="224">
        <f>SUM(BK246:BK258)</f>
        <v>0</v>
      </c>
    </row>
    <row r="246" s="2" customFormat="1" ht="33" customHeight="1">
      <c r="A246" s="39"/>
      <c r="B246" s="40"/>
      <c r="C246" s="227" t="s">
        <v>329</v>
      </c>
      <c r="D246" s="227" t="s">
        <v>146</v>
      </c>
      <c r="E246" s="228" t="s">
        <v>330</v>
      </c>
      <c r="F246" s="229" t="s">
        <v>331</v>
      </c>
      <c r="G246" s="230" t="s">
        <v>332</v>
      </c>
      <c r="H246" s="231">
        <v>20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46</v>
      </c>
      <c r="O246" s="92"/>
      <c r="P246" s="236">
        <f>O246*H246</f>
        <v>0</v>
      </c>
      <c r="Q246" s="236">
        <v>0.17488999999999999</v>
      </c>
      <c r="R246" s="236">
        <f>Q246*H246</f>
        <v>3.4977999999999998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151</v>
      </c>
      <c r="AT246" s="238" t="s">
        <v>146</v>
      </c>
      <c r="AU246" s="238" t="s">
        <v>90</v>
      </c>
      <c r="AY246" s="18" t="s">
        <v>144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88</v>
      </c>
      <c r="BK246" s="239">
        <f>ROUND(I246*H246,2)</f>
        <v>0</v>
      </c>
      <c r="BL246" s="18" t="s">
        <v>151</v>
      </c>
      <c r="BM246" s="238" t="s">
        <v>333</v>
      </c>
    </row>
    <row r="247" s="13" customFormat="1">
      <c r="A247" s="13"/>
      <c r="B247" s="240"/>
      <c r="C247" s="241"/>
      <c r="D247" s="242" t="s">
        <v>153</v>
      </c>
      <c r="E247" s="243" t="s">
        <v>1</v>
      </c>
      <c r="F247" s="244" t="s">
        <v>334</v>
      </c>
      <c r="G247" s="241"/>
      <c r="H247" s="245">
        <v>20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153</v>
      </c>
      <c r="AU247" s="251" t="s">
        <v>90</v>
      </c>
      <c r="AV247" s="13" t="s">
        <v>90</v>
      </c>
      <c r="AW247" s="13" t="s">
        <v>36</v>
      </c>
      <c r="AX247" s="13" t="s">
        <v>88</v>
      </c>
      <c r="AY247" s="251" t="s">
        <v>144</v>
      </c>
    </row>
    <row r="248" s="2" customFormat="1" ht="24.15" customHeight="1">
      <c r="A248" s="39"/>
      <c r="B248" s="40"/>
      <c r="C248" s="285" t="s">
        <v>335</v>
      </c>
      <c r="D248" s="285" t="s">
        <v>278</v>
      </c>
      <c r="E248" s="286" t="s">
        <v>336</v>
      </c>
      <c r="F248" s="287" t="s">
        <v>337</v>
      </c>
      <c r="G248" s="288" t="s">
        <v>332</v>
      </c>
      <c r="H248" s="289">
        <v>12</v>
      </c>
      <c r="I248" s="290"/>
      <c r="J248" s="291">
        <f>ROUND(I248*H248,2)</f>
        <v>0</v>
      </c>
      <c r="K248" s="287" t="s">
        <v>1</v>
      </c>
      <c r="L248" s="292"/>
      <c r="M248" s="293" t="s">
        <v>1</v>
      </c>
      <c r="N248" s="294" t="s">
        <v>46</v>
      </c>
      <c r="O248" s="92"/>
      <c r="P248" s="236">
        <f>O248*H248</f>
        <v>0</v>
      </c>
      <c r="Q248" s="236">
        <v>0.0037000000000000002</v>
      </c>
      <c r="R248" s="236">
        <f>Q248*H248</f>
        <v>0.044400000000000002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189</v>
      </c>
      <c r="AT248" s="238" t="s">
        <v>278</v>
      </c>
      <c r="AU248" s="238" t="s">
        <v>90</v>
      </c>
      <c r="AY248" s="18" t="s">
        <v>144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88</v>
      </c>
      <c r="BK248" s="239">
        <f>ROUND(I248*H248,2)</f>
        <v>0</v>
      </c>
      <c r="BL248" s="18" t="s">
        <v>151</v>
      </c>
      <c r="BM248" s="238" t="s">
        <v>338</v>
      </c>
    </row>
    <row r="249" s="2" customFormat="1" ht="24.15" customHeight="1">
      <c r="A249" s="39"/>
      <c r="B249" s="40"/>
      <c r="C249" s="285" t="s">
        <v>339</v>
      </c>
      <c r="D249" s="285" t="s">
        <v>278</v>
      </c>
      <c r="E249" s="286" t="s">
        <v>340</v>
      </c>
      <c r="F249" s="287" t="s">
        <v>341</v>
      </c>
      <c r="G249" s="288" t="s">
        <v>332</v>
      </c>
      <c r="H249" s="289">
        <v>8</v>
      </c>
      <c r="I249" s="290"/>
      <c r="J249" s="291">
        <f>ROUND(I249*H249,2)</f>
        <v>0</v>
      </c>
      <c r="K249" s="287" t="s">
        <v>150</v>
      </c>
      <c r="L249" s="292"/>
      <c r="M249" s="293" t="s">
        <v>1</v>
      </c>
      <c r="N249" s="294" t="s">
        <v>46</v>
      </c>
      <c r="O249" s="92"/>
      <c r="P249" s="236">
        <f>O249*H249</f>
        <v>0</v>
      </c>
      <c r="Q249" s="236">
        <v>0.0033999999999999998</v>
      </c>
      <c r="R249" s="236">
        <f>Q249*H249</f>
        <v>0.027199999999999998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189</v>
      </c>
      <c r="AT249" s="238" t="s">
        <v>278</v>
      </c>
      <c r="AU249" s="238" t="s">
        <v>90</v>
      </c>
      <c r="AY249" s="18" t="s">
        <v>144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88</v>
      </c>
      <c r="BK249" s="239">
        <f>ROUND(I249*H249,2)</f>
        <v>0</v>
      </c>
      <c r="BL249" s="18" t="s">
        <v>151</v>
      </c>
      <c r="BM249" s="238" t="s">
        <v>342</v>
      </c>
    </row>
    <row r="250" s="2" customFormat="1" ht="24.15" customHeight="1">
      <c r="A250" s="39"/>
      <c r="B250" s="40"/>
      <c r="C250" s="227" t="s">
        <v>343</v>
      </c>
      <c r="D250" s="227" t="s">
        <v>146</v>
      </c>
      <c r="E250" s="228" t="s">
        <v>344</v>
      </c>
      <c r="F250" s="229" t="s">
        <v>345</v>
      </c>
      <c r="G250" s="230" t="s">
        <v>174</v>
      </c>
      <c r="H250" s="231">
        <v>30</v>
      </c>
      <c r="I250" s="232"/>
      <c r="J250" s="233">
        <f>ROUND(I250*H250,2)</f>
        <v>0</v>
      </c>
      <c r="K250" s="229" t="s">
        <v>150</v>
      </c>
      <c r="L250" s="45"/>
      <c r="M250" s="234" t="s">
        <v>1</v>
      </c>
      <c r="N250" s="235" t="s">
        <v>46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151</v>
      </c>
      <c r="AT250" s="238" t="s">
        <v>146</v>
      </c>
      <c r="AU250" s="238" t="s">
        <v>90</v>
      </c>
      <c r="AY250" s="18" t="s">
        <v>144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88</v>
      </c>
      <c r="BK250" s="239">
        <f>ROUND(I250*H250,2)</f>
        <v>0</v>
      </c>
      <c r="BL250" s="18" t="s">
        <v>151</v>
      </c>
      <c r="BM250" s="238" t="s">
        <v>346</v>
      </c>
    </row>
    <row r="251" s="13" customFormat="1">
      <c r="A251" s="13"/>
      <c r="B251" s="240"/>
      <c r="C251" s="241"/>
      <c r="D251" s="242" t="s">
        <v>153</v>
      </c>
      <c r="E251" s="243" t="s">
        <v>1</v>
      </c>
      <c r="F251" s="244" t="s">
        <v>347</v>
      </c>
      <c r="G251" s="241"/>
      <c r="H251" s="245">
        <v>30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153</v>
      </c>
      <c r="AU251" s="251" t="s">
        <v>90</v>
      </c>
      <c r="AV251" s="13" t="s">
        <v>90</v>
      </c>
      <c r="AW251" s="13" t="s">
        <v>36</v>
      </c>
      <c r="AX251" s="13" t="s">
        <v>88</v>
      </c>
      <c r="AY251" s="251" t="s">
        <v>144</v>
      </c>
    </row>
    <row r="252" s="2" customFormat="1" ht="24.15" customHeight="1">
      <c r="A252" s="39"/>
      <c r="B252" s="40"/>
      <c r="C252" s="285" t="s">
        <v>348</v>
      </c>
      <c r="D252" s="285" t="s">
        <v>278</v>
      </c>
      <c r="E252" s="286" t="s">
        <v>349</v>
      </c>
      <c r="F252" s="287" t="s">
        <v>350</v>
      </c>
      <c r="G252" s="288" t="s">
        <v>174</v>
      </c>
      <c r="H252" s="289">
        <v>30</v>
      </c>
      <c r="I252" s="290"/>
      <c r="J252" s="291">
        <f>ROUND(I252*H252,2)</f>
        <v>0</v>
      </c>
      <c r="K252" s="287" t="s">
        <v>1</v>
      </c>
      <c r="L252" s="292"/>
      <c r="M252" s="293" t="s">
        <v>1</v>
      </c>
      <c r="N252" s="294" t="s">
        <v>46</v>
      </c>
      <c r="O252" s="92"/>
      <c r="P252" s="236">
        <f>O252*H252</f>
        <v>0</v>
      </c>
      <c r="Q252" s="236">
        <v>0.00131</v>
      </c>
      <c r="R252" s="236">
        <f>Q252*H252</f>
        <v>0.039300000000000002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189</v>
      </c>
      <c r="AT252" s="238" t="s">
        <v>278</v>
      </c>
      <c r="AU252" s="238" t="s">
        <v>90</v>
      </c>
      <c r="AY252" s="18" t="s">
        <v>144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88</v>
      </c>
      <c r="BK252" s="239">
        <f>ROUND(I252*H252,2)</f>
        <v>0</v>
      </c>
      <c r="BL252" s="18" t="s">
        <v>151</v>
      </c>
      <c r="BM252" s="238" t="s">
        <v>351</v>
      </c>
    </row>
    <row r="253" s="2" customFormat="1" ht="16.5" customHeight="1">
      <c r="A253" s="39"/>
      <c r="B253" s="40"/>
      <c r="C253" s="285" t="s">
        <v>352</v>
      </c>
      <c r="D253" s="285" t="s">
        <v>278</v>
      </c>
      <c r="E253" s="286" t="s">
        <v>353</v>
      </c>
      <c r="F253" s="287" t="s">
        <v>354</v>
      </c>
      <c r="G253" s="288" t="s">
        <v>174</v>
      </c>
      <c r="H253" s="289">
        <v>90</v>
      </c>
      <c r="I253" s="290"/>
      <c r="J253" s="291">
        <f>ROUND(I253*H253,2)</f>
        <v>0</v>
      </c>
      <c r="K253" s="287" t="s">
        <v>150</v>
      </c>
      <c r="L253" s="292"/>
      <c r="M253" s="293" t="s">
        <v>1</v>
      </c>
      <c r="N253" s="294" t="s">
        <v>46</v>
      </c>
      <c r="O253" s="92"/>
      <c r="P253" s="236">
        <f>O253*H253</f>
        <v>0</v>
      </c>
      <c r="Q253" s="236">
        <v>4.0000000000000003E-05</v>
      </c>
      <c r="R253" s="236">
        <f>Q253*H253</f>
        <v>0.0036000000000000003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189</v>
      </c>
      <c r="AT253" s="238" t="s">
        <v>278</v>
      </c>
      <c r="AU253" s="238" t="s">
        <v>90</v>
      </c>
      <c r="AY253" s="18" t="s">
        <v>144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88</v>
      </c>
      <c r="BK253" s="239">
        <f>ROUND(I253*H253,2)</f>
        <v>0</v>
      </c>
      <c r="BL253" s="18" t="s">
        <v>151</v>
      </c>
      <c r="BM253" s="238" t="s">
        <v>355</v>
      </c>
    </row>
    <row r="254" s="13" customFormat="1">
      <c r="A254" s="13"/>
      <c r="B254" s="240"/>
      <c r="C254" s="241"/>
      <c r="D254" s="242" t="s">
        <v>153</v>
      </c>
      <c r="E254" s="243" t="s">
        <v>1</v>
      </c>
      <c r="F254" s="244" t="s">
        <v>356</v>
      </c>
      <c r="G254" s="241"/>
      <c r="H254" s="245">
        <v>90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153</v>
      </c>
      <c r="AU254" s="251" t="s">
        <v>90</v>
      </c>
      <c r="AV254" s="13" t="s">
        <v>90</v>
      </c>
      <c r="AW254" s="13" t="s">
        <v>36</v>
      </c>
      <c r="AX254" s="13" t="s">
        <v>88</v>
      </c>
      <c r="AY254" s="251" t="s">
        <v>144</v>
      </c>
    </row>
    <row r="255" s="2" customFormat="1" ht="24.15" customHeight="1">
      <c r="A255" s="39"/>
      <c r="B255" s="40"/>
      <c r="C255" s="227" t="s">
        <v>357</v>
      </c>
      <c r="D255" s="227" t="s">
        <v>146</v>
      </c>
      <c r="E255" s="228" t="s">
        <v>358</v>
      </c>
      <c r="F255" s="229" t="s">
        <v>359</v>
      </c>
      <c r="G255" s="230" t="s">
        <v>211</v>
      </c>
      <c r="H255" s="231">
        <v>87.763999999999996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46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151</v>
      </c>
      <c r="AT255" s="238" t="s">
        <v>146</v>
      </c>
      <c r="AU255" s="238" t="s">
        <v>90</v>
      </c>
      <c r="AY255" s="18" t="s">
        <v>144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88</v>
      </c>
      <c r="BK255" s="239">
        <f>ROUND(I255*H255,2)</f>
        <v>0</v>
      </c>
      <c r="BL255" s="18" t="s">
        <v>151</v>
      </c>
      <c r="BM255" s="238" t="s">
        <v>360</v>
      </c>
    </row>
    <row r="256" s="15" customFormat="1">
      <c r="A256" s="15"/>
      <c r="B256" s="263"/>
      <c r="C256" s="264"/>
      <c r="D256" s="242" t="s">
        <v>153</v>
      </c>
      <c r="E256" s="265" t="s">
        <v>1</v>
      </c>
      <c r="F256" s="266" t="s">
        <v>361</v>
      </c>
      <c r="G256" s="264"/>
      <c r="H256" s="265" t="s">
        <v>1</v>
      </c>
      <c r="I256" s="267"/>
      <c r="J256" s="264"/>
      <c r="K256" s="264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153</v>
      </c>
      <c r="AU256" s="272" t="s">
        <v>90</v>
      </c>
      <c r="AV256" s="15" t="s">
        <v>88</v>
      </c>
      <c r="AW256" s="15" t="s">
        <v>36</v>
      </c>
      <c r="AX256" s="15" t="s">
        <v>81</v>
      </c>
      <c r="AY256" s="272" t="s">
        <v>144</v>
      </c>
    </row>
    <row r="257" s="15" customFormat="1">
      <c r="A257" s="15"/>
      <c r="B257" s="263"/>
      <c r="C257" s="264"/>
      <c r="D257" s="242" t="s">
        <v>153</v>
      </c>
      <c r="E257" s="265" t="s">
        <v>1</v>
      </c>
      <c r="F257" s="266" t="s">
        <v>362</v>
      </c>
      <c r="G257" s="264"/>
      <c r="H257" s="265" t="s">
        <v>1</v>
      </c>
      <c r="I257" s="267"/>
      <c r="J257" s="264"/>
      <c r="K257" s="264"/>
      <c r="L257" s="268"/>
      <c r="M257" s="269"/>
      <c r="N257" s="270"/>
      <c r="O257" s="270"/>
      <c r="P257" s="270"/>
      <c r="Q257" s="270"/>
      <c r="R257" s="270"/>
      <c r="S257" s="270"/>
      <c r="T257" s="27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2" t="s">
        <v>153</v>
      </c>
      <c r="AU257" s="272" t="s">
        <v>90</v>
      </c>
      <c r="AV257" s="15" t="s">
        <v>88</v>
      </c>
      <c r="AW257" s="15" t="s">
        <v>36</v>
      </c>
      <c r="AX257" s="15" t="s">
        <v>81</v>
      </c>
      <c r="AY257" s="272" t="s">
        <v>144</v>
      </c>
    </row>
    <row r="258" s="13" customFormat="1">
      <c r="A258" s="13"/>
      <c r="B258" s="240"/>
      <c r="C258" s="241"/>
      <c r="D258" s="242" t="s">
        <v>153</v>
      </c>
      <c r="E258" s="243" t="s">
        <v>1</v>
      </c>
      <c r="F258" s="244" t="s">
        <v>363</v>
      </c>
      <c r="G258" s="241"/>
      <c r="H258" s="245">
        <v>87.763999999999996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153</v>
      </c>
      <c r="AU258" s="251" t="s">
        <v>90</v>
      </c>
      <c r="AV258" s="13" t="s">
        <v>90</v>
      </c>
      <c r="AW258" s="13" t="s">
        <v>36</v>
      </c>
      <c r="AX258" s="13" t="s">
        <v>88</v>
      </c>
      <c r="AY258" s="251" t="s">
        <v>144</v>
      </c>
    </row>
    <row r="259" s="12" customFormat="1" ht="22.8" customHeight="1">
      <c r="A259" s="12"/>
      <c r="B259" s="211"/>
      <c r="C259" s="212"/>
      <c r="D259" s="213" t="s">
        <v>80</v>
      </c>
      <c r="E259" s="225" t="s">
        <v>151</v>
      </c>
      <c r="F259" s="225" t="s">
        <v>364</v>
      </c>
      <c r="G259" s="212"/>
      <c r="H259" s="212"/>
      <c r="I259" s="215"/>
      <c r="J259" s="226">
        <f>BK259</f>
        <v>0</v>
      </c>
      <c r="K259" s="212"/>
      <c r="L259" s="217"/>
      <c r="M259" s="218"/>
      <c r="N259" s="219"/>
      <c r="O259" s="219"/>
      <c r="P259" s="220">
        <f>SUM(P260:P268)</f>
        <v>0</v>
      </c>
      <c r="Q259" s="219"/>
      <c r="R259" s="220">
        <f>SUM(R260:R268)</f>
        <v>0</v>
      </c>
      <c r="S259" s="219"/>
      <c r="T259" s="221">
        <f>SUM(T260:T268)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2" t="s">
        <v>88</v>
      </c>
      <c r="AT259" s="223" t="s">
        <v>80</v>
      </c>
      <c r="AU259" s="223" t="s">
        <v>88</v>
      </c>
      <c r="AY259" s="222" t="s">
        <v>144</v>
      </c>
      <c r="BK259" s="224">
        <f>SUM(BK260:BK268)</f>
        <v>0</v>
      </c>
    </row>
    <row r="260" s="2" customFormat="1" ht="24.15" customHeight="1">
      <c r="A260" s="39"/>
      <c r="B260" s="40"/>
      <c r="C260" s="227" t="s">
        <v>365</v>
      </c>
      <c r="D260" s="227" t="s">
        <v>146</v>
      </c>
      <c r="E260" s="228" t="s">
        <v>366</v>
      </c>
      <c r="F260" s="229" t="s">
        <v>367</v>
      </c>
      <c r="G260" s="230" t="s">
        <v>211</v>
      </c>
      <c r="H260" s="231">
        <v>2</v>
      </c>
      <c r="I260" s="232"/>
      <c r="J260" s="233">
        <f>ROUND(I260*H260,2)</f>
        <v>0</v>
      </c>
      <c r="K260" s="229" t="s">
        <v>150</v>
      </c>
      <c r="L260" s="45"/>
      <c r="M260" s="234" t="s">
        <v>1</v>
      </c>
      <c r="N260" s="235" t="s">
        <v>46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151</v>
      </c>
      <c r="AT260" s="238" t="s">
        <v>146</v>
      </c>
      <c r="AU260" s="238" t="s">
        <v>90</v>
      </c>
      <c r="AY260" s="18" t="s">
        <v>144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88</v>
      </c>
      <c r="BK260" s="239">
        <f>ROUND(I260*H260,2)</f>
        <v>0</v>
      </c>
      <c r="BL260" s="18" t="s">
        <v>151</v>
      </c>
      <c r="BM260" s="238" t="s">
        <v>368</v>
      </c>
    </row>
    <row r="261" s="15" customFormat="1">
      <c r="A261" s="15"/>
      <c r="B261" s="263"/>
      <c r="C261" s="264"/>
      <c r="D261" s="242" t="s">
        <v>153</v>
      </c>
      <c r="E261" s="265" t="s">
        <v>1</v>
      </c>
      <c r="F261" s="266" t="s">
        <v>369</v>
      </c>
      <c r="G261" s="264"/>
      <c r="H261" s="265" t="s">
        <v>1</v>
      </c>
      <c r="I261" s="267"/>
      <c r="J261" s="264"/>
      <c r="K261" s="264"/>
      <c r="L261" s="268"/>
      <c r="M261" s="269"/>
      <c r="N261" s="270"/>
      <c r="O261" s="270"/>
      <c r="P261" s="270"/>
      <c r="Q261" s="270"/>
      <c r="R261" s="270"/>
      <c r="S261" s="270"/>
      <c r="T261" s="27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2" t="s">
        <v>153</v>
      </c>
      <c r="AU261" s="272" t="s">
        <v>90</v>
      </c>
      <c r="AV261" s="15" t="s">
        <v>88</v>
      </c>
      <c r="AW261" s="15" t="s">
        <v>36</v>
      </c>
      <c r="AX261" s="15" t="s">
        <v>81</v>
      </c>
      <c r="AY261" s="272" t="s">
        <v>144</v>
      </c>
    </row>
    <row r="262" s="13" customFormat="1">
      <c r="A262" s="13"/>
      <c r="B262" s="240"/>
      <c r="C262" s="241"/>
      <c r="D262" s="242" t="s">
        <v>153</v>
      </c>
      <c r="E262" s="243" t="s">
        <v>1</v>
      </c>
      <c r="F262" s="244" t="s">
        <v>370</v>
      </c>
      <c r="G262" s="241"/>
      <c r="H262" s="245">
        <v>2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153</v>
      </c>
      <c r="AU262" s="251" t="s">
        <v>90</v>
      </c>
      <c r="AV262" s="13" t="s">
        <v>90</v>
      </c>
      <c r="AW262" s="13" t="s">
        <v>36</v>
      </c>
      <c r="AX262" s="13" t="s">
        <v>88</v>
      </c>
      <c r="AY262" s="251" t="s">
        <v>144</v>
      </c>
    </row>
    <row r="263" s="2" customFormat="1" ht="33" customHeight="1">
      <c r="A263" s="39"/>
      <c r="B263" s="40"/>
      <c r="C263" s="227" t="s">
        <v>371</v>
      </c>
      <c r="D263" s="227" t="s">
        <v>146</v>
      </c>
      <c r="E263" s="228" t="s">
        <v>372</v>
      </c>
      <c r="F263" s="229" t="s">
        <v>373</v>
      </c>
      <c r="G263" s="230" t="s">
        <v>211</v>
      </c>
      <c r="H263" s="231">
        <v>28.960000000000001</v>
      </c>
      <c r="I263" s="232"/>
      <c r="J263" s="233">
        <f>ROUND(I263*H263,2)</f>
        <v>0</v>
      </c>
      <c r="K263" s="229" t="s">
        <v>150</v>
      </c>
      <c r="L263" s="45"/>
      <c r="M263" s="234" t="s">
        <v>1</v>
      </c>
      <c r="N263" s="235" t="s">
        <v>46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151</v>
      </c>
      <c r="AT263" s="238" t="s">
        <v>146</v>
      </c>
      <c r="AU263" s="238" t="s">
        <v>90</v>
      </c>
      <c r="AY263" s="18" t="s">
        <v>144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88</v>
      </c>
      <c r="BK263" s="239">
        <f>ROUND(I263*H263,2)</f>
        <v>0</v>
      </c>
      <c r="BL263" s="18" t="s">
        <v>151</v>
      </c>
      <c r="BM263" s="238" t="s">
        <v>374</v>
      </c>
    </row>
    <row r="264" s="15" customFormat="1">
      <c r="A264" s="15"/>
      <c r="B264" s="263"/>
      <c r="C264" s="264"/>
      <c r="D264" s="242" t="s">
        <v>153</v>
      </c>
      <c r="E264" s="265" t="s">
        <v>1</v>
      </c>
      <c r="F264" s="266" t="s">
        <v>289</v>
      </c>
      <c r="G264" s="264"/>
      <c r="H264" s="265" t="s">
        <v>1</v>
      </c>
      <c r="I264" s="267"/>
      <c r="J264" s="264"/>
      <c r="K264" s="264"/>
      <c r="L264" s="268"/>
      <c r="M264" s="269"/>
      <c r="N264" s="270"/>
      <c r="O264" s="270"/>
      <c r="P264" s="270"/>
      <c r="Q264" s="270"/>
      <c r="R264" s="270"/>
      <c r="S264" s="270"/>
      <c r="T264" s="27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2" t="s">
        <v>153</v>
      </c>
      <c r="AU264" s="272" t="s">
        <v>90</v>
      </c>
      <c r="AV264" s="15" t="s">
        <v>88</v>
      </c>
      <c r="AW264" s="15" t="s">
        <v>36</v>
      </c>
      <c r="AX264" s="15" t="s">
        <v>81</v>
      </c>
      <c r="AY264" s="272" t="s">
        <v>144</v>
      </c>
    </row>
    <row r="265" s="15" customFormat="1">
      <c r="A265" s="15"/>
      <c r="B265" s="263"/>
      <c r="C265" s="264"/>
      <c r="D265" s="242" t="s">
        <v>153</v>
      </c>
      <c r="E265" s="265" t="s">
        <v>1</v>
      </c>
      <c r="F265" s="266" t="s">
        <v>227</v>
      </c>
      <c r="G265" s="264"/>
      <c r="H265" s="265" t="s">
        <v>1</v>
      </c>
      <c r="I265" s="267"/>
      <c r="J265" s="264"/>
      <c r="K265" s="264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153</v>
      </c>
      <c r="AU265" s="272" t="s">
        <v>90</v>
      </c>
      <c r="AV265" s="15" t="s">
        <v>88</v>
      </c>
      <c r="AW265" s="15" t="s">
        <v>36</v>
      </c>
      <c r="AX265" s="15" t="s">
        <v>81</v>
      </c>
      <c r="AY265" s="272" t="s">
        <v>144</v>
      </c>
    </row>
    <row r="266" s="13" customFormat="1">
      <c r="A266" s="13"/>
      <c r="B266" s="240"/>
      <c r="C266" s="241"/>
      <c r="D266" s="242" t="s">
        <v>153</v>
      </c>
      <c r="E266" s="243" t="s">
        <v>1</v>
      </c>
      <c r="F266" s="244" t="s">
        <v>375</v>
      </c>
      <c r="G266" s="241"/>
      <c r="H266" s="245">
        <v>28.960000000000001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153</v>
      </c>
      <c r="AU266" s="251" t="s">
        <v>90</v>
      </c>
      <c r="AV266" s="13" t="s">
        <v>90</v>
      </c>
      <c r="AW266" s="13" t="s">
        <v>36</v>
      </c>
      <c r="AX266" s="13" t="s">
        <v>88</v>
      </c>
      <c r="AY266" s="251" t="s">
        <v>144</v>
      </c>
    </row>
    <row r="267" s="2" customFormat="1" ht="44.25" customHeight="1">
      <c r="A267" s="39"/>
      <c r="B267" s="40"/>
      <c r="C267" s="227" t="s">
        <v>376</v>
      </c>
      <c r="D267" s="227" t="s">
        <v>146</v>
      </c>
      <c r="E267" s="228" t="s">
        <v>377</v>
      </c>
      <c r="F267" s="229" t="s">
        <v>378</v>
      </c>
      <c r="G267" s="230" t="s">
        <v>211</v>
      </c>
      <c r="H267" s="231">
        <v>0.023</v>
      </c>
      <c r="I267" s="232"/>
      <c r="J267" s="233">
        <f>ROUND(I267*H267,2)</f>
        <v>0</v>
      </c>
      <c r="K267" s="229" t="s">
        <v>150</v>
      </c>
      <c r="L267" s="45"/>
      <c r="M267" s="234" t="s">
        <v>1</v>
      </c>
      <c r="N267" s="235" t="s">
        <v>46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151</v>
      </c>
      <c r="AT267" s="238" t="s">
        <v>146</v>
      </c>
      <c r="AU267" s="238" t="s">
        <v>90</v>
      </c>
      <c r="AY267" s="18" t="s">
        <v>144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88</v>
      </c>
      <c r="BK267" s="239">
        <f>ROUND(I267*H267,2)</f>
        <v>0</v>
      </c>
      <c r="BL267" s="18" t="s">
        <v>151</v>
      </c>
      <c r="BM267" s="238" t="s">
        <v>379</v>
      </c>
    </row>
    <row r="268" s="13" customFormat="1">
      <c r="A268" s="13"/>
      <c r="B268" s="240"/>
      <c r="C268" s="241"/>
      <c r="D268" s="242" t="s">
        <v>153</v>
      </c>
      <c r="E268" s="243" t="s">
        <v>1</v>
      </c>
      <c r="F268" s="244" t="s">
        <v>380</v>
      </c>
      <c r="G268" s="241"/>
      <c r="H268" s="245">
        <v>0.023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153</v>
      </c>
      <c r="AU268" s="251" t="s">
        <v>90</v>
      </c>
      <c r="AV268" s="13" t="s">
        <v>90</v>
      </c>
      <c r="AW268" s="13" t="s">
        <v>36</v>
      </c>
      <c r="AX268" s="13" t="s">
        <v>88</v>
      </c>
      <c r="AY268" s="251" t="s">
        <v>144</v>
      </c>
    </row>
    <row r="269" s="12" customFormat="1" ht="22.8" customHeight="1">
      <c r="A269" s="12"/>
      <c r="B269" s="211"/>
      <c r="C269" s="212"/>
      <c r="D269" s="213" t="s">
        <v>80</v>
      </c>
      <c r="E269" s="225" t="s">
        <v>171</v>
      </c>
      <c r="F269" s="225" t="s">
        <v>381</v>
      </c>
      <c r="G269" s="212"/>
      <c r="H269" s="212"/>
      <c r="I269" s="215"/>
      <c r="J269" s="226">
        <f>BK269</f>
        <v>0</v>
      </c>
      <c r="K269" s="212"/>
      <c r="L269" s="217"/>
      <c r="M269" s="218"/>
      <c r="N269" s="219"/>
      <c r="O269" s="219"/>
      <c r="P269" s="220">
        <f>SUM(P270:P308)</f>
        <v>0</v>
      </c>
      <c r="Q269" s="219"/>
      <c r="R269" s="220">
        <f>SUM(R270:R308)</f>
        <v>45.720324679999997</v>
      </c>
      <c r="S269" s="219"/>
      <c r="T269" s="221">
        <f>SUM(T270:T308)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2" t="s">
        <v>88</v>
      </c>
      <c r="AT269" s="223" t="s">
        <v>80</v>
      </c>
      <c r="AU269" s="223" t="s">
        <v>88</v>
      </c>
      <c r="AY269" s="222" t="s">
        <v>144</v>
      </c>
      <c r="BK269" s="224">
        <f>SUM(BK270:BK308)</f>
        <v>0</v>
      </c>
    </row>
    <row r="270" s="2" customFormat="1" ht="33" customHeight="1">
      <c r="A270" s="39"/>
      <c r="B270" s="40"/>
      <c r="C270" s="227" t="s">
        <v>382</v>
      </c>
      <c r="D270" s="227" t="s">
        <v>146</v>
      </c>
      <c r="E270" s="228" t="s">
        <v>383</v>
      </c>
      <c r="F270" s="229" t="s">
        <v>384</v>
      </c>
      <c r="G270" s="230" t="s">
        <v>149</v>
      </c>
      <c r="H270" s="231">
        <v>262.19200000000001</v>
      </c>
      <c r="I270" s="232"/>
      <c r="J270" s="233">
        <f>ROUND(I270*H270,2)</f>
        <v>0</v>
      </c>
      <c r="K270" s="229" t="s">
        <v>150</v>
      </c>
      <c r="L270" s="45"/>
      <c r="M270" s="234" t="s">
        <v>1</v>
      </c>
      <c r="N270" s="235" t="s">
        <v>46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151</v>
      </c>
      <c r="AT270" s="238" t="s">
        <v>146</v>
      </c>
      <c r="AU270" s="238" t="s">
        <v>90</v>
      </c>
      <c r="AY270" s="18" t="s">
        <v>144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88</v>
      </c>
      <c r="BK270" s="239">
        <f>ROUND(I270*H270,2)</f>
        <v>0</v>
      </c>
      <c r="BL270" s="18" t="s">
        <v>151</v>
      </c>
      <c r="BM270" s="238" t="s">
        <v>385</v>
      </c>
    </row>
    <row r="271" s="15" customFormat="1">
      <c r="A271" s="15"/>
      <c r="B271" s="263"/>
      <c r="C271" s="264"/>
      <c r="D271" s="242" t="s">
        <v>153</v>
      </c>
      <c r="E271" s="265" t="s">
        <v>1</v>
      </c>
      <c r="F271" s="266" t="s">
        <v>166</v>
      </c>
      <c r="G271" s="264"/>
      <c r="H271" s="265" t="s">
        <v>1</v>
      </c>
      <c r="I271" s="267"/>
      <c r="J271" s="264"/>
      <c r="K271" s="264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153</v>
      </c>
      <c r="AU271" s="272" t="s">
        <v>90</v>
      </c>
      <c r="AV271" s="15" t="s">
        <v>88</v>
      </c>
      <c r="AW271" s="15" t="s">
        <v>36</v>
      </c>
      <c r="AX271" s="15" t="s">
        <v>81</v>
      </c>
      <c r="AY271" s="272" t="s">
        <v>144</v>
      </c>
    </row>
    <row r="272" s="15" customFormat="1">
      <c r="A272" s="15"/>
      <c r="B272" s="263"/>
      <c r="C272" s="264"/>
      <c r="D272" s="242" t="s">
        <v>153</v>
      </c>
      <c r="E272" s="265" t="s">
        <v>1</v>
      </c>
      <c r="F272" s="266" t="s">
        <v>167</v>
      </c>
      <c r="G272" s="264"/>
      <c r="H272" s="265" t="s">
        <v>1</v>
      </c>
      <c r="I272" s="267"/>
      <c r="J272" s="264"/>
      <c r="K272" s="264"/>
      <c r="L272" s="268"/>
      <c r="M272" s="269"/>
      <c r="N272" s="270"/>
      <c r="O272" s="270"/>
      <c r="P272" s="270"/>
      <c r="Q272" s="270"/>
      <c r="R272" s="270"/>
      <c r="S272" s="270"/>
      <c r="T272" s="27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2" t="s">
        <v>153</v>
      </c>
      <c r="AU272" s="272" t="s">
        <v>90</v>
      </c>
      <c r="AV272" s="15" t="s">
        <v>88</v>
      </c>
      <c r="AW272" s="15" t="s">
        <v>36</v>
      </c>
      <c r="AX272" s="15" t="s">
        <v>81</v>
      </c>
      <c r="AY272" s="272" t="s">
        <v>144</v>
      </c>
    </row>
    <row r="273" s="13" customFormat="1">
      <c r="A273" s="13"/>
      <c r="B273" s="240"/>
      <c r="C273" s="241"/>
      <c r="D273" s="242" t="s">
        <v>153</v>
      </c>
      <c r="E273" s="243" t="s">
        <v>1</v>
      </c>
      <c r="F273" s="244" t="s">
        <v>160</v>
      </c>
      <c r="G273" s="241"/>
      <c r="H273" s="245">
        <v>183.792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153</v>
      </c>
      <c r="AU273" s="251" t="s">
        <v>90</v>
      </c>
      <c r="AV273" s="13" t="s">
        <v>90</v>
      </c>
      <c r="AW273" s="13" t="s">
        <v>36</v>
      </c>
      <c r="AX273" s="13" t="s">
        <v>81</v>
      </c>
      <c r="AY273" s="251" t="s">
        <v>144</v>
      </c>
    </row>
    <row r="274" s="13" customFormat="1">
      <c r="A274" s="13"/>
      <c r="B274" s="240"/>
      <c r="C274" s="241"/>
      <c r="D274" s="242" t="s">
        <v>153</v>
      </c>
      <c r="E274" s="243" t="s">
        <v>1</v>
      </c>
      <c r="F274" s="244" t="s">
        <v>161</v>
      </c>
      <c r="G274" s="241"/>
      <c r="H274" s="245">
        <v>78.400000000000006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153</v>
      </c>
      <c r="AU274" s="251" t="s">
        <v>90</v>
      </c>
      <c r="AV274" s="13" t="s">
        <v>90</v>
      </c>
      <c r="AW274" s="13" t="s">
        <v>36</v>
      </c>
      <c r="AX274" s="13" t="s">
        <v>81</v>
      </c>
      <c r="AY274" s="251" t="s">
        <v>144</v>
      </c>
    </row>
    <row r="275" s="14" customFormat="1">
      <c r="A275" s="14"/>
      <c r="B275" s="252"/>
      <c r="C275" s="253"/>
      <c r="D275" s="242" t="s">
        <v>153</v>
      </c>
      <c r="E275" s="254" t="s">
        <v>1</v>
      </c>
      <c r="F275" s="255" t="s">
        <v>156</v>
      </c>
      <c r="G275" s="253"/>
      <c r="H275" s="256">
        <v>262.19200000000001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153</v>
      </c>
      <c r="AU275" s="262" t="s">
        <v>90</v>
      </c>
      <c r="AV275" s="14" t="s">
        <v>151</v>
      </c>
      <c r="AW275" s="14" t="s">
        <v>36</v>
      </c>
      <c r="AX275" s="14" t="s">
        <v>88</v>
      </c>
      <c r="AY275" s="262" t="s">
        <v>144</v>
      </c>
    </row>
    <row r="276" s="2" customFormat="1" ht="33" customHeight="1">
      <c r="A276" s="39"/>
      <c r="B276" s="40"/>
      <c r="C276" s="227" t="s">
        <v>386</v>
      </c>
      <c r="D276" s="227" t="s">
        <v>146</v>
      </c>
      <c r="E276" s="228" t="s">
        <v>387</v>
      </c>
      <c r="F276" s="229" t="s">
        <v>388</v>
      </c>
      <c r="G276" s="230" t="s">
        <v>149</v>
      </c>
      <c r="H276" s="231">
        <v>78.400000000000006</v>
      </c>
      <c r="I276" s="232"/>
      <c r="J276" s="233">
        <f>ROUND(I276*H276,2)</f>
        <v>0</v>
      </c>
      <c r="K276" s="229" t="s">
        <v>150</v>
      </c>
      <c r="L276" s="45"/>
      <c r="M276" s="234" t="s">
        <v>1</v>
      </c>
      <c r="N276" s="235" t="s">
        <v>46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151</v>
      </c>
      <c r="AT276" s="238" t="s">
        <v>146</v>
      </c>
      <c r="AU276" s="238" t="s">
        <v>90</v>
      </c>
      <c r="AY276" s="18" t="s">
        <v>144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88</v>
      </c>
      <c r="BK276" s="239">
        <f>ROUND(I276*H276,2)</f>
        <v>0</v>
      </c>
      <c r="BL276" s="18" t="s">
        <v>151</v>
      </c>
      <c r="BM276" s="238" t="s">
        <v>389</v>
      </c>
    </row>
    <row r="277" s="15" customFormat="1">
      <c r="A277" s="15"/>
      <c r="B277" s="263"/>
      <c r="C277" s="264"/>
      <c r="D277" s="242" t="s">
        <v>153</v>
      </c>
      <c r="E277" s="265" t="s">
        <v>1</v>
      </c>
      <c r="F277" s="266" t="s">
        <v>166</v>
      </c>
      <c r="G277" s="264"/>
      <c r="H277" s="265" t="s">
        <v>1</v>
      </c>
      <c r="I277" s="267"/>
      <c r="J277" s="264"/>
      <c r="K277" s="264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153</v>
      </c>
      <c r="AU277" s="272" t="s">
        <v>90</v>
      </c>
      <c r="AV277" s="15" t="s">
        <v>88</v>
      </c>
      <c r="AW277" s="15" t="s">
        <v>36</v>
      </c>
      <c r="AX277" s="15" t="s">
        <v>81</v>
      </c>
      <c r="AY277" s="272" t="s">
        <v>144</v>
      </c>
    </row>
    <row r="278" s="15" customFormat="1">
      <c r="A278" s="15"/>
      <c r="B278" s="263"/>
      <c r="C278" s="264"/>
      <c r="D278" s="242" t="s">
        <v>153</v>
      </c>
      <c r="E278" s="265" t="s">
        <v>1</v>
      </c>
      <c r="F278" s="266" t="s">
        <v>167</v>
      </c>
      <c r="G278" s="264"/>
      <c r="H278" s="265" t="s">
        <v>1</v>
      </c>
      <c r="I278" s="267"/>
      <c r="J278" s="264"/>
      <c r="K278" s="264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153</v>
      </c>
      <c r="AU278" s="272" t="s">
        <v>90</v>
      </c>
      <c r="AV278" s="15" t="s">
        <v>88</v>
      </c>
      <c r="AW278" s="15" t="s">
        <v>36</v>
      </c>
      <c r="AX278" s="15" t="s">
        <v>81</v>
      </c>
      <c r="AY278" s="272" t="s">
        <v>144</v>
      </c>
    </row>
    <row r="279" s="15" customFormat="1">
      <c r="A279" s="15"/>
      <c r="B279" s="263"/>
      <c r="C279" s="264"/>
      <c r="D279" s="242" t="s">
        <v>153</v>
      </c>
      <c r="E279" s="265" t="s">
        <v>1</v>
      </c>
      <c r="F279" s="266" t="s">
        <v>390</v>
      </c>
      <c r="G279" s="264"/>
      <c r="H279" s="265" t="s">
        <v>1</v>
      </c>
      <c r="I279" s="267"/>
      <c r="J279" s="264"/>
      <c r="K279" s="264"/>
      <c r="L279" s="268"/>
      <c r="M279" s="269"/>
      <c r="N279" s="270"/>
      <c r="O279" s="270"/>
      <c r="P279" s="270"/>
      <c r="Q279" s="270"/>
      <c r="R279" s="270"/>
      <c r="S279" s="270"/>
      <c r="T279" s="27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2" t="s">
        <v>153</v>
      </c>
      <c r="AU279" s="272" t="s">
        <v>90</v>
      </c>
      <c r="AV279" s="15" t="s">
        <v>88</v>
      </c>
      <c r="AW279" s="15" t="s">
        <v>36</v>
      </c>
      <c r="AX279" s="15" t="s">
        <v>81</v>
      </c>
      <c r="AY279" s="272" t="s">
        <v>144</v>
      </c>
    </row>
    <row r="280" s="13" customFormat="1">
      <c r="A280" s="13"/>
      <c r="B280" s="240"/>
      <c r="C280" s="241"/>
      <c r="D280" s="242" t="s">
        <v>153</v>
      </c>
      <c r="E280" s="243" t="s">
        <v>1</v>
      </c>
      <c r="F280" s="244" t="s">
        <v>161</v>
      </c>
      <c r="G280" s="241"/>
      <c r="H280" s="245">
        <v>78.400000000000006</v>
      </c>
      <c r="I280" s="246"/>
      <c r="J280" s="241"/>
      <c r="K280" s="241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153</v>
      </c>
      <c r="AU280" s="251" t="s">
        <v>90</v>
      </c>
      <c r="AV280" s="13" t="s">
        <v>90</v>
      </c>
      <c r="AW280" s="13" t="s">
        <v>36</v>
      </c>
      <c r="AX280" s="13" t="s">
        <v>88</v>
      </c>
      <c r="AY280" s="251" t="s">
        <v>144</v>
      </c>
    </row>
    <row r="281" s="2" customFormat="1" ht="33" customHeight="1">
      <c r="A281" s="39"/>
      <c r="B281" s="40"/>
      <c r="C281" s="227" t="s">
        <v>391</v>
      </c>
      <c r="D281" s="227" t="s">
        <v>146</v>
      </c>
      <c r="E281" s="228" t="s">
        <v>392</v>
      </c>
      <c r="F281" s="229" t="s">
        <v>393</v>
      </c>
      <c r="G281" s="230" t="s">
        <v>149</v>
      </c>
      <c r="H281" s="231">
        <v>262.19200000000001</v>
      </c>
      <c r="I281" s="232"/>
      <c r="J281" s="233">
        <f>ROUND(I281*H281,2)</f>
        <v>0</v>
      </c>
      <c r="K281" s="229" t="s">
        <v>150</v>
      </c>
      <c r="L281" s="45"/>
      <c r="M281" s="234" t="s">
        <v>1</v>
      </c>
      <c r="N281" s="235" t="s">
        <v>46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151</v>
      </c>
      <c r="AT281" s="238" t="s">
        <v>146</v>
      </c>
      <c r="AU281" s="238" t="s">
        <v>90</v>
      </c>
      <c r="AY281" s="18" t="s">
        <v>144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88</v>
      </c>
      <c r="BK281" s="239">
        <f>ROUND(I281*H281,2)</f>
        <v>0</v>
      </c>
      <c r="BL281" s="18" t="s">
        <v>151</v>
      </c>
      <c r="BM281" s="238" t="s">
        <v>394</v>
      </c>
    </row>
    <row r="282" s="15" customFormat="1">
      <c r="A282" s="15"/>
      <c r="B282" s="263"/>
      <c r="C282" s="264"/>
      <c r="D282" s="242" t="s">
        <v>153</v>
      </c>
      <c r="E282" s="265" t="s">
        <v>1</v>
      </c>
      <c r="F282" s="266" t="s">
        <v>166</v>
      </c>
      <c r="G282" s="264"/>
      <c r="H282" s="265" t="s">
        <v>1</v>
      </c>
      <c r="I282" s="267"/>
      <c r="J282" s="264"/>
      <c r="K282" s="264"/>
      <c r="L282" s="268"/>
      <c r="M282" s="269"/>
      <c r="N282" s="270"/>
      <c r="O282" s="270"/>
      <c r="P282" s="270"/>
      <c r="Q282" s="270"/>
      <c r="R282" s="270"/>
      <c r="S282" s="270"/>
      <c r="T282" s="27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2" t="s">
        <v>153</v>
      </c>
      <c r="AU282" s="272" t="s">
        <v>90</v>
      </c>
      <c r="AV282" s="15" t="s">
        <v>88</v>
      </c>
      <c r="AW282" s="15" t="s">
        <v>36</v>
      </c>
      <c r="AX282" s="15" t="s">
        <v>81</v>
      </c>
      <c r="AY282" s="272" t="s">
        <v>144</v>
      </c>
    </row>
    <row r="283" s="15" customFormat="1">
      <c r="A283" s="15"/>
      <c r="B283" s="263"/>
      <c r="C283" s="264"/>
      <c r="D283" s="242" t="s">
        <v>153</v>
      </c>
      <c r="E283" s="265" t="s">
        <v>1</v>
      </c>
      <c r="F283" s="266" t="s">
        <v>167</v>
      </c>
      <c r="G283" s="264"/>
      <c r="H283" s="265" t="s">
        <v>1</v>
      </c>
      <c r="I283" s="267"/>
      <c r="J283" s="264"/>
      <c r="K283" s="264"/>
      <c r="L283" s="268"/>
      <c r="M283" s="269"/>
      <c r="N283" s="270"/>
      <c r="O283" s="270"/>
      <c r="P283" s="270"/>
      <c r="Q283" s="270"/>
      <c r="R283" s="270"/>
      <c r="S283" s="270"/>
      <c r="T283" s="27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2" t="s">
        <v>153</v>
      </c>
      <c r="AU283" s="272" t="s">
        <v>90</v>
      </c>
      <c r="AV283" s="15" t="s">
        <v>88</v>
      </c>
      <c r="AW283" s="15" t="s">
        <v>36</v>
      </c>
      <c r="AX283" s="15" t="s">
        <v>81</v>
      </c>
      <c r="AY283" s="272" t="s">
        <v>144</v>
      </c>
    </row>
    <row r="284" s="13" customFormat="1">
      <c r="A284" s="13"/>
      <c r="B284" s="240"/>
      <c r="C284" s="241"/>
      <c r="D284" s="242" t="s">
        <v>153</v>
      </c>
      <c r="E284" s="243" t="s">
        <v>1</v>
      </c>
      <c r="F284" s="244" t="s">
        <v>160</v>
      </c>
      <c r="G284" s="241"/>
      <c r="H284" s="245">
        <v>183.792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153</v>
      </c>
      <c r="AU284" s="251" t="s">
        <v>90</v>
      </c>
      <c r="AV284" s="13" t="s">
        <v>90</v>
      </c>
      <c r="AW284" s="13" t="s">
        <v>36</v>
      </c>
      <c r="AX284" s="13" t="s">
        <v>81</v>
      </c>
      <c r="AY284" s="251" t="s">
        <v>144</v>
      </c>
    </row>
    <row r="285" s="13" customFormat="1">
      <c r="A285" s="13"/>
      <c r="B285" s="240"/>
      <c r="C285" s="241"/>
      <c r="D285" s="242" t="s">
        <v>153</v>
      </c>
      <c r="E285" s="243" t="s">
        <v>1</v>
      </c>
      <c r="F285" s="244" t="s">
        <v>161</v>
      </c>
      <c r="G285" s="241"/>
      <c r="H285" s="245">
        <v>78.400000000000006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153</v>
      </c>
      <c r="AU285" s="251" t="s">
        <v>90</v>
      </c>
      <c r="AV285" s="13" t="s">
        <v>90</v>
      </c>
      <c r="AW285" s="13" t="s">
        <v>36</v>
      </c>
      <c r="AX285" s="13" t="s">
        <v>81</v>
      </c>
      <c r="AY285" s="251" t="s">
        <v>144</v>
      </c>
    </row>
    <row r="286" s="14" customFormat="1">
      <c r="A286" s="14"/>
      <c r="B286" s="252"/>
      <c r="C286" s="253"/>
      <c r="D286" s="242" t="s">
        <v>153</v>
      </c>
      <c r="E286" s="254" t="s">
        <v>1</v>
      </c>
      <c r="F286" s="255" t="s">
        <v>156</v>
      </c>
      <c r="G286" s="253"/>
      <c r="H286" s="256">
        <v>262.19200000000001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153</v>
      </c>
      <c r="AU286" s="262" t="s">
        <v>90</v>
      </c>
      <c r="AV286" s="14" t="s">
        <v>151</v>
      </c>
      <c r="AW286" s="14" t="s">
        <v>36</v>
      </c>
      <c r="AX286" s="14" t="s">
        <v>88</v>
      </c>
      <c r="AY286" s="262" t="s">
        <v>144</v>
      </c>
    </row>
    <row r="287" s="2" customFormat="1" ht="33" customHeight="1">
      <c r="A287" s="39"/>
      <c r="B287" s="40"/>
      <c r="C287" s="227" t="s">
        <v>395</v>
      </c>
      <c r="D287" s="227" t="s">
        <v>146</v>
      </c>
      <c r="E287" s="228" t="s">
        <v>396</v>
      </c>
      <c r="F287" s="229" t="s">
        <v>397</v>
      </c>
      <c r="G287" s="230" t="s">
        <v>149</v>
      </c>
      <c r="H287" s="231">
        <v>183.744</v>
      </c>
      <c r="I287" s="232"/>
      <c r="J287" s="233">
        <f>ROUND(I287*H287,2)</f>
        <v>0</v>
      </c>
      <c r="K287" s="229" t="s">
        <v>150</v>
      </c>
      <c r="L287" s="45"/>
      <c r="M287" s="234" t="s">
        <v>1</v>
      </c>
      <c r="N287" s="235" t="s">
        <v>46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151</v>
      </c>
      <c r="AT287" s="238" t="s">
        <v>146</v>
      </c>
      <c r="AU287" s="238" t="s">
        <v>90</v>
      </c>
      <c r="AY287" s="18" t="s">
        <v>144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88</v>
      </c>
      <c r="BK287" s="239">
        <f>ROUND(I287*H287,2)</f>
        <v>0</v>
      </c>
      <c r="BL287" s="18" t="s">
        <v>151</v>
      </c>
      <c r="BM287" s="238" t="s">
        <v>398</v>
      </c>
    </row>
    <row r="288" s="15" customFormat="1">
      <c r="A288" s="15"/>
      <c r="B288" s="263"/>
      <c r="C288" s="264"/>
      <c r="D288" s="242" t="s">
        <v>153</v>
      </c>
      <c r="E288" s="265" t="s">
        <v>1</v>
      </c>
      <c r="F288" s="266" t="s">
        <v>166</v>
      </c>
      <c r="G288" s="264"/>
      <c r="H288" s="265" t="s">
        <v>1</v>
      </c>
      <c r="I288" s="267"/>
      <c r="J288" s="264"/>
      <c r="K288" s="264"/>
      <c r="L288" s="268"/>
      <c r="M288" s="269"/>
      <c r="N288" s="270"/>
      <c r="O288" s="270"/>
      <c r="P288" s="270"/>
      <c r="Q288" s="270"/>
      <c r="R288" s="270"/>
      <c r="S288" s="270"/>
      <c r="T288" s="27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2" t="s">
        <v>153</v>
      </c>
      <c r="AU288" s="272" t="s">
        <v>90</v>
      </c>
      <c r="AV288" s="15" t="s">
        <v>88</v>
      </c>
      <c r="AW288" s="15" t="s">
        <v>36</v>
      </c>
      <c r="AX288" s="15" t="s">
        <v>81</v>
      </c>
      <c r="AY288" s="272" t="s">
        <v>144</v>
      </c>
    </row>
    <row r="289" s="15" customFormat="1">
      <c r="A289" s="15"/>
      <c r="B289" s="263"/>
      <c r="C289" s="264"/>
      <c r="D289" s="242" t="s">
        <v>153</v>
      </c>
      <c r="E289" s="265" t="s">
        <v>1</v>
      </c>
      <c r="F289" s="266" t="s">
        <v>167</v>
      </c>
      <c r="G289" s="264"/>
      <c r="H289" s="265" t="s">
        <v>1</v>
      </c>
      <c r="I289" s="267"/>
      <c r="J289" s="264"/>
      <c r="K289" s="264"/>
      <c r="L289" s="268"/>
      <c r="M289" s="269"/>
      <c r="N289" s="270"/>
      <c r="O289" s="270"/>
      <c r="P289" s="270"/>
      <c r="Q289" s="270"/>
      <c r="R289" s="270"/>
      <c r="S289" s="270"/>
      <c r="T289" s="27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2" t="s">
        <v>153</v>
      </c>
      <c r="AU289" s="272" t="s">
        <v>90</v>
      </c>
      <c r="AV289" s="15" t="s">
        <v>88</v>
      </c>
      <c r="AW289" s="15" t="s">
        <v>36</v>
      </c>
      <c r="AX289" s="15" t="s">
        <v>81</v>
      </c>
      <c r="AY289" s="272" t="s">
        <v>144</v>
      </c>
    </row>
    <row r="290" s="15" customFormat="1">
      <c r="A290" s="15"/>
      <c r="B290" s="263"/>
      <c r="C290" s="264"/>
      <c r="D290" s="242" t="s">
        <v>153</v>
      </c>
      <c r="E290" s="265" t="s">
        <v>1</v>
      </c>
      <c r="F290" s="266" t="s">
        <v>390</v>
      </c>
      <c r="G290" s="264"/>
      <c r="H290" s="265" t="s">
        <v>1</v>
      </c>
      <c r="I290" s="267"/>
      <c r="J290" s="264"/>
      <c r="K290" s="264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153</v>
      </c>
      <c r="AU290" s="272" t="s">
        <v>90</v>
      </c>
      <c r="AV290" s="15" t="s">
        <v>88</v>
      </c>
      <c r="AW290" s="15" t="s">
        <v>36</v>
      </c>
      <c r="AX290" s="15" t="s">
        <v>81</v>
      </c>
      <c r="AY290" s="272" t="s">
        <v>144</v>
      </c>
    </row>
    <row r="291" s="13" customFormat="1">
      <c r="A291" s="13"/>
      <c r="B291" s="240"/>
      <c r="C291" s="241"/>
      <c r="D291" s="242" t="s">
        <v>153</v>
      </c>
      <c r="E291" s="243" t="s">
        <v>1</v>
      </c>
      <c r="F291" s="244" t="s">
        <v>399</v>
      </c>
      <c r="G291" s="241"/>
      <c r="H291" s="245">
        <v>183.744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153</v>
      </c>
      <c r="AU291" s="251" t="s">
        <v>90</v>
      </c>
      <c r="AV291" s="13" t="s">
        <v>90</v>
      </c>
      <c r="AW291" s="13" t="s">
        <v>36</v>
      </c>
      <c r="AX291" s="13" t="s">
        <v>88</v>
      </c>
      <c r="AY291" s="251" t="s">
        <v>144</v>
      </c>
    </row>
    <row r="292" s="2" customFormat="1" ht="37.8" customHeight="1">
      <c r="A292" s="39"/>
      <c r="B292" s="40"/>
      <c r="C292" s="227" t="s">
        <v>400</v>
      </c>
      <c r="D292" s="227" t="s">
        <v>146</v>
      </c>
      <c r="E292" s="228" t="s">
        <v>401</v>
      </c>
      <c r="F292" s="229" t="s">
        <v>402</v>
      </c>
      <c r="G292" s="230" t="s">
        <v>149</v>
      </c>
      <c r="H292" s="231">
        <v>78.400000000000006</v>
      </c>
      <c r="I292" s="232"/>
      <c r="J292" s="233">
        <f>ROUND(I292*H292,2)</f>
        <v>0</v>
      </c>
      <c r="K292" s="229" t="s">
        <v>150</v>
      </c>
      <c r="L292" s="45"/>
      <c r="M292" s="234" t="s">
        <v>1</v>
      </c>
      <c r="N292" s="235" t="s">
        <v>46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151</v>
      </c>
      <c r="AT292" s="238" t="s">
        <v>146</v>
      </c>
      <c r="AU292" s="238" t="s">
        <v>90</v>
      </c>
      <c r="AY292" s="18" t="s">
        <v>144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88</v>
      </c>
      <c r="BK292" s="239">
        <f>ROUND(I292*H292,2)</f>
        <v>0</v>
      </c>
      <c r="BL292" s="18" t="s">
        <v>151</v>
      </c>
      <c r="BM292" s="238" t="s">
        <v>403</v>
      </c>
    </row>
    <row r="293" s="15" customFormat="1">
      <c r="A293" s="15"/>
      <c r="B293" s="263"/>
      <c r="C293" s="264"/>
      <c r="D293" s="242" t="s">
        <v>153</v>
      </c>
      <c r="E293" s="265" t="s">
        <v>1</v>
      </c>
      <c r="F293" s="266" t="s">
        <v>166</v>
      </c>
      <c r="G293" s="264"/>
      <c r="H293" s="265" t="s">
        <v>1</v>
      </c>
      <c r="I293" s="267"/>
      <c r="J293" s="264"/>
      <c r="K293" s="264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153</v>
      </c>
      <c r="AU293" s="272" t="s">
        <v>90</v>
      </c>
      <c r="AV293" s="15" t="s">
        <v>88</v>
      </c>
      <c r="AW293" s="15" t="s">
        <v>36</v>
      </c>
      <c r="AX293" s="15" t="s">
        <v>81</v>
      </c>
      <c r="AY293" s="272" t="s">
        <v>144</v>
      </c>
    </row>
    <row r="294" s="15" customFormat="1">
      <c r="A294" s="15"/>
      <c r="B294" s="263"/>
      <c r="C294" s="264"/>
      <c r="D294" s="242" t="s">
        <v>153</v>
      </c>
      <c r="E294" s="265" t="s">
        <v>1</v>
      </c>
      <c r="F294" s="266" t="s">
        <v>167</v>
      </c>
      <c r="G294" s="264"/>
      <c r="H294" s="265" t="s">
        <v>1</v>
      </c>
      <c r="I294" s="267"/>
      <c r="J294" s="264"/>
      <c r="K294" s="264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153</v>
      </c>
      <c r="AU294" s="272" t="s">
        <v>90</v>
      </c>
      <c r="AV294" s="15" t="s">
        <v>88</v>
      </c>
      <c r="AW294" s="15" t="s">
        <v>36</v>
      </c>
      <c r="AX294" s="15" t="s">
        <v>81</v>
      </c>
      <c r="AY294" s="272" t="s">
        <v>144</v>
      </c>
    </row>
    <row r="295" s="13" customFormat="1">
      <c r="A295" s="13"/>
      <c r="B295" s="240"/>
      <c r="C295" s="241"/>
      <c r="D295" s="242" t="s">
        <v>153</v>
      </c>
      <c r="E295" s="243" t="s">
        <v>1</v>
      </c>
      <c r="F295" s="244" t="s">
        <v>161</v>
      </c>
      <c r="G295" s="241"/>
      <c r="H295" s="245">
        <v>78.400000000000006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153</v>
      </c>
      <c r="AU295" s="251" t="s">
        <v>90</v>
      </c>
      <c r="AV295" s="13" t="s">
        <v>90</v>
      </c>
      <c r="AW295" s="13" t="s">
        <v>36</v>
      </c>
      <c r="AX295" s="13" t="s">
        <v>81</v>
      </c>
      <c r="AY295" s="251" t="s">
        <v>144</v>
      </c>
    </row>
    <row r="296" s="14" customFormat="1">
      <c r="A296" s="14"/>
      <c r="B296" s="252"/>
      <c r="C296" s="253"/>
      <c r="D296" s="242" t="s">
        <v>153</v>
      </c>
      <c r="E296" s="254" t="s">
        <v>1</v>
      </c>
      <c r="F296" s="255" t="s">
        <v>156</v>
      </c>
      <c r="G296" s="253"/>
      <c r="H296" s="256">
        <v>78.400000000000006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153</v>
      </c>
      <c r="AU296" s="262" t="s">
        <v>90</v>
      </c>
      <c r="AV296" s="14" t="s">
        <v>151</v>
      </c>
      <c r="AW296" s="14" t="s">
        <v>36</v>
      </c>
      <c r="AX296" s="14" t="s">
        <v>88</v>
      </c>
      <c r="AY296" s="262" t="s">
        <v>144</v>
      </c>
    </row>
    <row r="297" s="2" customFormat="1" ht="78" customHeight="1">
      <c r="A297" s="39"/>
      <c r="B297" s="40"/>
      <c r="C297" s="227" t="s">
        <v>404</v>
      </c>
      <c r="D297" s="227" t="s">
        <v>146</v>
      </c>
      <c r="E297" s="228" t="s">
        <v>405</v>
      </c>
      <c r="F297" s="229" t="s">
        <v>406</v>
      </c>
      <c r="G297" s="230" t="s">
        <v>149</v>
      </c>
      <c r="H297" s="231">
        <v>360.51400000000001</v>
      </c>
      <c r="I297" s="232"/>
      <c r="J297" s="233">
        <f>ROUND(I297*H297,2)</f>
        <v>0</v>
      </c>
      <c r="K297" s="229" t="s">
        <v>150</v>
      </c>
      <c r="L297" s="45"/>
      <c r="M297" s="234" t="s">
        <v>1</v>
      </c>
      <c r="N297" s="235" t="s">
        <v>46</v>
      </c>
      <c r="O297" s="92"/>
      <c r="P297" s="236">
        <f>O297*H297</f>
        <v>0</v>
      </c>
      <c r="Q297" s="236">
        <v>0.11162</v>
      </c>
      <c r="R297" s="236">
        <f>Q297*H297</f>
        <v>40.24057268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151</v>
      </c>
      <c r="AT297" s="238" t="s">
        <v>146</v>
      </c>
      <c r="AU297" s="238" t="s">
        <v>90</v>
      </c>
      <c r="AY297" s="18" t="s">
        <v>144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88</v>
      </c>
      <c r="BK297" s="239">
        <f>ROUND(I297*H297,2)</f>
        <v>0</v>
      </c>
      <c r="BL297" s="18" t="s">
        <v>151</v>
      </c>
      <c r="BM297" s="238" t="s">
        <v>407</v>
      </c>
    </row>
    <row r="298" s="15" customFormat="1">
      <c r="A298" s="15"/>
      <c r="B298" s="263"/>
      <c r="C298" s="264"/>
      <c r="D298" s="242" t="s">
        <v>153</v>
      </c>
      <c r="E298" s="265" t="s">
        <v>1</v>
      </c>
      <c r="F298" s="266" t="s">
        <v>166</v>
      </c>
      <c r="G298" s="264"/>
      <c r="H298" s="265" t="s">
        <v>1</v>
      </c>
      <c r="I298" s="267"/>
      <c r="J298" s="264"/>
      <c r="K298" s="264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153</v>
      </c>
      <c r="AU298" s="272" t="s">
        <v>90</v>
      </c>
      <c r="AV298" s="15" t="s">
        <v>88</v>
      </c>
      <c r="AW298" s="15" t="s">
        <v>36</v>
      </c>
      <c r="AX298" s="15" t="s">
        <v>81</v>
      </c>
      <c r="AY298" s="272" t="s">
        <v>144</v>
      </c>
    </row>
    <row r="299" s="15" customFormat="1">
      <c r="A299" s="15"/>
      <c r="B299" s="263"/>
      <c r="C299" s="264"/>
      <c r="D299" s="242" t="s">
        <v>153</v>
      </c>
      <c r="E299" s="265" t="s">
        <v>1</v>
      </c>
      <c r="F299" s="266" t="s">
        <v>167</v>
      </c>
      <c r="G299" s="264"/>
      <c r="H299" s="265" t="s">
        <v>1</v>
      </c>
      <c r="I299" s="267"/>
      <c r="J299" s="264"/>
      <c r="K299" s="264"/>
      <c r="L299" s="268"/>
      <c r="M299" s="269"/>
      <c r="N299" s="270"/>
      <c r="O299" s="270"/>
      <c r="P299" s="270"/>
      <c r="Q299" s="270"/>
      <c r="R299" s="270"/>
      <c r="S299" s="270"/>
      <c r="T299" s="27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2" t="s">
        <v>153</v>
      </c>
      <c r="AU299" s="272" t="s">
        <v>90</v>
      </c>
      <c r="AV299" s="15" t="s">
        <v>88</v>
      </c>
      <c r="AW299" s="15" t="s">
        <v>36</v>
      </c>
      <c r="AX299" s="15" t="s">
        <v>81</v>
      </c>
      <c r="AY299" s="272" t="s">
        <v>144</v>
      </c>
    </row>
    <row r="300" s="13" customFormat="1">
      <c r="A300" s="13"/>
      <c r="B300" s="240"/>
      <c r="C300" s="241"/>
      <c r="D300" s="242" t="s">
        <v>153</v>
      </c>
      <c r="E300" s="243" t="s">
        <v>1</v>
      </c>
      <c r="F300" s="244" t="s">
        <v>154</v>
      </c>
      <c r="G300" s="241"/>
      <c r="H300" s="245">
        <v>252.714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153</v>
      </c>
      <c r="AU300" s="251" t="s">
        <v>90</v>
      </c>
      <c r="AV300" s="13" t="s">
        <v>90</v>
      </c>
      <c r="AW300" s="13" t="s">
        <v>36</v>
      </c>
      <c r="AX300" s="13" t="s">
        <v>81</v>
      </c>
      <c r="AY300" s="251" t="s">
        <v>144</v>
      </c>
    </row>
    <row r="301" s="13" customFormat="1">
      <c r="A301" s="13"/>
      <c r="B301" s="240"/>
      <c r="C301" s="241"/>
      <c r="D301" s="242" t="s">
        <v>153</v>
      </c>
      <c r="E301" s="243" t="s">
        <v>1</v>
      </c>
      <c r="F301" s="244" t="s">
        <v>155</v>
      </c>
      <c r="G301" s="241"/>
      <c r="H301" s="245">
        <v>107.8</v>
      </c>
      <c r="I301" s="246"/>
      <c r="J301" s="241"/>
      <c r="K301" s="241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153</v>
      </c>
      <c r="AU301" s="251" t="s">
        <v>90</v>
      </c>
      <c r="AV301" s="13" t="s">
        <v>90</v>
      </c>
      <c r="AW301" s="13" t="s">
        <v>36</v>
      </c>
      <c r="AX301" s="13" t="s">
        <v>81</v>
      </c>
      <c r="AY301" s="251" t="s">
        <v>144</v>
      </c>
    </row>
    <row r="302" s="14" customFormat="1">
      <c r="A302" s="14"/>
      <c r="B302" s="252"/>
      <c r="C302" s="253"/>
      <c r="D302" s="242" t="s">
        <v>153</v>
      </c>
      <c r="E302" s="254" t="s">
        <v>1</v>
      </c>
      <c r="F302" s="255" t="s">
        <v>156</v>
      </c>
      <c r="G302" s="253"/>
      <c r="H302" s="256">
        <v>360.51400000000001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153</v>
      </c>
      <c r="AU302" s="262" t="s">
        <v>90</v>
      </c>
      <c r="AV302" s="14" t="s">
        <v>151</v>
      </c>
      <c r="AW302" s="14" t="s">
        <v>36</v>
      </c>
      <c r="AX302" s="14" t="s">
        <v>88</v>
      </c>
      <c r="AY302" s="262" t="s">
        <v>144</v>
      </c>
    </row>
    <row r="303" s="2" customFormat="1" ht="24.15" customHeight="1">
      <c r="A303" s="39"/>
      <c r="B303" s="40"/>
      <c r="C303" s="285" t="s">
        <v>408</v>
      </c>
      <c r="D303" s="285" t="s">
        <v>278</v>
      </c>
      <c r="E303" s="286" t="s">
        <v>409</v>
      </c>
      <c r="F303" s="287" t="s">
        <v>410</v>
      </c>
      <c r="G303" s="288" t="s">
        <v>149</v>
      </c>
      <c r="H303" s="289">
        <v>36.051000000000002</v>
      </c>
      <c r="I303" s="290"/>
      <c r="J303" s="291">
        <f>ROUND(I303*H303,2)</f>
        <v>0</v>
      </c>
      <c r="K303" s="287" t="s">
        <v>150</v>
      </c>
      <c r="L303" s="292"/>
      <c r="M303" s="293" t="s">
        <v>1</v>
      </c>
      <c r="N303" s="294" t="s">
        <v>46</v>
      </c>
      <c r="O303" s="92"/>
      <c r="P303" s="236">
        <f>O303*H303</f>
        <v>0</v>
      </c>
      <c r="Q303" s="236">
        <v>0.152</v>
      </c>
      <c r="R303" s="236">
        <f>Q303*H303</f>
        <v>5.4797520000000004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189</v>
      </c>
      <c r="AT303" s="238" t="s">
        <v>278</v>
      </c>
      <c r="AU303" s="238" t="s">
        <v>90</v>
      </c>
      <c r="AY303" s="18" t="s">
        <v>144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88</v>
      </c>
      <c r="BK303" s="239">
        <f>ROUND(I303*H303,2)</f>
        <v>0</v>
      </c>
      <c r="BL303" s="18" t="s">
        <v>151</v>
      </c>
      <c r="BM303" s="238" t="s">
        <v>411</v>
      </c>
    </row>
    <row r="304" s="2" customFormat="1">
      <c r="A304" s="39"/>
      <c r="B304" s="40"/>
      <c r="C304" s="41"/>
      <c r="D304" s="242" t="s">
        <v>282</v>
      </c>
      <c r="E304" s="41"/>
      <c r="F304" s="295" t="s">
        <v>412</v>
      </c>
      <c r="G304" s="41"/>
      <c r="H304" s="41"/>
      <c r="I304" s="296"/>
      <c r="J304" s="41"/>
      <c r="K304" s="41"/>
      <c r="L304" s="45"/>
      <c r="M304" s="297"/>
      <c r="N304" s="29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282</v>
      </c>
      <c r="AU304" s="18" t="s">
        <v>90</v>
      </c>
    </row>
    <row r="305" s="15" customFormat="1">
      <c r="A305" s="15"/>
      <c r="B305" s="263"/>
      <c r="C305" s="264"/>
      <c r="D305" s="242" t="s">
        <v>153</v>
      </c>
      <c r="E305" s="265" t="s">
        <v>1</v>
      </c>
      <c r="F305" s="266" t="s">
        <v>413</v>
      </c>
      <c r="G305" s="264"/>
      <c r="H305" s="265" t="s">
        <v>1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153</v>
      </c>
      <c r="AU305" s="272" t="s">
        <v>90</v>
      </c>
      <c r="AV305" s="15" t="s">
        <v>88</v>
      </c>
      <c r="AW305" s="15" t="s">
        <v>36</v>
      </c>
      <c r="AX305" s="15" t="s">
        <v>81</v>
      </c>
      <c r="AY305" s="272" t="s">
        <v>144</v>
      </c>
    </row>
    <row r="306" s="13" customFormat="1">
      <c r="A306" s="13"/>
      <c r="B306" s="240"/>
      <c r="C306" s="241"/>
      <c r="D306" s="242" t="s">
        <v>153</v>
      </c>
      <c r="E306" s="243" t="s">
        <v>1</v>
      </c>
      <c r="F306" s="244" t="s">
        <v>414</v>
      </c>
      <c r="G306" s="241"/>
      <c r="H306" s="245">
        <v>25.271000000000001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153</v>
      </c>
      <c r="AU306" s="251" t="s">
        <v>90</v>
      </c>
      <c r="AV306" s="13" t="s">
        <v>90</v>
      </c>
      <c r="AW306" s="13" t="s">
        <v>36</v>
      </c>
      <c r="AX306" s="13" t="s">
        <v>81</v>
      </c>
      <c r="AY306" s="251" t="s">
        <v>144</v>
      </c>
    </row>
    <row r="307" s="13" customFormat="1">
      <c r="A307" s="13"/>
      <c r="B307" s="240"/>
      <c r="C307" s="241"/>
      <c r="D307" s="242" t="s">
        <v>153</v>
      </c>
      <c r="E307" s="243" t="s">
        <v>1</v>
      </c>
      <c r="F307" s="244" t="s">
        <v>415</v>
      </c>
      <c r="G307" s="241"/>
      <c r="H307" s="245">
        <v>10.779999999999999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153</v>
      </c>
      <c r="AU307" s="251" t="s">
        <v>90</v>
      </c>
      <c r="AV307" s="13" t="s">
        <v>90</v>
      </c>
      <c r="AW307" s="13" t="s">
        <v>36</v>
      </c>
      <c r="AX307" s="13" t="s">
        <v>81</v>
      </c>
      <c r="AY307" s="251" t="s">
        <v>144</v>
      </c>
    </row>
    <row r="308" s="14" customFormat="1">
      <c r="A308" s="14"/>
      <c r="B308" s="252"/>
      <c r="C308" s="253"/>
      <c r="D308" s="242" t="s">
        <v>153</v>
      </c>
      <c r="E308" s="254" t="s">
        <v>1</v>
      </c>
      <c r="F308" s="255" t="s">
        <v>156</v>
      </c>
      <c r="G308" s="253"/>
      <c r="H308" s="256">
        <v>36.051000000000002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153</v>
      </c>
      <c r="AU308" s="262" t="s">
        <v>90</v>
      </c>
      <c r="AV308" s="14" t="s">
        <v>151</v>
      </c>
      <c r="AW308" s="14" t="s">
        <v>36</v>
      </c>
      <c r="AX308" s="14" t="s">
        <v>88</v>
      </c>
      <c r="AY308" s="262" t="s">
        <v>144</v>
      </c>
    </row>
    <row r="309" s="12" customFormat="1" ht="22.8" customHeight="1">
      <c r="A309" s="12"/>
      <c r="B309" s="211"/>
      <c r="C309" s="212"/>
      <c r="D309" s="213" t="s">
        <v>80</v>
      </c>
      <c r="E309" s="225" t="s">
        <v>189</v>
      </c>
      <c r="F309" s="225" t="s">
        <v>416</v>
      </c>
      <c r="G309" s="212"/>
      <c r="H309" s="212"/>
      <c r="I309" s="215"/>
      <c r="J309" s="226">
        <f>BK309</f>
        <v>0</v>
      </c>
      <c r="K309" s="212"/>
      <c r="L309" s="217"/>
      <c r="M309" s="218"/>
      <c r="N309" s="219"/>
      <c r="O309" s="219"/>
      <c r="P309" s="220">
        <f>SUM(P310:P368)</f>
        <v>0</v>
      </c>
      <c r="Q309" s="219"/>
      <c r="R309" s="220">
        <f>SUM(R310:R368)</f>
        <v>38.867791752000009</v>
      </c>
      <c r="S309" s="219"/>
      <c r="T309" s="221">
        <f>SUM(T310:T368)</f>
        <v>8.5432000000000006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2" t="s">
        <v>88</v>
      </c>
      <c r="AT309" s="223" t="s">
        <v>80</v>
      </c>
      <c r="AU309" s="223" t="s">
        <v>88</v>
      </c>
      <c r="AY309" s="222" t="s">
        <v>144</v>
      </c>
      <c r="BK309" s="224">
        <f>SUM(BK310:BK368)</f>
        <v>0</v>
      </c>
    </row>
    <row r="310" s="2" customFormat="1" ht="37.8" customHeight="1">
      <c r="A310" s="39"/>
      <c r="B310" s="40"/>
      <c r="C310" s="227" t="s">
        <v>417</v>
      </c>
      <c r="D310" s="227" t="s">
        <v>146</v>
      </c>
      <c r="E310" s="228" t="s">
        <v>418</v>
      </c>
      <c r="F310" s="229" t="s">
        <v>419</v>
      </c>
      <c r="G310" s="230" t="s">
        <v>174</v>
      </c>
      <c r="H310" s="231">
        <v>36.200000000000003</v>
      </c>
      <c r="I310" s="232"/>
      <c r="J310" s="233">
        <f>ROUND(I310*H310,2)</f>
        <v>0</v>
      </c>
      <c r="K310" s="229" t="s">
        <v>150</v>
      </c>
      <c r="L310" s="45"/>
      <c r="M310" s="234" t="s">
        <v>1</v>
      </c>
      <c r="N310" s="235" t="s">
        <v>46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0.23599999999999999</v>
      </c>
      <c r="T310" s="237">
        <f>S310*H310</f>
        <v>8.5432000000000006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151</v>
      </c>
      <c r="AT310" s="238" t="s">
        <v>146</v>
      </c>
      <c r="AU310" s="238" t="s">
        <v>90</v>
      </c>
      <c r="AY310" s="18" t="s">
        <v>144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88</v>
      </c>
      <c r="BK310" s="239">
        <f>ROUND(I310*H310,2)</f>
        <v>0</v>
      </c>
      <c r="BL310" s="18" t="s">
        <v>151</v>
      </c>
      <c r="BM310" s="238" t="s">
        <v>420</v>
      </c>
    </row>
    <row r="311" s="15" customFormat="1">
      <c r="A311" s="15"/>
      <c r="B311" s="263"/>
      <c r="C311" s="264"/>
      <c r="D311" s="242" t="s">
        <v>153</v>
      </c>
      <c r="E311" s="265" t="s">
        <v>1</v>
      </c>
      <c r="F311" s="266" t="s">
        <v>421</v>
      </c>
      <c r="G311" s="264"/>
      <c r="H311" s="265" t="s">
        <v>1</v>
      </c>
      <c r="I311" s="267"/>
      <c r="J311" s="264"/>
      <c r="K311" s="264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153</v>
      </c>
      <c r="AU311" s="272" t="s">
        <v>90</v>
      </c>
      <c r="AV311" s="15" t="s">
        <v>88</v>
      </c>
      <c r="AW311" s="15" t="s">
        <v>36</v>
      </c>
      <c r="AX311" s="15" t="s">
        <v>81</v>
      </c>
      <c r="AY311" s="272" t="s">
        <v>144</v>
      </c>
    </row>
    <row r="312" s="13" customFormat="1">
      <c r="A312" s="13"/>
      <c r="B312" s="240"/>
      <c r="C312" s="241"/>
      <c r="D312" s="242" t="s">
        <v>153</v>
      </c>
      <c r="E312" s="243" t="s">
        <v>1</v>
      </c>
      <c r="F312" s="244" t="s">
        <v>422</v>
      </c>
      <c r="G312" s="241"/>
      <c r="H312" s="245">
        <v>36.200000000000003</v>
      </c>
      <c r="I312" s="246"/>
      <c r="J312" s="241"/>
      <c r="K312" s="241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153</v>
      </c>
      <c r="AU312" s="251" t="s">
        <v>90</v>
      </c>
      <c r="AV312" s="13" t="s">
        <v>90</v>
      </c>
      <c r="AW312" s="13" t="s">
        <v>36</v>
      </c>
      <c r="AX312" s="13" t="s">
        <v>88</v>
      </c>
      <c r="AY312" s="251" t="s">
        <v>144</v>
      </c>
    </row>
    <row r="313" s="2" customFormat="1" ht="24.15" customHeight="1">
      <c r="A313" s="39"/>
      <c r="B313" s="40"/>
      <c r="C313" s="227" t="s">
        <v>423</v>
      </c>
      <c r="D313" s="227" t="s">
        <v>146</v>
      </c>
      <c r="E313" s="228" t="s">
        <v>424</v>
      </c>
      <c r="F313" s="229" t="s">
        <v>425</v>
      </c>
      <c r="G313" s="230" t="s">
        <v>332</v>
      </c>
      <c r="H313" s="231">
        <v>2</v>
      </c>
      <c r="I313" s="232"/>
      <c r="J313" s="233">
        <f>ROUND(I313*H313,2)</f>
        <v>0</v>
      </c>
      <c r="K313" s="229" t="s">
        <v>150</v>
      </c>
      <c r="L313" s="45"/>
      <c r="M313" s="234" t="s">
        <v>1</v>
      </c>
      <c r="N313" s="235" t="s">
        <v>46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151</v>
      </c>
      <c r="AT313" s="238" t="s">
        <v>146</v>
      </c>
      <c r="AU313" s="238" t="s">
        <v>90</v>
      </c>
      <c r="AY313" s="18" t="s">
        <v>144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88</v>
      </c>
      <c r="BK313" s="239">
        <f>ROUND(I313*H313,2)</f>
        <v>0</v>
      </c>
      <c r="BL313" s="18" t="s">
        <v>151</v>
      </c>
      <c r="BM313" s="238" t="s">
        <v>426</v>
      </c>
    </row>
    <row r="314" s="2" customFormat="1" ht="37.8" customHeight="1">
      <c r="A314" s="39"/>
      <c r="B314" s="40"/>
      <c r="C314" s="227" t="s">
        <v>427</v>
      </c>
      <c r="D314" s="227" t="s">
        <v>146</v>
      </c>
      <c r="E314" s="228" t="s">
        <v>428</v>
      </c>
      <c r="F314" s="229" t="s">
        <v>429</v>
      </c>
      <c r="G314" s="230" t="s">
        <v>174</v>
      </c>
      <c r="H314" s="231">
        <v>181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46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151</v>
      </c>
      <c r="AT314" s="238" t="s">
        <v>146</v>
      </c>
      <c r="AU314" s="238" t="s">
        <v>90</v>
      </c>
      <c r="AY314" s="18" t="s">
        <v>144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88</v>
      </c>
      <c r="BK314" s="239">
        <f>ROUND(I314*H314,2)</f>
        <v>0</v>
      </c>
      <c r="BL314" s="18" t="s">
        <v>151</v>
      </c>
      <c r="BM314" s="238" t="s">
        <v>430</v>
      </c>
    </row>
    <row r="315" s="2" customFormat="1" ht="55.5" customHeight="1">
      <c r="A315" s="39"/>
      <c r="B315" s="40"/>
      <c r="C315" s="285" t="s">
        <v>431</v>
      </c>
      <c r="D315" s="285" t="s">
        <v>278</v>
      </c>
      <c r="E315" s="286" t="s">
        <v>432</v>
      </c>
      <c r="F315" s="287" t="s">
        <v>433</v>
      </c>
      <c r="G315" s="288" t="s">
        <v>174</v>
      </c>
      <c r="H315" s="289">
        <v>182.81</v>
      </c>
      <c r="I315" s="290"/>
      <c r="J315" s="291">
        <f>ROUND(I315*H315,2)</f>
        <v>0</v>
      </c>
      <c r="K315" s="287" t="s">
        <v>1</v>
      </c>
      <c r="L315" s="292"/>
      <c r="M315" s="293" t="s">
        <v>1</v>
      </c>
      <c r="N315" s="294" t="s">
        <v>46</v>
      </c>
      <c r="O315" s="92"/>
      <c r="P315" s="236">
        <f>O315*H315</f>
        <v>0</v>
      </c>
      <c r="Q315" s="236">
        <v>0.188</v>
      </c>
      <c r="R315" s="236">
        <f>Q315*H315</f>
        <v>34.368279999999999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189</v>
      </c>
      <c r="AT315" s="238" t="s">
        <v>278</v>
      </c>
      <c r="AU315" s="238" t="s">
        <v>90</v>
      </c>
      <c r="AY315" s="18" t="s">
        <v>144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88</v>
      </c>
      <c r="BK315" s="239">
        <f>ROUND(I315*H315,2)</f>
        <v>0</v>
      </c>
      <c r="BL315" s="18" t="s">
        <v>151</v>
      </c>
      <c r="BM315" s="238" t="s">
        <v>434</v>
      </c>
    </row>
    <row r="316" s="2" customFormat="1">
      <c r="A316" s="39"/>
      <c r="B316" s="40"/>
      <c r="C316" s="41"/>
      <c r="D316" s="242" t="s">
        <v>282</v>
      </c>
      <c r="E316" s="41"/>
      <c r="F316" s="295" t="s">
        <v>435</v>
      </c>
      <c r="G316" s="41"/>
      <c r="H316" s="41"/>
      <c r="I316" s="296"/>
      <c r="J316" s="41"/>
      <c r="K316" s="41"/>
      <c r="L316" s="45"/>
      <c r="M316" s="297"/>
      <c r="N316" s="29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282</v>
      </c>
      <c r="AU316" s="18" t="s">
        <v>90</v>
      </c>
    </row>
    <row r="317" s="13" customFormat="1">
      <c r="A317" s="13"/>
      <c r="B317" s="240"/>
      <c r="C317" s="241"/>
      <c r="D317" s="242" t="s">
        <v>153</v>
      </c>
      <c r="E317" s="241"/>
      <c r="F317" s="244" t="s">
        <v>436</v>
      </c>
      <c r="G317" s="241"/>
      <c r="H317" s="245">
        <v>182.81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153</v>
      </c>
      <c r="AU317" s="251" t="s">
        <v>90</v>
      </c>
      <c r="AV317" s="13" t="s">
        <v>90</v>
      </c>
      <c r="AW317" s="13" t="s">
        <v>4</v>
      </c>
      <c r="AX317" s="13" t="s">
        <v>88</v>
      </c>
      <c r="AY317" s="251" t="s">
        <v>144</v>
      </c>
    </row>
    <row r="318" s="2" customFormat="1" ht="24.15" customHeight="1">
      <c r="A318" s="39"/>
      <c r="B318" s="40"/>
      <c r="C318" s="285" t="s">
        <v>437</v>
      </c>
      <c r="D318" s="285" t="s">
        <v>278</v>
      </c>
      <c r="E318" s="286" t="s">
        <v>438</v>
      </c>
      <c r="F318" s="287" t="s">
        <v>439</v>
      </c>
      <c r="G318" s="288" t="s">
        <v>332</v>
      </c>
      <c r="H318" s="289">
        <v>22</v>
      </c>
      <c r="I318" s="290"/>
      <c r="J318" s="291">
        <f>ROUND(I318*H318,2)</f>
        <v>0</v>
      </c>
      <c r="K318" s="287" t="s">
        <v>150</v>
      </c>
      <c r="L318" s="292"/>
      <c r="M318" s="293" t="s">
        <v>1</v>
      </c>
      <c r="N318" s="294" t="s">
        <v>46</v>
      </c>
      <c r="O318" s="92"/>
      <c r="P318" s="236">
        <f>O318*H318</f>
        <v>0</v>
      </c>
      <c r="Q318" s="236">
        <v>0.00231</v>
      </c>
      <c r="R318" s="236">
        <f>Q318*H318</f>
        <v>0.050819999999999997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189</v>
      </c>
      <c r="AT318" s="238" t="s">
        <v>278</v>
      </c>
      <c r="AU318" s="238" t="s">
        <v>90</v>
      </c>
      <c r="AY318" s="18" t="s">
        <v>144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88</v>
      </c>
      <c r="BK318" s="239">
        <f>ROUND(I318*H318,2)</f>
        <v>0</v>
      </c>
      <c r="BL318" s="18" t="s">
        <v>151</v>
      </c>
      <c r="BM318" s="238" t="s">
        <v>440</v>
      </c>
    </row>
    <row r="319" s="2" customFormat="1" ht="44.25" customHeight="1">
      <c r="A319" s="39"/>
      <c r="B319" s="40"/>
      <c r="C319" s="227" t="s">
        <v>441</v>
      </c>
      <c r="D319" s="227" t="s">
        <v>146</v>
      </c>
      <c r="E319" s="228" t="s">
        <v>442</v>
      </c>
      <c r="F319" s="229" t="s">
        <v>443</v>
      </c>
      <c r="G319" s="230" t="s">
        <v>332</v>
      </c>
      <c r="H319" s="231">
        <v>1</v>
      </c>
      <c r="I319" s="232"/>
      <c r="J319" s="233">
        <f>ROUND(I319*H319,2)</f>
        <v>0</v>
      </c>
      <c r="K319" s="229" t="s">
        <v>150</v>
      </c>
      <c r="L319" s="45"/>
      <c r="M319" s="234" t="s">
        <v>1</v>
      </c>
      <c r="N319" s="235" t="s">
        <v>46</v>
      </c>
      <c r="O319" s="92"/>
      <c r="P319" s="236">
        <f>O319*H319</f>
        <v>0</v>
      </c>
      <c r="Q319" s="236">
        <v>0.0016692</v>
      </c>
      <c r="R319" s="236">
        <f>Q319*H319</f>
        <v>0.0016692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151</v>
      </c>
      <c r="AT319" s="238" t="s">
        <v>146</v>
      </c>
      <c r="AU319" s="238" t="s">
        <v>90</v>
      </c>
      <c r="AY319" s="18" t="s">
        <v>144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88</v>
      </c>
      <c r="BK319" s="239">
        <f>ROUND(I319*H319,2)</f>
        <v>0</v>
      </c>
      <c r="BL319" s="18" t="s">
        <v>151</v>
      </c>
      <c r="BM319" s="238" t="s">
        <v>444</v>
      </c>
    </row>
    <row r="320" s="2" customFormat="1" ht="24.15" customHeight="1">
      <c r="A320" s="39"/>
      <c r="B320" s="40"/>
      <c r="C320" s="285" t="s">
        <v>445</v>
      </c>
      <c r="D320" s="285" t="s">
        <v>278</v>
      </c>
      <c r="E320" s="286" t="s">
        <v>446</v>
      </c>
      <c r="F320" s="287" t="s">
        <v>447</v>
      </c>
      <c r="G320" s="288" t="s">
        <v>332</v>
      </c>
      <c r="H320" s="289">
        <v>1</v>
      </c>
      <c r="I320" s="290"/>
      <c r="J320" s="291">
        <f>ROUND(I320*H320,2)</f>
        <v>0</v>
      </c>
      <c r="K320" s="287" t="s">
        <v>150</v>
      </c>
      <c r="L320" s="292"/>
      <c r="M320" s="293" t="s">
        <v>1</v>
      </c>
      <c r="N320" s="294" t="s">
        <v>46</v>
      </c>
      <c r="O320" s="92"/>
      <c r="P320" s="236">
        <f>O320*H320</f>
        <v>0</v>
      </c>
      <c r="Q320" s="236">
        <v>0.012200000000000001</v>
      </c>
      <c r="R320" s="236">
        <f>Q320*H320</f>
        <v>0.012200000000000001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189</v>
      </c>
      <c r="AT320" s="238" t="s">
        <v>278</v>
      </c>
      <c r="AU320" s="238" t="s">
        <v>90</v>
      </c>
      <c r="AY320" s="18" t="s">
        <v>144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88</v>
      </c>
      <c r="BK320" s="239">
        <f>ROUND(I320*H320,2)</f>
        <v>0</v>
      </c>
      <c r="BL320" s="18" t="s">
        <v>151</v>
      </c>
      <c r="BM320" s="238" t="s">
        <v>448</v>
      </c>
    </row>
    <row r="321" s="2" customFormat="1" ht="49.05" customHeight="1">
      <c r="A321" s="39"/>
      <c r="B321" s="40"/>
      <c r="C321" s="227" t="s">
        <v>449</v>
      </c>
      <c r="D321" s="227" t="s">
        <v>146</v>
      </c>
      <c r="E321" s="228" t="s">
        <v>450</v>
      </c>
      <c r="F321" s="229" t="s">
        <v>451</v>
      </c>
      <c r="G321" s="230" t="s">
        <v>332</v>
      </c>
      <c r="H321" s="231">
        <v>1</v>
      </c>
      <c r="I321" s="232"/>
      <c r="J321" s="233">
        <f>ROUND(I321*H321,2)</f>
        <v>0</v>
      </c>
      <c r="K321" s="229" t="s">
        <v>1</v>
      </c>
      <c r="L321" s="45"/>
      <c r="M321" s="234" t="s">
        <v>1</v>
      </c>
      <c r="N321" s="235" t="s">
        <v>46</v>
      </c>
      <c r="O321" s="92"/>
      <c r="P321" s="236">
        <f>O321*H321</f>
        <v>0</v>
      </c>
      <c r="Q321" s="236">
        <v>0.00010000000000000001</v>
      </c>
      <c r="R321" s="236">
        <f>Q321*H321</f>
        <v>0.00010000000000000001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151</v>
      </c>
      <c r="AT321" s="238" t="s">
        <v>146</v>
      </c>
      <c r="AU321" s="238" t="s">
        <v>90</v>
      </c>
      <c r="AY321" s="18" t="s">
        <v>144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88</v>
      </c>
      <c r="BK321" s="239">
        <f>ROUND(I321*H321,2)</f>
        <v>0</v>
      </c>
      <c r="BL321" s="18" t="s">
        <v>151</v>
      </c>
      <c r="BM321" s="238" t="s">
        <v>452</v>
      </c>
    </row>
    <row r="322" s="2" customFormat="1" ht="24.15" customHeight="1">
      <c r="A322" s="39"/>
      <c r="B322" s="40"/>
      <c r="C322" s="285" t="s">
        <v>453</v>
      </c>
      <c r="D322" s="285" t="s">
        <v>278</v>
      </c>
      <c r="E322" s="286" t="s">
        <v>454</v>
      </c>
      <c r="F322" s="287" t="s">
        <v>455</v>
      </c>
      <c r="G322" s="288" t="s">
        <v>332</v>
      </c>
      <c r="H322" s="289">
        <v>1</v>
      </c>
      <c r="I322" s="290"/>
      <c r="J322" s="291">
        <f>ROUND(I322*H322,2)</f>
        <v>0</v>
      </c>
      <c r="K322" s="287" t="s">
        <v>1</v>
      </c>
      <c r="L322" s="292"/>
      <c r="M322" s="293" t="s">
        <v>1</v>
      </c>
      <c r="N322" s="294" t="s">
        <v>46</v>
      </c>
      <c r="O322" s="92"/>
      <c r="P322" s="236">
        <f>O322*H322</f>
        <v>0</v>
      </c>
      <c r="Q322" s="236">
        <v>0.1186</v>
      </c>
      <c r="R322" s="236">
        <f>Q322*H322</f>
        <v>0.1186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189</v>
      </c>
      <c r="AT322" s="238" t="s">
        <v>278</v>
      </c>
      <c r="AU322" s="238" t="s">
        <v>90</v>
      </c>
      <c r="AY322" s="18" t="s">
        <v>144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88</v>
      </c>
      <c r="BK322" s="239">
        <f>ROUND(I322*H322,2)</f>
        <v>0</v>
      </c>
      <c r="BL322" s="18" t="s">
        <v>151</v>
      </c>
      <c r="BM322" s="238" t="s">
        <v>456</v>
      </c>
    </row>
    <row r="323" s="2" customFormat="1">
      <c r="A323" s="39"/>
      <c r="B323" s="40"/>
      <c r="C323" s="41"/>
      <c r="D323" s="242" t="s">
        <v>282</v>
      </c>
      <c r="E323" s="41"/>
      <c r="F323" s="295" t="s">
        <v>457</v>
      </c>
      <c r="G323" s="41"/>
      <c r="H323" s="41"/>
      <c r="I323" s="296"/>
      <c r="J323" s="41"/>
      <c r="K323" s="41"/>
      <c r="L323" s="45"/>
      <c r="M323" s="297"/>
      <c r="N323" s="29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282</v>
      </c>
      <c r="AU323" s="18" t="s">
        <v>90</v>
      </c>
    </row>
    <row r="324" s="2" customFormat="1" ht="49.05" customHeight="1">
      <c r="A324" s="39"/>
      <c r="B324" s="40"/>
      <c r="C324" s="227" t="s">
        <v>458</v>
      </c>
      <c r="D324" s="227" t="s">
        <v>146</v>
      </c>
      <c r="E324" s="228" t="s">
        <v>459</v>
      </c>
      <c r="F324" s="229" t="s">
        <v>460</v>
      </c>
      <c r="G324" s="230" t="s">
        <v>332</v>
      </c>
      <c r="H324" s="231">
        <v>5</v>
      </c>
      <c r="I324" s="232"/>
      <c r="J324" s="233">
        <f>ROUND(I324*H324,2)</f>
        <v>0</v>
      </c>
      <c r="K324" s="229" t="s">
        <v>150</v>
      </c>
      <c r="L324" s="45"/>
      <c r="M324" s="234" t="s">
        <v>1</v>
      </c>
      <c r="N324" s="235" t="s">
        <v>46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151</v>
      </c>
      <c r="AT324" s="238" t="s">
        <v>146</v>
      </c>
      <c r="AU324" s="238" t="s">
        <v>90</v>
      </c>
      <c r="AY324" s="18" t="s">
        <v>144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88</v>
      </c>
      <c r="BK324" s="239">
        <f>ROUND(I324*H324,2)</f>
        <v>0</v>
      </c>
      <c r="BL324" s="18" t="s">
        <v>151</v>
      </c>
      <c r="BM324" s="238" t="s">
        <v>461</v>
      </c>
    </row>
    <row r="325" s="13" customFormat="1">
      <c r="A325" s="13"/>
      <c r="B325" s="240"/>
      <c r="C325" s="241"/>
      <c r="D325" s="242" t="s">
        <v>153</v>
      </c>
      <c r="E325" s="243" t="s">
        <v>1</v>
      </c>
      <c r="F325" s="244" t="s">
        <v>462</v>
      </c>
      <c r="G325" s="241"/>
      <c r="H325" s="245">
        <v>5</v>
      </c>
      <c r="I325" s="246"/>
      <c r="J325" s="241"/>
      <c r="K325" s="241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153</v>
      </c>
      <c r="AU325" s="251" t="s">
        <v>90</v>
      </c>
      <c r="AV325" s="13" t="s">
        <v>90</v>
      </c>
      <c r="AW325" s="13" t="s">
        <v>36</v>
      </c>
      <c r="AX325" s="13" t="s">
        <v>88</v>
      </c>
      <c r="AY325" s="251" t="s">
        <v>144</v>
      </c>
    </row>
    <row r="326" s="2" customFormat="1" ht="24.15" customHeight="1">
      <c r="A326" s="39"/>
      <c r="B326" s="40"/>
      <c r="C326" s="285" t="s">
        <v>463</v>
      </c>
      <c r="D326" s="285" t="s">
        <v>278</v>
      </c>
      <c r="E326" s="286" t="s">
        <v>464</v>
      </c>
      <c r="F326" s="287" t="s">
        <v>465</v>
      </c>
      <c r="G326" s="288" t="s">
        <v>332</v>
      </c>
      <c r="H326" s="289">
        <v>4</v>
      </c>
      <c r="I326" s="290"/>
      <c r="J326" s="291">
        <f>ROUND(I326*H326,2)</f>
        <v>0</v>
      </c>
      <c r="K326" s="287" t="s">
        <v>1</v>
      </c>
      <c r="L326" s="292"/>
      <c r="M326" s="293" t="s">
        <v>1</v>
      </c>
      <c r="N326" s="294" t="s">
        <v>46</v>
      </c>
      <c r="O326" s="92"/>
      <c r="P326" s="236">
        <f>O326*H326</f>
        <v>0</v>
      </c>
      <c r="Q326" s="236">
        <v>0.19500000000000001</v>
      </c>
      <c r="R326" s="236">
        <f>Q326*H326</f>
        <v>0.78000000000000003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189</v>
      </c>
      <c r="AT326" s="238" t="s">
        <v>278</v>
      </c>
      <c r="AU326" s="238" t="s">
        <v>90</v>
      </c>
      <c r="AY326" s="18" t="s">
        <v>144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88</v>
      </c>
      <c r="BK326" s="239">
        <f>ROUND(I326*H326,2)</f>
        <v>0</v>
      </c>
      <c r="BL326" s="18" t="s">
        <v>151</v>
      </c>
      <c r="BM326" s="238" t="s">
        <v>466</v>
      </c>
    </row>
    <row r="327" s="2" customFormat="1">
      <c r="A327" s="39"/>
      <c r="B327" s="40"/>
      <c r="C327" s="41"/>
      <c r="D327" s="242" t="s">
        <v>282</v>
      </c>
      <c r="E327" s="41"/>
      <c r="F327" s="295" t="s">
        <v>467</v>
      </c>
      <c r="G327" s="41"/>
      <c r="H327" s="41"/>
      <c r="I327" s="296"/>
      <c r="J327" s="41"/>
      <c r="K327" s="41"/>
      <c r="L327" s="45"/>
      <c r="M327" s="297"/>
      <c r="N327" s="29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282</v>
      </c>
      <c r="AU327" s="18" t="s">
        <v>90</v>
      </c>
    </row>
    <row r="328" s="2" customFormat="1" ht="24.15" customHeight="1">
      <c r="A328" s="39"/>
      <c r="B328" s="40"/>
      <c r="C328" s="285" t="s">
        <v>468</v>
      </c>
      <c r="D328" s="285" t="s">
        <v>278</v>
      </c>
      <c r="E328" s="286" t="s">
        <v>469</v>
      </c>
      <c r="F328" s="287" t="s">
        <v>470</v>
      </c>
      <c r="G328" s="288" t="s">
        <v>332</v>
      </c>
      <c r="H328" s="289">
        <v>1</v>
      </c>
      <c r="I328" s="290"/>
      <c r="J328" s="291">
        <f>ROUND(I328*H328,2)</f>
        <v>0</v>
      </c>
      <c r="K328" s="287" t="s">
        <v>1</v>
      </c>
      <c r="L328" s="292"/>
      <c r="M328" s="293" t="s">
        <v>1</v>
      </c>
      <c r="N328" s="294" t="s">
        <v>46</v>
      </c>
      <c r="O328" s="92"/>
      <c r="P328" s="236">
        <f>O328*H328</f>
        <v>0</v>
      </c>
      <c r="Q328" s="236">
        <v>0.0385</v>
      </c>
      <c r="R328" s="236">
        <f>Q328*H328</f>
        <v>0.0385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189</v>
      </c>
      <c r="AT328" s="238" t="s">
        <v>278</v>
      </c>
      <c r="AU328" s="238" t="s">
        <v>90</v>
      </c>
      <c r="AY328" s="18" t="s">
        <v>144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88</v>
      </c>
      <c r="BK328" s="239">
        <f>ROUND(I328*H328,2)</f>
        <v>0</v>
      </c>
      <c r="BL328" s="18" t="s">
        <v>151</v>
      </c>
      <c r="BM328" s="238" t="s">
        <v>471</v>
      </c>
    </row>
    <row r="329" s="2" customFormat="1" ht="44.25" customHeight="1">
      <c r="A329" s="39"/>
      <c r="B329" s="40"/>
      <c r="C329" s="227" t="s">
        <v>472</v>
      </c>
      <c r="D329" s="227" t="s">
        <v>146</v>
      </c>
      <c r="E329" s="228" t="s">
        <v>473</v>
      </c>
      <c r="F329" s="229" t="s">
        <v>474</v>
      </c>
      <c r="G329" s="230" t="s">
        <v>332</v>
      </c>
      <c r="H329" s="231">
        <v>1</v>
      </c>
      <c r="I329" s="232"/>
      <c r="J329" s="233">
        <f>ROUND(I329*H329,2)</f>
        <v>0</v>
      </c>
      <c r="K329" s="229" t="s">
        <v>150</v>
      </c>
      <c r="L329" s="45"/>
      <c r="M329" s="234" t="s">
        <v>1</v>
      </c>
      <c r="N329" s="235" t="s">
        <v>46</v>
      </c>
      <c r="O329" s="92"/>
      <c r="P329" s="236">
        <f>O329*H329</f>
        <v>0</v>
      </c>
      <c r="Q329" s="236">
        <v>0.023192000000000001</v>
      </c>
      <c r="R329" s="236">
        <f>Q329*H329</f>
        <v>0.023192000000000001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151</v>
      </c>
      <c r="AT329" s="238" t="s">
        <v>146</v>
      </c>
      <c r="AU329" s="238" t="s">
        <v>90</v>
      </c>
      <c r="AY329" s="18" t="s">
        <v>144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88</v>
      </c>
      <c r="BK329" s="239">
        <f>ROUND(I329*H329,2)</f>
        <v>0</v>
      </c>
      <c r="BL329" s="18" t="s">
        <v>151</v>
      </c>
      <c r="BM329" s="238" t="s">
        <v>475</v>
      </c>
    </row>
    <row r="330" s="2" customFormat="1" ht="24.15" customHeight="1">
      <c r="A330" s="39"/>
      <c r="B330" s="40"/>
      <c r="C330" s="285" t="s">
        <v>476</v>
      </c>
      <c r="D330" s="285" t="s">
        <v>278</v>
      </c>
      <c r="E330" s="286" t="s">
        <v>477</v>
      </c>
      <c r="F330" s="287" t="s">
        <v>478</v>
      </c>
      <c r="G330" s="288" t="s">
        <v>332</v>
      </c>
      <c r="H330" s="289">
        <v>1</v>
      </c>
      <c r="I330" s="290"/>
      <c r="J330" s="291">
        <f>ROUND(I330*H330,2)</f>
        <v>0</v>
      </c>
      <c r="K330" s="287" t="s">
        <v>1</v>
      </c>
      <c r="L330" s="292"/>
      <c r="M330" s="293" t="s">
        <v>1</v>
      </c>
      <c r="N330" s="294" t="s">
        <v>46</v>
      </c>
      <c r="O330" s="92"/>
      <c r="P330" s="236">
        <f>O330*H330</f>
        <v>0</v>
      </c>
      <c r="Q330" s="236">
        <v>0.27200000000000002</v>
      </c>
      <c r="R330" s="236">
        <f>Q330*H330</f>
        <v>0.27200000000000002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189</v>
      </c>
      <c r="AT330" s="238" t="s">
        <v>278</v>
      </c>
      <c r="AU330" s="238" t="s">
        <v>90</v>
      </c>
      <c r="AY330" s="18" t="s">
        <v>144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88</v>
      </c>
      <c r="BK330" s="239">
        <f>ROUND(I330*H330,2)</f>
        <v>0</v>
      </c>
      <c r="BL330" s="18" t="s">
        <v>151</v>
      </c>
      <c r="BM330" s="238" t="s">
        <v>479</v>
      </c>
    </row>
    <row r="331" s="2" customFormat="1" ht="24.15" customHeight="1">
      <c r="A331" s="39"/>
      <c r="B331" s="40"/>
      <c r="C331" s="285" t="s">
        <v>480</v>
      </c>
      <c r="D331" s="285" t="s">
        <v>278</v>
      </c>
      <c r="E331" s="286" t="s">
        <v>481</v>
      </c>
      <c r="F331" s="287" t="s">
        <v>482</v>
      </c>
      <c r="G331" s="288" t="s">
        <v>332</v>
      </c>
      <c r="H331" s="289">
        <v>1</v>
      </c>
      <c r="I331" s="290"/>
      <c r="J331" s="291">
        <f>ROUND(I331*H331,2)</f>
        <v>0</v>
      </c>
      <c r="K331" s="287" t="s">
        <v>1</v>
      </c>
      <c r="L331" s="292"/>
      <c r="M331" s="293" t="s">
        <v>1</v>
      </c>
      <c r="N331" s="294" t="s">
        <v>46</v>
      </c>
      <c r="O331" s="92"/>
      <c r="P331" s="236">
        <f>O331*H331</f>
        <v>0</v>
      </c>
      <c r="Q331" s="236">
        <v>0.17799999999999999</v>
      </c>
      <c r="R331" s="236">
        <f>Q331*H331</f>
        <v>0.17799999999999999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189</v>
      </c>
      <c r="AT331" s="238" t="s">
        <v>278</v>
      </c>
      <c r="AU331" s="238" t="s">
        <v>90</v>
      </c>
      <c r="AY331" s="18" t="s">
        <v>144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88</v>
      </c>
      <c r="BK331" s="239">
        <f>ROUND(I331*H331,2)</f>
        <v>0</v>
      </c>
      <c r="BL331" s="18" t="s">
        <v>151</v>
      </c>
      <c r="BM331" s="238" t="s">
        <v>483</v>
      </c>
    </row>
    <row r="332" s="2" customFormat="1" ht="49.05" customHeight="1">
      <c r="A332" s="39"/>
      <c r="B332" s="40"/>
      <c r="C332" s="227" t="s">
        <v>484</v>
      </c>
      <c r="D332" s="227" t="s">
        <v>146</v>
      </c>
      <c r="E332" s="228" t="s">
        <v>485</v>
      </c>
      <c r="F332" s="229" t="s">
        <v>486</v>
      </c>
      <c r="G332" s="230" t="s">
        <v>332</v>
      </c>
      <c r="H332" s="231">
        <v>2</v>
      </c>
      <c r="I332" s="232"/>
      <c r="J332" s="233">
        <f>ROUND(I332*H332,2)</f>
        <v>0</v>
      </c>
      <c r="K332" s="229" t="s">
        <v>150</v>
      </c>
      <c r="L332" s="45"/>
      <c r="M332" s="234" t="s">
        <v>1</v>
      </c>
      <c r="N332" s="235" t="s">
        <v>46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151</v>
      </c>
      <c r="AT332" s="238" t="s">
        <v>146</v>
      </c>
      <c r="AU332" s="238" t="s">
        <v>90</v>
      </c>
      <c r="AY332" s="18" t="s">
        <v>144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88</v>
      </c>
      <c r="BK332" s="239">
        <f>ROUND(I332*H332,2)</f>
        <v>0</v>
      </c>
      <c r="BL332" s="18" t="s">
        <v>151</v>
      </c>
      <c r="BM332" s="238" t="s">
        <v>487</v>
      </c>
    </row>
    <row r="333" s="2" customFormat="1" ht="33" customHeight="1">
      <c r="A333" s="39"/>
      <c r="B333" s="40"/>
      <c r="C333" s="285" t="s">
        <v>488</v>
      </c>
      <c r="D333" s="285" t="s">
        <v>278</v>
      </c>
      <c r="E333" s="286" t="s">
        <v>489</v>
      </c>
      <c r="F333" s="287" t="s">
        <v>490</v>
      </c>
      <c r="G333" s="288" t="s">
        <v>332</v>
      </c>
      <c r="H333" s="289">
        <v>2</v>
      </c>
      <c r="I333" s="290"/>
      <c r="J333" s="291">
        <f>ROUND(I333*H333,2)</f>
        <v>0</v>
      </c>
      <c r="K333" s="287" t="s">
        <v>1</v>
      </c>
      <c r="L333" s="292"/>
      <c r="M333" s="293" t="s">
        <v>1</v>
      </c>
      <c r="N333" s="294" t="s">
        <v>46</v>
      </c>
      <c r="O333" s="92"/>
      <c r="P333" s="236">
        <f>O333*H333</f>
        <v>0</v>
      </c>
      <c r="Q333" s="236">
        <v>0.16300000000000001</v>
      </c>
      <c r="R333" s="236">
        <f>Q333*H333</f>
        <v>0.32600000000000001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189</v>
      </c>
      <c r="AT333" s="238" t="s">
        <v>278</v>
      </c>
      <c r="AU333" s="238" t="s">
        <v>90</v>
      </c>
      <c r="AY333" s="18" t="s">
        <v>144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88</v>
      </c>
      <c r="BK333" s="239">
        <f>ROUND(I333*H333,2)</f>
        <v>0</v>
      </c>
      <c r="BL333" s="18" t="s">
        <v>151</v>
      </c>
      <c r="BM333" s="238" t="s">
        <v>491</v>
      </c>
    </row>
    <row r="334" s="2" customFormat="1">
      <c r="A334" s="39"/>
      <c r="B334" s="40"/>
      <c r="C334" s="41"/>
      <c r="D334" s="242" t="s">
        <v>282</v>
      </c>
      <c r="E334" s="41"/>
      <c r="F334" s="295" t="s">
        <v>457</v>
      </c>
      <c r="G334" s="41"/>
      <c r="H334" s="41"/>
      <c r="I334" s="296"/>
      <c r="J334" s="41"/>
      <c r="K334" s="41"/>
      <c r="L334" s="45"/>
      <c r="M334" s="297"/>
      <c r="N334" s="29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282</v>
      </c>
      <c r="AU334" s="18" t="s">
        <v>90</v>
      </c>
    </row>
    <row r="335" s="2" customFormat="1" ht="44.25" customHeight="1">
      <c r="A335" s="39"/>
      <c r="B335" s="40"/>
      <c r="C335" s="227" t="s">
        <v>492</v>
      </c>
      <c r="D335" s="227" t="s">
        <v>146</v>
      </c>
      <c r="E335" s="228" t="s">
        <v>493</v>
      </c>
      <c r="F335" s="229" t="s">
        <v>494</v>
      </c>
      <c r="G335" s="230" t="s">
        <v>332</v>
      </c>
      <c r="H335" s="231">
        <v>1</v>
      </c>
      <c r="I335" s="232"/>
      <c r="J335" s="233">
        <f>ROUND(I335*H335,2)</f>
        <v>0</v>
      </c>
      <c r="K335" s="229" t="s">
        <v>150</v>
      </c>
      <c r="L335" s="45"/>
      <c r="M335" s="234" t="s">
        <v>1</v>
      </c>
      <c r="N335" s="235" t="s">
        <v>46</v>
      </c>
      <c r="O335" s="92"/>
      <c r="P335" s="236">
        <f>O335*H335</f>
        <v>0</v>
      </c>
      <c r="Q335" s="236">
        <v>0.032442600000000002</v>
      </c>
      <c r="R335" s="236">
        <f>Q335*H335</f>
        <v>0.032442600000000002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151</v>
      </c>
      <c r="AT335" s="238" t="s">
        <v>146</v>
      </c>
      <c r="AU335" s="238" t="s">
        <v>90</v>
      </c>
      <c r="AY335" s="18" t="s">
        <v>144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88</v>
      </c>
      <c r="BK335" s="239">
        <f>ROUND(I335*H335,2)</f>
        <v>0</v>
      </c>
      <c r="BL335" s="18" t="s">
        <v>151</v>
      </c>
      <c r="BM335" s="238" t="s">
        <v>495</v>
      </c>
    </row>
    <row r="336" s="2" customFormat="1" ht="24.15" customHeight="1">
      <c r="A336" s="39"/>
      <c r="B336" s="40"/>
      <c r="C336" s="285" t="s">
        <v>496</v>
      </c>
      <c r="D336" s="285" t="s">
        <v>278</v>
      </c>
      <c r="E336" s="286" t="s">
        <v>497</v>
      </c>
      <c r="F336" s="287" t="s">
        <v>498</v>
      </c>
      <c r="G336" s="288" t="s">
        <v>332</v>
      </c>
      <c r="H336" s="289">
        <v>1</v>
      </c>
      <c r="I336" s="290"/>
      <c r="J336" s="291">
        <f>ROUND(I336*H336,2)</f>
        <v>0</v>
      </c>
      <c r="K336" s="287" t="s">
        <v>1</v>
      </c>
      <c r="L336" s="292"/>
      <c r="M336" s="293" t="s">
        <v>1</v>
      </c>
      <c r="N336" s="294" t="s">
        <v>46</v>
      </c>
      <c r="O336" s="92"/>
      <c r="P336" s="236">
        <f>O336*H336</f>
        <v>0</v>
      </c>
      <c r="Q336" s="236">
        <v>0.30399999999999999</v>
      </c>
      <c r="R336" s="236">
        <f>Q336*H336</f>
        <v>0.30399999999999999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189</v>
      </c>
      <c r="AT336" s="238" t="s">
        <v>278</v>
      </c>
      <c r="AU336" s="238" t="s">
        <v>90</v>
      </c>
      <c r="AY336" s="18" t="s">
        <v>144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88</v>
      </c>
      <c r="BK336" s="239">
        <f>ROUND(I336*H336,2)</f>
        <v>0</v>
      </c>
      <c r="BL336" s="18" t="s">
        <v>151</v>
      </c>
      <c r="BM336" s="238" t="s">
        <v>499</v>
      </c>
    </row>
    <row r="337" s="2" customFormat="1" ht="49.05" customHeight="1">
      <c r="A337" s="39"/>
      <c r="B337" s="40"/>
      <c r="C337" s="227" t="s">
        <v>500</v>
      </c>
      <c r="D337" s="227" t="s">
        <v>146</v>
      </c>
      <c r="E337" s="228" t="s">
        <v>501</v>
      </c>
      <c r="F337" s="229" t="s">
        <v>502</v>
      </c>
      <c r="G337" s="230" t="s">
        <v>332</v>
      </c>
      <c r="H337" s="231">
        <v>2</v>
      </c>
      <c r="I337" s="232"/>
      <c r="J337" s="233">
        <f>ROUND(I337*H337,2)</f>
        <v>0</v>
      </c>
      <c r="K337" s="229" t="s">
        <v>150</v>
      </c>
      <c r="L337" s="45"/>
      <c r="M337" s="234" t="s">
        <v>1</v>
      </c>
      <c r="N337" s="235" t="s">
        <v>46</v>
      </c>
      <c r="O337" s="92"/>
      <c r="P337" s="236">
        <f>O337*H337</f>
        <v>0</v>
      </c>
      <c r="Q337" s="236">
        <v>0.00161652</v>
      </c>
      <c r="R337" s="236">
        <f>Q337*H337</f>
        <v>0.00323304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151</v>
      </c>
      <c r="AT337" s="238" t="s">
        <v>146</v>
      </c>
      <c r="AU337" s="238" t="s">
        <v>90</v>
      </c>
      <c r="AY337" s="18" t="s">
        <v>144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88</v>
      </c>
      <c r="BK337" s="239">
        <f>ROUND(I337*H337,2)</f>
        <v>0</v>
      </c>
      <c r="BL337" s="18" t="s">
        <v>151</v>
      </c>
      <c r="BM337" s="238" t="s">
        <v>503</v>
      </c>
    </row>
    <row r="338" s="2" customFormat="1" ht="24.15" customHeight="1">
      <c r="A338" s="39"/>
      <c r="B338" s="40"/>
      <c r="C338" s="285" t="s">
        <v>504</v>
      </c>
      <c r="D338" s="285" t="s">
        <v>278</v>
      </c>
      <c r="E338" s="286" t="s">
        <v>505</v>
      </c>
      <c r="F338" s="287" t="s">
        <v>506</v>
      </c>
      <c r="G338" s="288" t="s">
        <v>332</v>
      </c>
      <c r="H338" s="289">
        <v>2</v>
      </c>
      <c r="I338" s="290"/>
      <c r="J338" s="291">
        <f>ROUND(I338*H338,2)</f>
        <v>0</v>
      </c>
      <c r="K338" s="287" t="s">
        <v>150</v>
      </c>
      <c r="L338" s="292"/>
      <c r="M338" s="293" t="s">
        <v>1</v>
      </c>
      <c r="N338" s="294" t="s">
        <v>46</v>
      </c>
      <c r="O338" s="92"/>
      <c r="P338" s="236">
        <f>O338*H338</f>
        <v>0</v>
      </c>
      <c r="Q338" s="236">
        <v>0.017999999999999999</v>
      </c>
      <c r="R338" s="236">
        <f>Q338*H338</f>
        <v>0.035999999999999997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189</v>
      </c>
      <c r="AT338" s="238" t="s">
        <v>278</v>
      </c>
      <c r="AU338" s="238" t="s">
        <v>90</v>
      </c>
      <c r="AY338" s="18" t="s">
        <v>144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88</v>
      </c>
      <c r="BK338" s="239">
        <f>ROUND(I338*H338,2)</f>
        <v>0</v>
      </c>
      <c r="BL338" s="18" t="s">
        <v>151</v>
      </c>
      <c r="BM338" s="238" t="s">
        <v>507</v>
      </c>
    </row>
    <row r="339" s="2" customFormat="1" ht="24.15" customHeight="1">
      <c r="A339" s="39"/>
      <c r="B339" s="40"/>
      <c r="C339" s="285" t="s">
        <v>508</v>
      </c>
      <c r="D339" s="285" t="s">
        <v>278</v>
      </c>
      <c r="E339" s="286" t="s">
        <v>509</v>
      </c>
      <c r="F339" s="287" t="s">
        <v>510</v>
      </c>
      <c r="G339" s="288" t="s">
        <v>332</v>
      </c>
      <c r="H339" s="289">
        <v>2</v>
      </c>
      <c r="I339" s="290"/>
      <c r="J339" s="291">
        <f>ROUND(I339*H339,2)</f>
        <v>0</v>
      </c>
      <c r="K339" s="287" t="s">
        <v>1</v>
      </c>
      <c r="L339" s="292"/>
      <c r="M339" s="293" t="s">
        <v>1</v>
      </c>
      <c r="N339" s="294" t="s">
        <v>46</v>
      </c>
      <c r="O339" s="92"/>
      <c r="P339" s="236">
        <f>O339*H339</f>
        <v>0</v>
      </c>
      <c r="Q339" s="236">
        <v>0.0080000000000000002</v>
      </c>
      <c r="R339" s="236">
        <f>Q339*H339</f>
        <v>0.016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189</v>
      </c>
      <c r="AT339" s="238" t="s">
        <v>278</v>
      </c>
      <c r="AU339" s="238" t="s">
        <v>90</v>
      </c>
      <c r="AY339" s="18" t="s">
        <v>144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88</v>
      </c>
      <c r="BK339" s="239">
        <f>ROUND(I339*H339,2)</f>
        <v>0</v>
      </c>
      <c r="BL339" s="18" t="s">
        <v>151</v>
      </c>
      <c r="BM339" s="238" t="s">
        <v>511</v>
      </c>
    </row>
    <row r="340" s="2" customFormat="1" ht="49.05" customHeight="1">
      <c r="A340" s="39"/>
      <c r="B340" s="40"/>
      <c r="C340" s="227" t="s">
        <v>512</v>
      </c>
      <c r="D340" s="227" t="s">
        <v>146</v>
      </c>
      <c r="E340" s="228" t="s">
        <v>513</v>
      </c>
      <c r="F340" s="229" t="s">
        <v>514</v>
      </c>
      <c r="G340" s="230" t="s">
        <v>332</v>
      </c>
      <c r="H340" s="231">
        <v>1</v>
      </c>
      <c r="I340" s="232"/>
      <c r="J340" s="233">
        <f>ROUND(I340*H340,2)</f>
        <v>0</v>
      </c>
      <c r="K340" s="229" t="s">
        <v>150</v>
      </c>
      <c r="L340" s="45"/>
      <c r="M340" s="234" t="s">
        <v>1</v>
      </c>
      <c r="N340" s="235" t="s">
        <v>46</v>
      </c>
      <c r="O340" s="92"/>
      <c r="P340" s="236">
        <f>O340*H340</f>
        <v>0</v>
      </c>
      <c r="Q340" s="236">
        <v>0.00162824</v>
      </c>
      <c r="R340" s="236">
        <f>Q340*H340</f>
        <v>0.00162824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151</v>
      </c>
      <c r="AT340" s="238" t="s">
        <v>146</v>
      </c>
      <c r="AU340" s="238" t="s">
        <v>90</v>
      </c>
      <c r="AY340" s="18" t="s">
        <v>144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88</v>
      </c>
      <c r="BK340" s="239">
        <f>ROUND(I340*H340,2)</f>
        <v>0</v>
      </c>
      <c r="BL340" s="18" t="s">
        <v>151</v>
      </c>
      <c r="BM340" s="238" t="s">
        <v>515</v>
      </c>
    </row>
    <row r="341" s="2" customFormat="1" ht="24.15" customHeight="1">
      <c r="A341" s="39"/>
      <c r="B341" s="40"/>
      <c r="C341" s="285" t="s">
        <v>516</v>
      </c>
      <c r="D341" s="285" t="s">
        <v>278</v>
      </c>
      <c r="E341" s="286" t="s">
        <v>517</v>
      </c>
      <c r="F341" s="287" t="s">
        <v>518</v>
      </c>
      <c r="G341" s="288" t="s">
        <v>332</v>
      </c>
      <c r="H341" s="289">
        <v>1</v>
      </c>
      <c r="I341" s="290"/>
      <c r="J341" s="291">
        <f>ROUND(I341*H341,2)</f>
        <v>0</v>
      </c>
      <c r="K341" s="287" t="s">
        <v>1</v>
      </c>
      <c r="L341" s="292"/>
      <c r="M341" s="293" t="s">
        <v>1</v>
      </c>
      <c r="N341" s="294" t="s">
        <v>46</v>
      </c>
      <c r="O341" s="92"/>
      <c r="P341" s="236">
        <f>O341*H341</f>
        <v>0</v>
      </c>
      <c r="Q341" s="236">
        <v>0.034000000000000002</v>
      </c>
      <c r="R341" s="236">
        <f>Q341*H341</f>
        <v>0.034000000000000002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189</v>
      </c>
      <c r="AT341" s="238" t="s">
        <v>278</v>
      </c>
      <c r="AU341" s="238" t="s">
        <v>90</v>
      </c>
      <c r="AY341" s="18" t="s">
        <v>144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88</v>
      </c>
      <c r="BK341" s="239">
        <f>ROUND(I341*H341,2)</f>
        <v>0</v>
      </c>
      <c r="BL341" s="18" t="s">
        <v>151</v>
      </c>
      <c r="BM341" s="238" t="s">
        <v>519</v>
      </c>
    </row>
    <row r="342" s="2" customFormat="1" ht="24.15" customHeight="1">
      <c r="A342" s="39"/>
      <c r="B342" s="40"/>
      <c r="C342" s="227" t="s">
        <v>520</v>
      </c>
      <c r="D342" s="227" t="s">
        <v>146</v>
      </c>
      <c r="E342" s="228" t="s">
        <v>521</v>
      </c>
      <c r="F342" s="229" t="s">
        <v>522</v>
      </c>
      <c r="G342" s="230" t="s">
        <v>332</v>
      </c>
      <c r="H342" s="231">
        <v>1</v>
      </c>
      <c r="I342" s="232"/>
      <c r="J342" s="233">
        <f>ROUND(I342*H342,2)</f>
        <v>0</v>
      </c>
      <c r="K342" s="229" t="s">
        <v>150</v>
      </c>
      <c r="L342" s="45"/>
      <c r="M342" s="234" t="s">
        <v>1</v>
      </c>
      <c r="N342" s="235" t="s">
        <v>46</v>
      </c>
      <c r="O342" s="92"/>
      <c r="P342" s="236">
        <f>O342*H342</f>
        <v>0</v>
      </c>
      <c r="Q342" s="236">
        <v>0.0013628</v>
      </c>
      <c r="R342" s="236">
        <f>Q342*H342</f>
        <v>0.0013628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151</v>
      </c>
      <c r="AT342" s="238" t="s">
        <v>146</v>
      </c>
      <c r="AU342" s="238" t="s">
        <v>90</v>
      </c>
      <c r="AY342" s="18" t="s">
        <v>144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88</v>
      </c>
      <c r="BK342" s="239">
        <f>ROUND(I342*H342,2)</f>
        <v>0</v>
      </c>
      <c r="BL342" s="18" t="s">
        <v>151</v>
      </c>
      <c r="BM342" s="238" t="s">
        <v>523</v>
      </c>
    </row>
    <row r="343" s="2" customFormat="1" ht="24.15" customHeight="1">
      <c r="A343" s="39"/>
      <c r="B343" s="40"/>
      <c r="C343" s="285" t="s">
        <v>524</v>
      </c>
      <c r="D343" s="285" t="s">
        <v>278</v>
      </c>
      <c r="E343" s="286" t="s">
        <v>525</v>
      </c>
      <c r="F343" s="287" t="s">
        <v>526</v>
      </c>
      <c r="G343" s="288" t="s">
        <v>332</v>
      </c>
      <c r="H343" s="289">
        <v>1</v>
      </c>
      <c r="I343" s="290"/>
      <c r="J343" s="291">
        <f>ROUND(I343*H343,2)</f>
        <v>0</v>
      </c>
      <c r="K343" s="287" t="s">
        <v>150</v>
      </c>
      <c r="L343" s="292"/>
      <c r="M343" s="293" t="s">
        <v>1</v>
      </c>
      <c r="N343" s="294" t="s">
        <v>46</v>
      </c>
      <c r="O343" s="92"/>
      <c r="P343" s="236">
        <f>O343*H343</f>
        <v>0</v>
      </c>
      <c r="Q343" s="236">
        <v>0.037499999999999999</v>
      </c>
      <c r="R343" s="236">
        <f>Q343*H343</f>
        <v>0.037499999999999999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189</v>
      </c>
      <c r="AT343" s="238" t="s">
        <v>278</v>
      </c>
      <c r="AU343" s="238" t="s">
        <v>90</v>
      </c>
      <c r="AY343" s="18" t="s">
        <v>144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88</v>
      </c>
      <c r="BK343" s="239">
        <f>ROUND(I343*H343,2)</f>
        <v>0</v>
      </c>
      <c r="BL343" s="18" t="s">
        <v>151</v>
      </c>
      <c r="BM343" s="238" t="s">
        <v>527</v>
      </c>
    </row>
    <row r="344" s="2" customFormat="1" ht="49.05" customHeight="1">
      <c r="A344" s="39"/>
      <c r="B344" s="40"/>
      <c r="C344" s="227" t="s">
        <v>528</v>
      </c>
      <c r="D344" s="227" t="s">
        <v>146</v>
      </c>
      <c r="E344" s="228" t="s">
        <v>529</v>
      </c>
      <c r="F344" s="229" t="s">
        <v>530</v>
      </c>
      <c r="G344" s="230" t="s">
        <v>332</v>
      </c>
      <c r="H344" s="231">
        <v>1</v>
      </c>
      <c r="I344" s="232"/>
      <c r="J344" s="233">
        <f>ROUND(I344*H344,2)</f>
        <v>0</v>
      </c>
      <c r="K344" s="229" t="s">
        <v>150</v>
      </c>
      <c r="L344" s="45"/>
      <c r="M344" s="234" t="s">
        <v>1</v>
      </c>
      <c r="N344" s="235" t="s">
        <v>46</v>
      </c>
      <c r="O344" s="92"/>
      <c r="P344" s="236">
        <f>O344*H344</f>
        <v>0</v>
      </c>
      <c r="Q344" s="236">
        <v>0.0234083</v>
      </c>
      <c r="R344" s="236">
        <f>Q344*H344</f>
        <v>0.0234083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151</v>
      </c>
      <c r="AT344" s="238" t="s">
        <v>146</v>
      </c>
      <c r="AU344" s="238" t="s">
        <v>90</v>
      </c>
      <c r="AY344" s="18" t="s">
        <v>144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88</v>
      </c>
      <c r="BK344" s="239">
        <f>ROUND(I344*H344,2)</f>
        <v>0</v>
      </c>
      <c r="BL344" s="18" t="s">
        <v>151</v>
      </c>
      <c r="BM344" s="238" t="s">
        <v>531</v>
      </c>
    </row>
    <row r="345" s="2" customFormat="1" ht="24.15" customHeight="1">
      <c r="A345" s="39"/>
      <c r="B345" s="40"/>
      <c r="C345" s="285" t="s">
        <v>532</v>
      </c>
      <c r="D345" s="285" t="s">
        <v>278</v>
      </c>
      <c r="E345" s="286" t="s">
        <v>533</v>
      </c>
      <c r="F345" s="287" t="s">
        <v>534</v>
      </c>
      <c r="G345" s="288" t="s">
        <v>332</v>
      </c>
      <c r="H345" s="289">
        <v>1</v>
      </c>
      <c r="I345" s="290"/>
      <c r="J345" s="291">
        <f>ROUND(I345*H345,2)</f>
        <v>0</v>
      </c>
      <c r="K345" s="287" t="s">
        <v>150</v>
      </c>
      <c r="L345" s="292"/>
      <c r="M345" s="293" t="s">
        <v>1</v>
      </c>
      <c r="N345" s="294" t="s">
        <v>46</v>
      </c>
      <c r="O345" s="92"/>
      <c r="P345" s="236">
        <f>O345*H345</f>
        <v>0</v>
      </c>
      <c r="Q345" s="236">
        <v>0.72199999999999998</v>
      </c>
      <c r="R345" s="236">
        <f>Q345*H345</f>
        <v>0.72199999999999998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189</v>
      </c>
      <c r="AT345" s="238" t="s">
        <v>278</v>
      </c>
      <c r="AU345" s="238" t="s">
        <v>90</v>
      </c>
      <c r="AY345" s="18" t="s">
        <v>144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88</v>
      </c>
      <c r="BK345" s="239">
        <f>ROUND(I345*H345,2)</f>
        <v>0</v>
      </c>
      <c r="BL345" s="18" t="s">
        <v>151</v>
      </c>
      <c r="BM345" s="238" t="s">
        <v>535</v>
      </c>
    </row>
    <row r="346" s="2" customFormat="1" ht="24.15" customHeight="1">
      <c r="A346" s="39"/>
      <c r="B346" s="40"/>
      <c r="C346" s="285" t="s">
        <v>536</v>
      </c>
      <c r="D346" s="285" t="s">
        <v>278</v>
      </c>
      <c r="E346" s="286" t="s">
        <v>537</v>
      </c>
      <c r="F346" s="287" t="s">
        <v>538</v>
      </c>
      <c r="G346" s="288" t="s">
        <v>332</v>
      </c>
      <c r="H346" s="289">
        <v>1</v>
      </c>
      <c r="I346" s="290"/>
      <c r="J346" s="291">
        <f>ROUND(I346*H346,2)</f>
        <v>0</v>
      </c>
      <c r="K346" s="287" t="s">
        <v>1</v>
      </c>
      <c r="L346" s="292"/>
      <c r="M346" s="293" t="s">
        <v>1</v>
      </c>
      <c r="N346" s="294" t="s">
        <v>46</v>
      </c>
      <c r="O346" s="92"/>
      <c r="P346" s="236">
        <f>O346*H346</f>
        <v>0</v>
      </c>
      <c r="Q346" s="236">
        <v>0.0085500000000000003</v>
      </c>
      <c r="R346" s="236">
        <f>Q346*H346</f>
        <v>0.0085500000000000003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189</v>
      </c>
      <c r="AT346" s="238" t="s">
        <v>278</v>
      </c>
      <c r="AU346" s="238" t="s">
        <v>90</v>
      </c>
      <c r="AY346" s="18" t="s">
        <v>144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88</v>
      </c>
      <c r="BK346" s="239">
        <f>ROUND(I346*H346,2)</f>
        <v>0</v>
      </c>
      <c r="BL346" s="18" t="s">
        <v>151</v>
      </c>
      <c r="BM346" s="238" t="s">
        <v>539</v>
      </c>
    </row>
    <row r="347" s="2" customFormat="1" ht="16.5" customHeight="1">
      <c r="A347" s="39"/>
      <c r="B347" s="40"/>
      <c r="C347" s="227" t="s">
        <v>540</v>
      </c>
      <c r="D347" s="227" t="s">
        <v>146</v>
      </c>
      <c r="E347" s="228" t="s">
        <v>541</v>
      </c>
      <c r="F347" s="229" t="s">
        <v>542</v>
      </c>
      <c r="G347" s="230" t="s">
        <v>174</v>
      </c>
      <c r="H347" s="231">
        <v>181</v>
      </c>
      <c r="I347" s="232"/>
      <c r="J347" s="233">
        <f>ROUND(I347*H347,2)</f>
        <v>0</v>
      </c>
      <c r="K347" s="229" t="s">
        <v>150</v>
      </c>
      <c r="L347" s="45"/>
      <c r="M347" s="234" t="s">
        <v>1</v>
      </c>
      <c r="N347" s="235" t="s">
        <v>46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151</v>
      </c>
      <c r="AT347" s="238" t="s">
        <v>146</v>
      </c>
      <c r="AU347" s="238" t="s">
        <v>90</v>
      </c>
      <c r="AY347" s="18" t="s">
        <v>144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88</v>
      </c>
      <c r="BK347" s="239">
        <f>ROUND(I347*H347,2)</f>
        <v>0</v>
      </c>
      <c r="BL347" s="18" t="s">
        <v>151</v>
      </c>
      <c r="BM347" s="238" t="s">
        <v>543</v>
      </c>
    </row>
    <row r="348" s="2" customFormat="1" ht="33" customHeight="1">
      <c r="A348" s="39"/>
      <c r="B348" s="40"/>
      <c r="C348" s="227" t="s">
        <v>544</v>
      </c>
      <c r="D348" s="227" t="s">
        <v>146</v>
      </c>
      <c r="E348" s="228" t="s">
        <v>545</v>
      </c>
      <c r="F348" s="229" t="s">
        <v>546</v>
      </c>
      <c r="G348" s="230" t="s">
        <v>332</v>
      </c>
      <c r="H348" s="231">
        <v>2</v>
      </c>
      <c r="I348" s="232"/>
      <c r="J348" s="233">
        <f>ROUND(I348*H348,2)</f>
        <v>0</v>
      </c>
      <c r="K348" s="229" t="s">
        <v>150</v>
      </c>
      <c r="L348" s="45"/>
      <c r="M348" s="234" t="s">
        <v>1</v>
      </c>
      <c r="N348" s="235" t="s">
        <v>46</v>
      </c>
      <c r="O348" s="92"/>
      <c r="P348" s="236">
        <f>O348*H348</f>
        <v>0</v>
      </c>
      <c r="Q348" s="236">
        <v>0.47093942599999999</v>
      </c>
      <c r="R348" s="236">
        <f>Q348*H348</f>
        <v>0.94187885199999999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151</v>
      </c>
      <c r="AT348" s="238" t="s">
        <v>146</v>
      </c>
      <c r="AU348" s="238" t="s">
        <v>90</v>
      </c>
      <c r="AY348" s="18" t="s">
        <v>144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88</v>
      </c>
      <c r="BK348" s="239">
        <f>ROUND(I348*H348,2)</f>
        <v>0</v>
      </c>
      <c r="BL348" s="18" t="s">
        <v>151</v>
      </c>
      <c r="BM348" s="238" t="s">
        <v>547</v>
      </c>
    </row>
    <row r="349" s="2" customFormat="1" ht="21.75" customHeight="1">
      <c r="A349" s="39"/>
      <c r="B349" s="40"/>
      <c r="C349" s="227" t="s">
        <v>548</v>
      </c>
      <c r="D349" s="227" t="s">
        <v>146</v>
      </c>
      <c r="E349" s="228" t="s">
        <v>549</v>
      </c>
      <c r="F349" s="229" t="s">
        <v>550</v>
      </c>
      <c r="G349" s="230" t="s">
        <v>174</v>
      </c>
      <c r="H349" s="231">
        <v>181</v>
      </c>
      <c r="I349" s="232"/>
      <c r="J349" s="233">
        <f>ROUND(I349*H349,2)</f>
        <v>0</v>
      </c>
      <c r="K349" s="229" t="s">
        <v>150</v>
      </c>
      <c r="L349" s="45"/>
      <c r="M349" s="234" t="s">
        <v>1</v>
      </c>
      <c r="N349" s="235" t="s">
        <v>46</v>
      </c>
      <c r="O349" s="92"/>
      <c r="P349" s="236">
        <f>O349*H349</f>
        <v>0</v>
      </c>
      <c r="Q349" s="236">
        <v>1.272E-05</v>
      </c>
      <c r="R349" s="236">
        <f>Q349*H349</f>
        <v>0.0023023200000000001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151</v>
      </c>
      <c r="AT349" s="238" t="s">
        <v>146</v>
      </c>
      <c r="AU349" s="238" t="s">
        <v>90</v>
      </c>
      <c r="AY349" s="18" t="s">
        <v>144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88</v>
      </c>
      <c r="BK349" s="239">
        <f>ROUND(I349*H349,2)</f>
        <v>0</v>
      </c>
      <c r="BL349" s="18" t="s">
        <v>151</v>
      </c>
      <c r="BM349" s="238" t="s">
        <v>551</v>
      </c>
    </row>
    <row r="350" s="2" customFormat="1" ht="16.5" customHeight="1">
      <c r="A350" s="39"/>
      <c r="B350" s="40"/>
      <c r="C350" s="227" t="s">
        <v>552</v>
      </c>
      <c r="D350" s="227" t="s">
        <v>146</v>
      </c>
      <c r="E350" s="228" t="s">
        <v>553</v>
      </c>
      <c r="F350" s="229" t="s">
        <v>554</v>
      </c>
      <c r="G350" s="230" t="s">
        <v>332</v>
      </c>
      <c r="H350" s="231">
        <v>3</v>
      </c>
      <c r="I350" s="232"/>
      <c r="J350" s="233">
        <f>ROUND(I350*H350,2)</f>
        <v>0</v>
      </c>
      <c r="K350" s="229" t="s">
        <v>150</v>
      </c>
      <c r="L350" s="45"/>
      <c r="M350" s="234" t="s">
        <v>1</v>
      </c>
      <c r="N350" s="235" t="s">
        <v>46</v>
      </c>
      <c r="O350" s="92"/>
      <c r="P350" s="236">
        <f>O350*H350</f>
        <v>0</v>
      </c>
      <c r="Q350" s="236">
        <v>0.040000000000000001</v>
      </c>
      <c r="R350" s="236">
        <f>Q350*H350</f>
        <v>0.12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151</v>
      </c>
      <c r="AT350" s="238" t="s">
        <v>146</v>
      </c>
      <c r="AU350" s="238" t="s">
        <v>90</v>
      </c>
      <c r="AY350" s="18" t="s">
        <v>144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88</v>
      </c>
      <c r="BK350" s="239">
        <f>ROUND(I350*H350,2)</f>
        <v>0</v>
      </c>
      <c r="BL350" s="18" t="s">
        <v>151</v>
      </c>
      <c r="BM350" s="238" t="s">
        <v>555</v>
      </c>
    </row>
    <row r="351" s="2" customFormat="1" ht="24.15" customHeight="1">
      <c r="A351" s="39"/>
      <c r="B351" s="40"/>
      <c r="C351" s="285" t="s">
        <v>556</v>
      </c>
      <c r="D351" s="285" t="s">
        <v>278</v>
      </c>
      <c r="E351" s="286" t="s">
        <v>557</v>
      </c>
      <c r="F351" s="287" t="s">
        <v>558</v>
      </c>
      <c r="G351" s="288" t="s">
        <v>332</v>
      </c>
      <c r="H351" s="289">
        <v>3</v>
      </c>
      <c r="I351" s="290"/>
      <c r="J351" s="291">
        <f>ROUND(I351*H351,2)</f>
        <v>0</v>
      </c>
      <c r="K351" s="287" t="s">
        <v>150</v>
      </c>
      <c r="L351" s="292"/>
      <c r="M351" s="293" t="s">
        <v>1</v>
      </c>
      <c r="N351" s="294" t="s">
        <v>46</v>
      </c>
      <c r="O351" s="92"/>
      <c r="P351" s="236">
        <f>O351*H351</f>
        <v>0</v>
      </c>
      <c r="Q351" s="236">
        <v>0.013299999999999999</v>
      </c>
      <c r="R351" s="236">
        <f>Q351*H351</f>
        <v>0.039899999999999998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189</v>
      </c>
      <c r="AT351" s="238" t="s">
        <v>278</v>
      </c>
      <c r="AU351" s="238" t="s">
        <v>90</v>
      </c>
      <c r="AY351" s="18" t="s">
        <v>144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88</v>
      </c>
      <c r="BK351" s="239">
        <f>ROUND(I351*H351,2)</f>
        <v>0</v>
      </c>
      <c r="BL351" s="18" t="s">
        <v>151</v>
      </c>
      <c r="BM351" s="238" t="s">
        <v>559</v>
      </c>
    </row>
    <row r="352" s="2" customFormat="1" ht="24.15" customHeight="1">
      <c r="A352" s="39"/>
      <c r="B352" s="40"/>
      <c r="C352" s="285" t="s">
        <v>560</v>
      </c>
      <c r="D352" s="285" t="s">
        <v>278</v>
      </c>
      <c r="E352" s="286" t="s">
        <v>561</v>
      </c>
      <c r="F352" s="287" t="s">
        <v>562</v>
      </c>
      <c r="G352" s="288" t="s">
        <v>332</v>
      </c>
      <c r="H352" s="289">
        <v>3</v>
      </c>
      <c r="I352" s="290"/>
      <c r="J352" s="291">
        <f>ROUND(I352*H352,2)</f>
        <v>0</v>
      </c>
      <c r="K352" s="287" t="s">
        <v>1</v>
      </c>
      <c r="L352" s="292"/>
      <c r="M352" s="293" t="s">
        <v>1</v>
      </c>
      <c r="N352" s="294" t="s">
        <v>46</v>
      </c>
      <c r="O352" s="92"/>
      <c r="P352" s="236">
        <f>O352*H352</f>
        <v>0</v>
      </c>
      <c r="Q352" s="236">
        <v>0.00064999999999999997</v>
      </c>
      <c r="R352" s="236">
        <f>Q352*H352</f>
        <v>0.0019499999999999999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189</v>
      </c>
      <c r="AT352" s="238" t="s">
        <v>278</v>
      </c>
      <c r="AU352" s="238" t="s">
        <v>90</v>
      </c>
      <c r="AY352" s="18" t="s">
        <v>144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88</v>
      </c>
      <c r="BK352" s="239">
        <f>ROUND(I352*H352,2)</f>
        <v>0</v>
      </c>
      <c r="BL352" s="18" t="s">
        <v>151</v>
      </c>
      <c r="BM352" s="238" t="s">
        <v>563</v>
      </c>
    </row>
    <row r="353" s="2" customFormat="1" ht="16.5" customHeight="1">
      <c r="A353" s="39"/>
      <c r="B353" s="40"/>
      <c r="C353" s="227" t="s">
        <v>564</v>
      </c>
      <c r="D353" s="227" t="s">
        <v>146</v>
      </c>
      <c r="E353" s="228" t="s">
        <v>565</v>
      </c>
      <c r="F353" s="229" t="s">
        <v>566</v>
      </c>
      <c r="G353" s="230" t="s">
        <v>332</v>
      </c>
      <c r="H353" s="231">
        <v>2</v>
      </c>
      <c r="I353" s="232"/>
      <c r="J353" s="233">
        <f>ROUND(I353*H353,2)</f>
        <v>0</v>
      </c>
      <c r="K353" s="229" t="s">
        <v>150</v>
      </c>
      <c r="L353" s="45"/>
      <c r="M353" s="234" t="s">
        <v>1</v>
      </c>
      <c r="N353" s="235" t="s">
        <v>46</v>
      </c>
      <c r="O353" s="92"/>
      <c r="P353" s="236">
        <f>O353*H353</f>
        <v>0</v>
      </c>
      <c r="Q353" s="236">
        <v>0.050000000000000003</v>
      </c>
      <c r="R353" s="236">
        <f>Q353*H353</f>
        <v>0.10000000000000001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151</v>
      </c>
      <c r="AT353" s="238" t="s">
        <v>146</v>
      </c>
      <c r="AU353" s="238" t="s">
        <v>90</v>
      </c>
      <c r="AY353" s="18" t="s">
        <v>144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88</v>
      </c>
      <c r="BK353" s="239">
        <f>ROUND(I353*H353,2)</f>
        <v>0</v>
      </c>
      <c r="BL353" s="18" t="s">
        <v>151</v>
      </c>
      <c r="BM353" s="238" t="s">
        <v>567</v>
      </c>
    </row>
    <row r="354" s="2" customFormat="1" ht="24.15" customHeight="1">
      <c r="A354" s="39"/>
      <c r="B354" s="40"/>
      <c r="C354" s="285" t="s">
        <v>568</v>
      </c>
      <c r="D354" s="285" t="s">
        <v>278</v>
      </c>
      <c r="E354" s="286" t="s">
        <v>569</v>
      </c>
      <c r="F354" s="287" t="s">
        <v>570</v>
      </c>
      <c r="G354" s="288" t="s">
        <v>332</v>
      </c>
      <c r="H354" s="289">
        <v>1</v>
      </c>
      <c r="I354" s="290"/>
      <c r="J354" s="291">
        <f>ROUND(I354*H354,2)</f>
        <v>0</v>
      </c>
      <c r="K354" s="287" t="s">
        <v>1</v>
      </c>
      <c r="L354" s="292"/>
      <c r="M354" s="293" t="s">
        <v>1</v>
      </c>
      <c r="N354" s="294" t="s">
        <v>46</v>
      </c>
      <c r="O354" s="92"/>
      <c r="P354" s="236">
        <f>O354*H354</f>
        <v>0</v>
      </c>
      <c r="Q354" s="236">
        <v>0.014</v>
      </c>
      <c r="R354" s="236">
        <f>Q354*H354</f>
        <v>0.014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189</v>
      </c>
      <c r="AT354" s="238" t="s">
        <v>278</v>
      </c>
      <c r="AU354" s="238" t="s">
        <v>90</v>
      </c>
      <c r="AY354" s="18" t="s">
        <v>144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88</v>
      </c>
      <c r="BK354" s="239">
        <f>ROUND(I354*H354,2)</f>
        <v>0</v>
      </c>
      <c r="BL354" s="18" t="s">
        <v>151</v>
      </c>
      <c r="BM354" s="238" t="s">
        <v>571</v>
      </c>
    </row>
    <row r="355" s="2" customFormat="1" ht="16.5" customHeight="1">
      <c r="A355" s="39"/>
      <c r="B355" s="40"/>
      <c r="C355" s="285" t="s">
        <v>572</v>
      </c>
      <c r="D355" s="285" t="s">
        <v>278</v>
      </c>
      <c r="E355" s="286" t="s">
        <v>573</v>
      </c>
      <c r="F355" s="287" t="s">
        <v>574</v>
      </c>
      <c r="G355" s="288" t="s">
        <v>332</v>
      </c>
      <c r="H355" s="289">
        <v>1</v>
      </c>
      <c r="I355" s="290"/>
      <c r="J355" s="291">
        <f>ROUND(I355*H355,2)</f>
        <v>0</v>
      </c>
      <c r="K355" s="287" t="s">
        <v>1</v>
      </c>
      <c r="L355" s="292"/>
      <c r="M355" s="293" t="s">
        <v>1</v>
      </c>
      <c r="N355" s="294" t="s">
        <v>46</v>
      </c>
      <c r="O355" s="92"/>
      <c r="P355" s="236">
        <f>O355*H355</f>
        <v>0</v>
      </c>
      <c r="Q355" s="236">
        <v>0.17499999999999999</v>
      </c>
      <c r="R355" s="236">
        <f>Q355*H355</f>
        <v>0.17499999999999999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189</v>
      </c>
      <c r="AT355" s="238" t="s">
        <v>278</v>
      </c>
      <c r="AU355" s="238" t="s">
        <v>90</v>
      </c>
      <c r="AY355" s="18" t="s">
        <v>144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88</v>
      </c>
      <c r="BK355" s="239">
        <f>ROUND(I355*H355,2)</f>
        <v>0</v>
      </c>
      <c r="BL355" s="18" t="s">
        <v>151</v>
      </c>
      <c r="BM355" s="238" t="s">
        <v>575</v>
      </c>
    </row>
    <row r="356" s="2" customFormat="1" ht="24.15" customHeight="1">
      <c r="A356" s="39"/>
      <c r="B356" s="40"/>
      <c r="C356" s="285" t="s">
        <v>576</v>
      </c>
      <c r="D356" s="285" t="s">
        <v>278</v>
      </c>
      <c r="E356" s="286" t="s">
        <v>577</v>
      </c>
      <c r="F356" s="287" t="s">
        <v>578</v>
      </c>
      <c r="G356" s="288" t="s">
        <v>332</v>
      </c>
      <c r="H356" s="289">
        <v>1</v>
      </c>
      <c r="I356" s="290"/>
      <c r="J356" s="291">
        <f>ROUND(I356*H356,2)</f>
        <v>0</v>
      </c>
      <c r="K356" s="287" t="s">
        <v>1</v>
      </c>
      <c r="L356" s="292"/>
      <c r="M356" s="293" t="s">
        <v>1</v>
      </c>
      <c r="N356" s="294" t="s">
        <v>46</v>
      </c>
      <c r="O356" s="92"/>
      <c r="P356" s="236">
        <f>O356*H356</f>
        <v>0</v>
      </c>
      <c r="Q356" s="236">
        <v>0.021000000000000001</v>
      </c>
      <c r="R356" s="236">
        <f>Q356*H356</f>
        <v>0.021000000000000001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189</v>
      </c>
      <c r="AT356" s="238" t="s">
        <v>278</v>
      </c>
      <c r="AU356" s="238" t="s">
        <v>90</v>
      </c>
      <c r="AY356" s="18" t="s">
        <v>144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88</v>
      </c>
      <c r="BK356" s="239">
        <f>ROUND(I356*H356,2)</f>
        <v>0</v>
      </c>
      <c r="BL356" s="18" t="s">
        <v>151</v>
      </c>
      <c r="BM356" s="238" t="s">
        <v>579</v>
      </c>
    </row>
    <row r="357" s="2" customFormat="1" ht="24.15" customHeight="1">
      <c r="A357" s="39"/>
      <c r="B357" s="40"/>
      <c r="C357" s="285" t="s">
        <v>580</v>
      </c>
      <c r="D357" s="285" t="s">
        <v>278</v>
      </c>
      <c r="E357" s="286" t="s">
        <v>581</v>
      </c>
      <c r="F357" s="287" t="s">
        <v>582</v>
      </c>
      <c r="G357" s="288" t="s">
        <v>332</v>
      </c>
      <c r="H357" s="289">
        <v>1</v>
      </c>
      <c r="I357" s="290"/>
      <c r="J357" s="291">
        <f>ROUND(I357*H357,2)</f>
        <v>0</v>
      </c>
      <c r="K357" s="287" t="s">
        <v>1</v>
      </c>
      <c r="L357" s="292"/>
      <c r="M357" s="293" t="s">
        <v>1</v>
      </c>
      <c r="N357" s="294" t="s">
        <v>46</v>
      </c>
      <c r="O357" s="92"/>
      <c r="P357" s="236">
        <f>O357*H357</f>
        <v>0</v>
      </c>
      <c r="Q357" s="236">
        <v>0.001</v>
      </c>
      <c r="R357" s="236">
        <f>Q357*H357</f>
        <v>0.001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189</v>
      </c>
      <c r="AT357" s="238" t="s">
        <v>278</v>
      </c>
      <c r="AU357" s="238" t="s">
        <v>90</v>
      </c>
      <c r="AY357" s="18" t="s">
        <v>144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88</v>
      </c>
      <c r="BK357" s="239">
        <f>ROUND(I357*H357,2)</f>
        <v>0</v>
      </c>
      <c r="BL357" s="18" t="s">
        <v>151</v>
      </c>
      <c r="BM357" s="238" t="s">
        <v>583</v>
      </c>
    </row>
    <row r="358" s="2" customFormat="1" ht="16.5" customHeight="1">
      <c r="A358" s="39"/>
      <c r="B358" s="40"/>
      <c r="C358" s="227" t="s">
        <v>584</v>
      </c>
      <c r="D358" s="227" t="s">
        <v>146</v>
      </c>
      <c r="E358" s="228" t="s">
        <v>585</v>
      </c>
      <c r="F358" s="229" t="s">
        <v>586</v>
      </c>
      <c r="G358" s="230" t="s">
        <v>174</v>
      </c>
      <c r="H358" s="231">
        <v>190</v>
      </c>
      <c r="I358" s="232"/>
      <c r="J358" s="233">
        <f>ROUND(I358*H358,2)</f>
        <v>0</v>
      </c>
      <c r="K358" s="229" t="s">
        <v>150</v>
      </c>
      <c r="L358" s="45"/>
      <c r="M358" s="234" t="s">
        <v>1</v>
      </c>
      <c r="N358" s="235" t="s">
        <v>46</v>
      </c>
      <c r="O358" s="92"/>
      <c r="P358" s="236">
        <f>O358*H358</f>
        <v>0</v>
      </c>
      <c r="Q358" s="236">
        <v>0.00019536</v>
      </c>
      <c r="R358" s="236">
        <f>Q358*H358</f>
        <v>0.037118400000000003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151</v>
      </c>
      <c r="AT358" s="238" t="s">
        <v>146</v>
      </c>
      <c r="AU358" s="238" t="s">
        <v>90</v>
      </c>
      <c r="AY358" s="18" t="s">
        <v>144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88</v>
      </c>
      <c r="BK358" s="239">
        <f>ROUND(I358*H358,2)</f>
        <v>0</v>
      </c>
      <c r="BL358" s="18" t="s">
        <v>151</v>
      </c>
      <c r="BM358" s="238" t="s">
        <v>587</v>
      </c>
    </row>
    <row r="359" s="2" customFormat="1" ht="24.15" customHeight="1">
      <c r="A359" s="39"/>
      <c r="B359" s="40"/>
      <c r="C359" s="227" t="s">
        <v>588</v>
      </c>
      <c r="D359" s="227" t="s">
        <v>146</v>
      </c>
      <c r="E359" s="228" t="s">
        <v>589</v>
      </c>
      <c r="F359" s="229" t="s">
        <v>590</v>
      </c>
      <c r="G359" s="230" t="s">
        <v>174</v>
      </c>
      <c r="H359" s="231">
        <v>181</v>
      </c>
      <c r="I359" s="232"/>
      <c r="J359" s="233">
        <f>ROUND(I359*H359,2)</f>
        <v>0</v>
      </c>
      <c r="K359" s="229" t="s">
        <v>150</v>
      </c>
      <c r="L359" s="45"/>
      <c r="M359" s="234" t="s">
        <v>1</v>
      </c>
      <c r="N359" s="235" t="s">
        <v>46</v>
      </c>
      <c r="O359" s="92"/>
      <c r="P359" s="236">
        <f>O359*H359</f>
        <v>0</v>
      </c>
      <c r="Q359" s="236">
        <v>0.000126</v>
      </c>
      <c r="R359" s="236">
        <f>Q359*H359</f>
        <v>0.022806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151</v>
      </c>
      <c r="AT359" s="238" t="s">
        <v>146</v>
      </c>
      <c r="AU359" s="238" t="s">
        <v>90</v>
      </c>
      <c r="AY359" s="18" t="s">
        <v>144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88</v>
      </c>
      <c r="BK359" s="239">
        <f>ROUND(I359*H359,2)</f>
        <v>0</v>
      </c>
      <c r="BL359" s="18" t="s">
        <v>151</v>
      </c>
      <c r="BM359" s="238" t="s">
        <v>591</v>
      </c>
    </row>
    <row r="360" s="2" customFormat="1" ht="24.15" customHeight="1">
      <c r="A360" s="39"/>
      <c r="B360" s="40"/>
      <c r="C360" s="227" t="s">
        <v>592</v>
      </c>
      <c r="D360" s="227" t="s">
        <v>146</v>
      </c>
      <c r="E360" s="228" t="s">
        <v>593</v>
      </c>
      <c r="F360" s="229" t="s">
        <v>594</v>
      </c>
      <c r="G360" s="230" t="s">
        <v>332</v>
      </c>
      <c r="H360" s="231">
        <v>5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46</v>
      </c>
      <c r="O360" s="92"/>
      <c r="P360" s="236">
        <f>O360*H360</f>
        <v>0</v>
      </c>
      <c r="Q360" s="236">
        <v>0.00014999999999999999</v>
      </c>
      <c r="R360" s="236">
        <f>Q360*H360</f>
        <v>0.00074999999999999991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151</v>
      </c>
      <c r="AT360" s="238" t="s">
        <v>146</v>
      </c>
      <c r="AU360" s="238" t="s">
        <v>90</v>
      </c>
      <c r="AY360" s="18" t="s">
        <v>144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88</v>
      </c>
      <c r="BK360" s="239">
        <f>ROUND(I360*H360,2)</f>
        <v>0</v>
      </c>
      <c r="BL360" s="18" t="s">
        <v>151</v>
      </c>
      <c r="BM360" s="238" t="s">
        <v>595</v>
      </c>
    </row>
    <row r="361" s="15" customFormat="1">
      <c r="A361" s="15"/>
      <c r="B361" s="263"/>
      <c r="C361" s="264"/>
      <c r="D361" s="242" t="s">
        <v>153</v>
      </c>
      <c r="E361" s="265" t="s">
        <v>1</v>
      </c>
      <c r="F361" s="266" t="s">
        <v>361</v>
      </c>
      <c r="G361" s="264"/>
      <c r="H361" s="265" t="s">
        <v>1</v>
      </c>
      <c r="I361" s="267"/>
      <c r="J361" s="264"/>
      <c r="K361" s="264"/>
      <c r="L361" s="268"/>
      <c r="M361" s="269"/>
      <c r="N361" s="270"/>
      <c r="O361" s="270"/>
      <c r="P361" s="270"/>
      <c r="Q361" s="270"/>
      <c r="R361" s="270"/>
      <c r="S361" s="270"/>
      <c r="T361" s="27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2" t="s">
        <v>153</v>
      </c>
      <c r="AU361" s="272" t="s">
        <v>90</v>
      </c>
      <c r="AV361" s="15" t="s">
        <v>88</v>
      </c>
      <c r="AW361" s="15" t="s">
        <v>36</v>
      </c>
      <c r="AX361" s="15" t="s">
        <v>81</v>
      </c>
      <c r="AY361" s="272" t="s">
        <v>144</v>
      </c>
    </row>
    <row r="362" s="13" customFormat="1">
      <c r="A362" s="13"/>
      <c r="B362" s="240"/>
      <c r="C362" s="241"/>
      <c r="D362" s="242" t="s">
        <v>153</v>
      </c>
      <c r="E362" s="243" t="s">
        <v>1</v>
      </c>
      <c r="F362" s="244" t="s">
        <v>171</v>
      </c>
      <c r="G362" s="241"/>
      <c r="H362" s="245">
        <v>5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153</v>
      </c>
      <c r="AU362" s="251" t="s">
        <v>90</v>
      </c>
      <c r="AV362" s="13" t="s">
        <v>90</v>
      </c>
      <c r="AW362" s="13" t="s">
        <v>36</v>
      </c>
      <c r="AX362" s="13" t="s">
        <v>88</v>
      </c>
      <c r="AY362" s="251" t="s">
        <v>144</v>
      </c>
    </row>
    <row r="363" s="2" customFormat="1" ht="24.15" customHeight="1">
      <c r="A363" s="39"/>
      <c r="B363" s="40"/>
      <c r="C363" s="227" t="s">
        <v>596</v>
      </c>
      <c r="D363" s="227" t="s">
        <v>146</v>
      </c>
      <c r="E363" s="228" t="s">
        <v>597</v>
      </c>
      <c r="F363" s="229" t="s">
        <v>598</v>
      </c>
      <c r="G363" s="230" t="s">
        <v>332</v>
      </c>
      <c r="H363" s="231">
        <v>1</v>
      </c>
      <c r="I363" s="232"/>
      <c r="J363" s="233">
        <f>ROUND(I363*H363,2)</f>
        <v>0</v>
      </c>
      <c r="K363" s="229" t="s">
        <v>1</v>
      </c>
      <c r="L363" s="45"/>
      <c r="M363" s="234" t="s">
        <v>1</v>
      </c>
      <c r="N363" s="235" t="s">
        <v>46</v>
      </c>
      <c r="O363" s="92"/>
      <c r="P363" s="236">
        <f>O363*H363</f>
        <v>0</v>
      </c>
      <c r="Q363" s="236">
        <v>0.00014999999999999999</v>
      </c>
      <c r="R363" s="236">
        <f>Q363*H363</f>
        <v>0.00014999999999999999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151</v>
      </c>
      <c r="AT363" s="238" t="s">
        <v>146</v>
      </c>
      <c r="AU363" s="238" t="s">
        <v>90</v>
      </c>
      <c r="AY363" s="18" t="s">
        <v>144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88</v>
      </c>
      <c r="BK363" s="239">
        <f>ROUND(I363*H363,2)</f>
        <v>0</v>
      </c>
      <c r="BL363" s="18" t="s">
        <v>151</v>
      </c>
      <c r="BM363" s="238" t="s">
        <v>599</v>
      </c>
    </row>
    <row r="364" s="15" customFormat="1">
      <c r="A364" s="15"/>
      <c r="B364" s="263"/>
      <c r="C364" s="264"/>
      <c r="D364" s="242" t="s">
        <v>153</v>
      </c>
      <c r="E364" s="265" t="s">
        <v>1</v>
      </c>
      <c r="F364" s="266" t="s">
        <v>361</v>
      </c>
      <c r="G364" s="264"/>
      <c r="H364" s="265" t="s">
        <v>1</v>
      </c>
      <c r="I364" s="267"/>
      <c r="J364" s="264"/>
      <c r="K364" s="264"/>
      <c r="L364" s="268"/>
      <c r="M364" s="269"/>
      <c r="N364" s="270"/>
      <c r="O364" s="270"/>
      <c r="P364" s="270"/>
      <c r="Q364" s="270"/>
      <c r="R364" s="270"/>
      <c r="S364" s="270"/>
      <c r="T364" s="27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2" t="s">
        <v>153</v>
      </c>
      <c r="AU364" s="272" t="s">
        <v>90</v>
      </c>
      <c r="AV364" s="15" t="s">
        <v>88</v>
      </c>
      <c r="AW364" s="15" t="s">
        <v>36</v>
      </c>
      <c r="AX364" s="15" t="s">
        <v>81</v>
      </c>
      <c r="AY364" s="272" t="s">
        <v>144</v>
      </c>
    </row>
    <row r="365" s="13" customFormat="1">
      <c r="A365" s="13"/>
      <c r="B365" s="240"/>
      <c r="C365" s="241"/>
      <c r="D365" s="242" t="s">
        <v>153</v>
      </c>
      <c r="E365" s="243" t="s">
        <v>1</v>
      </c>
      <c r="F365" s="244" t="s">
        <v>88</v>
      </c>
      <c r="G365" s="241"/>
      <c r="H365" s="245">
        <v>1</v>
      </c>
      <c r="I365" s="246"/>
      <c r="J365" s="241"/>
      <c r="K365" s="241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153</v>
      </c>
      <c r="AU365" s="251" t="s">
        <v>90</v>
      </c>
      <c r="AV365" s="13" t="s">
        <v>90</v>
      </c>
      <c r="AW365" s="13" t="s">
        <v>36</v>
      </c>
      <c r="AX365" s="13" t="s">
        <v>88</v>
      </c>
      <c r="AY365" s="251" t="s">
        <v>144</v>
      </c>
    </row>
    <row r="366" s="2" customFormat="1" ht="24.15" customHeight="1">
      <c r="A366" s="39"/>
      <c r="B366" s="40"/>
      <c r="C366" s="227" t="s">
        <v>600</v>
      </c>
      <c r="D366" s="227" t="s">
        <v>146</v>
      </c>
      <c r="E366" s="228" t="s">
        <v>601</v>
      </c>
      <c r="F366" s="229" t="s">
        <v>602</v>
      </c>
      <c r="G366" s="230" t="s">
        <v>332</v>
      </c>
      <c r="H366" s="231">
        <v>3</v>
      </c>
      <c r="I366" s="232"/>
      <c r="J366" s="233">
        <f>ROUND(I366*H366,2)</f>
        <v>0</v>
      </c>
      <c r="K366" s="229" t="s">
        <v>1</v>
      </c>
      <c r="L366" s="45"/>
      <c r="M366" s="234" t="s">
        <v>1</v>
      </c>
      <c r="N366" s="235" t="s">
        <v>46</v>
      </c>
      <c r="O366" s="92"/>
      <c r="P366" s="236">
        <f>O366*H366</f>
        <v>0</v>
      </c>
      <c r="Q366" s="236">
        <v>0.00014999999999999999</v>
      </c>
      <c r="R366" s="236">
        <f>Q366*H366</f>
        <v>0.00044999999999999999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151</v>
      </c>
      <c r="AT366" s="238" t="s">
        <v>146</v>
      </c>
      <c r="AU366" s="238" t="s">
        <v>90</v>
      </c>
      <c r="AY366" s="18" t="s">
        <v>144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88</v>
      </c>
      <c r="BK366" s="239">
        <f>ROUND(I366*H366,2)</f>
        <v>0</v>
      </c>
      <c r="BL366" s="18" t="s">
        <v>151</v>
      </c>
      <c r="BM366" s="238" t="s">
        <v>603</v>
      </c>
    </row>
    <row r="367" s="15" customFormat="1">
      <c r="A367" s="15"/>
      <c r="B367" s="263"/>
      <c r="C367" s="264"/>
      <c r="D367" s="242" t="s">
        <v>153</v>
      </c>
      <c r="E367" s="265" t="s">
        <v>1</v>
      </c>
      <c r="F367" s="266" t="s">
        <v>361</v>
      </c>
      <c r="G367" s="264"/>
      <c r="H367" s="265" t="s">
        <v>1</v>
      </c>
      <c r="I367" s="267"/>
      <c r="J367" s="264"/>
      <c r="K367" s="264"/>
      <c r="L367" s="268"/>
      <c r="M367" s="269"/>
      <c r="N367" s="270"/>
      <c r="O367" s="270"/>
      <c r="P367" s="270"/>
      <c r="Q367" s="270"/>
      <c r="R367" s="270"/>
      <c r="S367" s="270"/>
      <c r="T367" s="27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2" t="s">
        <v>153</v>
      </c>
      <c r="AU367" s="272" t="s">
        <v>90</v>
      </c>
      <c r="AV367" s="15" t="s">
        <v>88</v>
      </c>
      <c r="AW367" s="15" t="s">
        <v>36</v>
      </c>
      <c r="AX367" s="15" t="s">
        <v>81</v>
      </c>
      <c r="AY367" s="272" t="s">
        <v>144</v>
      </c>
    </row>
    <row r="368" s="13" customFormat="1">
      <c r="A368" s="13"/>
      <c r="B368" s="240"/>
      <c r="C368" s="241"/>
      <c r="D368" s="242" t="s">
        <v>153</v>
      </c>
      <c r="E368" s="243" t="s">
        <v>1</v>
      </c>
      <c r="F368" s="244" t="s">
        <v>162</v>
      </c>
      <c r="G368" s="241"/>
      <c r="H368" s="245">
        <v>3</v>
      </c>
      <c r="I368" s="246"/>
      <c r="J368" s="241"/>
      <c r="K368" s="241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153</v>
      </c>
      <c r="AU368" s="251" t="s">
        <v>90</v>
      </c>
      <c r="AV368" s="13" t="s">
        <v>90</v>
      </c>
      <c r="AW368" s="13" t="s">
        <v>36</v>
      </c>
      <c r="AX368" s="13" t="s">
        <v>88</v>
      </c>
      <c r="AY368" s="251" t="s">
        <v>144</v>
      </c>
    </row>
    <row r="369" s="12" customFormat="1" ht="22.8" customHeight="1">
      <c r="A369" s="12"/>
      <c r="B369" s="211"/>
      <c r="C369" s="212"/>
      <c r="D369" s="213" t="s">
        <v>80</v>
      </c>
      <c r="E369" s="225" t="s">
        <v>194</v>
      </c>
      <c r="F369" s="225" t="s">
        <v>604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SUM(P370:P382)</f>
        <v>0</v>
      </c>
      <c r="Q369" s="219"/>
      <c r="R369" s="220">
        <f>SUM(R370:R382)</f>
        <v>50.041196160000005</v>
      </c>
      <c r="S369" s="219"/>
      <c r="T369" s="221">
        <f>SUM(T370:T382)</f>
        <v>0.00248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88</v>
      </c>
      <c r="AT369" s="223" t="s">
        <v>80</v>
      </c>
      <c r="AU369" s="223" t="s">
        <v>88</v>
      </c>
      <c r="AY369" s="222" t="s">
        <v>144</v>
      </c>
      <c r="BK369" s="224">
        <f>SUM(BK370:BK382)</f>
        <v>0</v>
      </c>
    </row>
    <row r="370" s="2" customFormat="1" ht="49.05" customHeight="1">
      <c r="A370" s="39"/>
      <c r="B370" s="40"/>
      <c r="C370" s="227" t="s">
        <v>605</v>
      </c>
      <c r="D370" s="227" t="s">
        <v>146</v>
      </c>
      <c r="E370" s="228" t="s">
        <v>606</v>
      </c>
      <c r="F370" s="229" t="s">
        <v>607</v>
      </c>
      <c r="G370" s="230" t="s">
        <v>174</v>
      </c>
      <c r="H370" s="231">
        <v>183</v>
      </c>
      <c r="I370" s="232"/>
      <c r="J370" s="233">
        <f>ROUND(I370*H370,2)</f>
        <v>0</v>
      </c>
      <c r="K370" s="229" t="s">
        <v>150</v>
      </c>
      <c r="L370" s="45"/>
      <c r="M370" s="234" t="s">
        <v>1</v>
      </c>
      <c r="N370" s="235" t="s">
        <v>46</v>
      </c>
      <c r="O370" s="92"/>
      <c r="P370" s="236">
        <f>O370*H370</f>
        <v>0</v>
      </c>
      <c r="Q370" s="236">
        <v>0.15539952000000001</v>
      </c>
      <c r="R370" s="236">
        <f>Q370*H370</f>
        <v>28.438112160000003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151</v>
      </c>
      <c r="AT370" s="238" t="s">
        <v>146</v>
      </c>
      <c r="AU370" s="238" t="s">
        <v>90</v>
      </c>
      <c r="AY370" s="18" t="s">
        <v>144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88</v>
      </c>
      <c r="BK370" s="239">
        <f>ROUND(I370*H370,2)</f>
        <v>0</v>
      </c>
      <c r="BL370" s="18" t="s">
        <v>151</v>
      </c>
      <c r="BM370" s="238" t="s">
        <v>608</v>
      </c>
    </row>
    <row r="371" s="13" customFormat="1">
      <c r="A371" s="13"/>
      <c r="B371" s="240"/>
      <c r="C371" s="241"/>
      <c r="D371" s="242" t="s">
        <v>153</v>
      </c>
      <c r="E371" s="243" t="s">
        <v>1</v>
      </c>
      <c r="F371" s="244" t="s">
        <v>609</v>
      </c>
      <c r="G371" s="241"/>
      <c r="H371" s="245">
        <v>15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153</v>
      </c>
      <c r="AU371" s="251" t="s">
        <v>90</v>
      </c>
      <c r="AV371" s="13" t="s">
        <v>90</v>
      </c>
      <c r="AW371" s="13" t="s">
        <v>36</v>
      </c>
      <c r="AX371" s="13" t="s">
        <v>81</v>
      </c>
      <c r="AY371" s="251" t="s">
        <v>144</v>
      </c>
    </row>
    <row r="372" s="13" customFormat="1">
      <c r="A372" s="13"/>
      <c r="B372" s="240"/>
      <c r="C372" s="241"/>
      <c r="D372" s="242" t="s">
        <v>153</v>
      </c>
      <c r="E372" s="243" t="s">
        <v>1</v>
      </c>
      <c r="F372" s="244" t="s">
        <v>610</v>
      </c>
      <c r="G372" s="241"/>
      <c r="H372" s="245">
        <v>168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153</v>
      </c>
      <c r="AU372" s="251" t="s">
        <v>90</v>
      </c>
      <c r="AV372" s="13" t="s">
        <v>90</v>
      </c>
      <c r="AW372" s="13" t="s">
        <v>36</v>
      </c>
      <c r="AX372" s="13" t="s">
        <v>81</v>
      </c>
      <c r="AY372" s="251" t="s">
        <v>144</v>
      </c>
    </row>
    <row r="373" s="14" customFormat="1">
      <c r="A373" s="14"/>
      <c r="B373" s="252"/>
      <c r="C373" s="253"/>
      <c r="D373" s="242" t="s">
        <v>153</v>
      </c>
      <c r="E373" s="254" t="s">
        <v>1</v>
      </c>
      <c r="F373" s="255" t="s">
        <v>156</v>
      </c>
      <c r="G373" s="253"/>
      <c r="H373" s="256">
        <v>183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153</v>
      </c>
      <c r="AU373" s="262" t="s">
        <v>90</v>
      </c>
      <c r="AV373" s="14" t="s">
        <v>151</v>
      </c>
      <c r="AW373" s="14" t="s">
        <v>36</v>
      </c>
      <c r="AX373" s="14" t="s">
        <v>88</v>
      </c>
      <c r="AY373" s="262" t="s">
        <v>144</v>
      </c>
    </row>
    <row r="374" s="2" customFormat="1" ht="16.5" customHeight="1">
      <c r="A374" s="39"/>
      <c r="B374" s="40"/>
      <c r="C374" s="285" t="s">
        <v>611</v>
      </c>
      <c r="D374" s="285" t="s">
        <v>278</v>
      </c>
      <c r="E374" s="286" t="s">
        <v>612</v>
      </c>
      <c r="F374" s="287" t="s">
        <v>613</v>
      </c>
      <c r="G374" s="288" t="s">
        <v>174</v>
      </c>
      <c r="H374" s="289">
        <v>183</v>
      </c>
      <c r="I374" s="290"/>
      <c r="J374" s="291">
        <f>ROUND(I374*H374,2)</f>
        <v>0</v>
      </c>
      <c r="K374" s="287" t="s">
        <v>150</v>
      </c>
      <c r="L374" s="292"/>
      <c r="M374" s="293" t="s">
        <v>1</v>
      </c>
      <c r="N374" s="294" t="s">
        <v>46</v>
      </c>
      <c r="O374" s="92"/>
      <c r="P374" s="236">
        <f>O374*H374</f>
        <v>0</v>
      </c>
      <c r="Q374" s="236">
        <v>0.080000000000000002</v>
      </c>
      <c r="R374" s="236">
        <f>Q374*H374</f>
        <v>14.640000000000001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189</v>
      </c>
      <c r="AT374" s="238" t="s">
        <v>278</v>
      </c>
      <c r="AU374" s="238" t="s">
        <v>90</v>
      </c>
      <c r="AY374" s="18" t="s">
        <v>144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88</v>
      </c>
      <c r="BK374" s="239">
        <f>ROUND(I374*H374,2)</f>
        <v>0</v>
      </c>
      <c r="BL374" s="18" t="s">
        <v>151</v>
      </c>
      <c r="BM374" s="238" t="s">
        <v>614</v>
      </c>
    </row>
    <row r="375" s="2" customFormat="1" ht="44.25" customHeight="1">
      <c r="A375" s="39"/>
      <c r="B375" s="40"/>
      <c r="C375" s="227" t="s">
        <v>615</v>
      </c>
      <c r="D375" s="227" t="s">
        <v>146</v>
      </c>
      <c r="E375" s="228" t="s">
        <v>616</v>
      </c>
      <c r="F375" s="229" t="s">
        <v>617</v>
      </c>
      <c r="G375" s="230" t="s">
        <v>174</v>
      </c>
      <c r="H375" s="231">
        <v>54</v>
      </c>
      <c r="I375" s="232"/>
      <c r="J375" s="233">
        <f>ROUND(I375*H375,2)</f>
        <v>0</v>
      </c>
      <c r="K375" s="229" t="s">
        <v>150</v>
      </c>
      <c r="L375" s="45"/>
      <c r="M375" s="234" t="s">
        <v>1</v>
      </c>
      <c r="N375" s="235" t="s">
        <v>46</v>
      </c>
      <c r="O375" s="92"/>
      <c r="P375" s="236">
        <f>O375*H375</f>
        <v>0</v>
      </c>
      <c r="Q375" s="236">
        <v>0.10094599999999999</v>
      </c>
      <c r="R375" s="236">
        <f>Q375*H375</f>
        <v>5.4510839999999998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151</v>
      </c>
      <c r="AT375" s="238" t="s">
        <v>146</v>
      </c>
      <c r="AU375" s="238" t="s">
        <v>90</v>
      </c>
      <c r="AY375" s="18" t="s">
        <v>144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88</v>
      </c>
      <c r="BK375" s="239">
        <f>ROUND(I375*H375,2)</f>
        <v>0</v>
      </c>
      <c r="BL375" s="18" t="s">
        <v>151</v>
      </c>
      <c r="BM375" s="238" t="s">
        <v>618</v>
      </c>
    </row>
    <row r="376" s="13" customFormat="1">
      <c r="A376" s="13"/>
      <c r="B376" s="240"/>
      <c r="C376" s="241"/>
      <c r="D376" s="242" t="s">
        <v>153</v>
      </c>
      <c r="E376" s="243" t="s">
        <v>1</v>
      </c>
      <c r="F376" s="244" t="s">
        <v>176</v>
      </c>
      <c r="G376" s="241"/>
      <c r="H376" s="245">
        <v>54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153</v>
      </c>
      <c r="AU376" s="251" t="s">
        <v>90</v>
      </c>
      <c r="AV376" s="13" t="s">
        <v>90</v>
      </c>
      <c r="AW376" s="13" t="s">
        <v>36</v>
      </c>
      <c r="AX376" s="13" t="s">
        <v>88</v>
      </c>
      <c r="AY376" s="251" t="s">
        <v>144</v>
      </c>
    </row>
    <row r="377" s="2" customFormat="1" ht="16.5" customHeight="1">
      <c r="A377" s="39"/>
      <c r="B377" s="40"/>
      <c r="C377" s="285" t="s">
        <v>619</v>
      </c>
      <c r="D377" s="285" t="s">
        <v>278</v>
      </c>
      <c r="E377" s="286" t="s">
        <v>620</v>
      </c>
      <c r="F377" s="287" t="s">
        <v>621</v>
      </c>
      <c r="G377" s="288" t="s">
        <v>174</v>
      </c>
      <c r="H377" s="289">
        <v>54</v>
      </c>
      <c r="I377" s="290"/>
      <c r="J377" s="291">
        <f>ROUND(I377*H377,2)</f>
        <v>0</v>
      </c>
      <c r="K377" s="287" t="s">
        <v>150</v>
      </c>
      <c r="L377" s="292"/>
      <c r="M377" s="293" t="s">
        <v>1</v>
      </c>
      <c r="N377" s="294" t="s">
        <v>46</v>
      </c>
      <c r="O377" s="92"/>
      <c r="P377" s="236">
        <f>O377*H377</f>
        <v>0</v>
      </c>
      <c r="Q377" s="236">
        <v>0.028000000000000001</v>
      </c>
      <c r="R377" s="236">
        <f>Q377*H377</f>
        <v>1.512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189</v>
      </c>
      <c r="AT377" s="238" t="s">
        <v>278</v>
      </c>
      <c r="AU377" s="238" t="s">
        <v>90</v>
      </c>
      <c r="AY377" s="18" t="s">
        <v>144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88</v>
      </c>
      <c r="BK377" s="239">
        <f>ROUND(I377*H377,2)</f>
        <v>0</v>
      </c>
      <c r="BL377" s="18" t="s">
        <v>151</v>
      </c>
      <c r="BM377" s="238" t="s">
        <v>622</v>
      </c>
    </row>
    <row r="378" s="2" customFormat="1" ht="24.15" customHeight="1">
      <c r="A378" s="39"/>
      <c r="B378" s="40"/>
      <c r="C378" s="227" t="s">
        <v>623</v>
      </c>
      <c r="D378" s="227" t="s">
        <v>146</v>
      </c>
      <c r="E378" s="228" t="s">
        <v>624</v>
      </c>
      <c r="F378" s="229" t="s">
        <v>625</v>
      </c>
      <c r="G378" s="230" t="s">
        <v>626</v>
      </c>
      <c r="H378" s="231">
        <v>1</v>
      </c>
      <c r="I378" s="232"/>
      <c r="J378" s="233">
        <f>ROUND(I378*H378,2)</f>
        <v>0</v>
      </c>
      <c r="K378" s="229" t="s">
        <v>1</v>
      </c>
      <c r="L378" s="45"/>
      <c r="M378" s="234" t="s">
        <v>1</v>
      </c>
      <c r="N378" s="235" t="s">
        <v>46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0.00248</v>
      </c>
      <c r="T378" s="237">
        <f>S378*H378</f>
        <v>0.00248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151</v>
      </c>
      <c r="AT378" s="238" t="s">
        <v>146</v>
      </c>
      <c r="AU378" s="238" t="s">
        <v>90</v>
      </c>
      <c r="AY378" s="18" t="s">
        <v>144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88</v>
      </c>
      <c r="BK378" s="239">
        <f>ROUND(I378*H378,2)</f>
        <v>0</v>
      </c>
      <c r="BL378" s="18" t="s">
        <v>151</v>
      </c>
      <c r="BM378" s="238" t="s">
        <v>627</v>
      </c>
    </row>
    <row r="379" s="2" customFormat="1" ht="55.5" customHeight="1">
      <c r="A379" s="39"/>
      <c r="B379" s="40"/>
      <c r="C379" s="227" t="s">
        <v>628</v>
      </c>
      <c r="D379" s="227" t="s">
        <v>146</v>
      </c>
      <c r="E379" s="228" t="s">
        <v>629</v>
      </c>
      <c r="F379" s="229" t="s">
        <v>630</v>
      </c>
      <c r="G379" s="230" t="s">
        <v>149</v>
      </c>
      <c r="H379" s="231">
        <v>324.46300000000002</v>
      </c>
      <c r="I379" s="232"/>
      <c r="J379" s="233">
        <f>ROUND(I379*H379,2)</f>
        <v>0</v>
      </c>
      <c r="K379" s="229" t="s">
        <v>150</v>
      </c>
      <c r="L379" s="45"/>
      <c r="M379" s="234" t="s">
        <v>1</v>
      </c>
      <c r="N379" s="235" t="s">
        <v>46</v>
      </c>
      <c r="O379" s="92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151</v>
      </c>
      <c r="AT379" s="238" t="s">
        <v>146</v>
      </c>
      <c r="AU379" s="238" t="s">
        <v>90</v>
      </c>
      <c r="AY379" s="18" t="s">
        <v>144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88</v>
      </c>
      <c r="BK379" s="239">
        <f>ROUND(I379*H379,2)</f>
        <v>0</v>
      </c>
      <c r="BL379" s="18" t="s">
        <v>151</v>
      </c>
      <c r="BM379" s="238" t="s">
        <v>631</v>
      </c>
    </row>
    <row r="380" s="13" customFormat="1">
      <c r="A380" s="13"/>
      <c r="B380" s="240"/>
      <c r="C380" s="241"/>
      <c r="D380" s="242" t="s">
        <v>153</v>
      </c>
      <c r="E380" s="243" t="s">
        <v>1</v>
      </c>
      <c r="F380" s="244" t="s">
        <v>632</v>
      </c>
      <c r="G380" s="241"/>
      <c r="H380" s="245">
        <v>227.44300000000001</v>
      </c>
      <c r="I380" s="246"/>
      <c r="J380" s="241"/>
      <c r="K380" s="241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153</v>
      </c>
      <c r="AU380" s="251" t="s">
        <v>90</v>
      </c>
      <c r="AV380" s="13" t="s">
        <v>90</v>
      </c>
      <c r="AW380" s="13" t="s">
        <v>36</v>
      </c>
      <c r="AX380" s="13" t="s">
        <v>81</v>
      </c>
      <c r="AY380" s="251" t="s">
        <v>144</v>
      </c>
    </row>
    <row r="381" s="13" customFormat="1">
      <c r="A381" s="13"/>
      <c r="B381" s="240"/>
      <c r="C381" s="241"/>
      <c r="D381" s="242" t="s">
        <v>153</v>
      </c>
      <c r="E381" s="243" t="s">
        <v>1</v>
      </c>
      <c r="F381" s="244" t="s">
        <v>633</v>
      </c>
      <c r="G381" s="241"/>
      <c r="H381" s="245">
        <v>97.019999999999996</v>
      </c>
      <c r="I381" s="246"/>
      <c r="J381" s="241"/>
      <c r="K381" s="241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153</v>
      </c>
      <c r="AU381" s="251" t="s">
        <v>90</v>
      </c>
      <c r="AV381" s="13" t="s">
        <v>90</v>
      </c>
      <c r="AW381" s="13" t="s">
        <v>36</v>
      </c>
      <c r="AX381" s="13" t="s">
        <v>81</v>
      </c>
      <c r="AY381" s="251" t="s">
        <v>144</v>
      </c>
    </row>
    <row r="382" s="14" customFormat="1">
      <c r="A382" s="14"/>
      <c r="B382" s="252"/>
      <c r="C382" s="253"/>
      <c r="D382" s="242" t="s">
        <v>153</v>
      </c>
      <c r="E382" s="254" t="s">
        <v>1</v>
      </c>
      <c r="F382" s="255" t="s">
        <v>156</v>
      </c>
      <c r="G382" s="253"/>
      <c r="H382" s="256">
        <v>324.46300000000002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153</v>
      </c>
      <c r="AU382" s="262" t="s">
        <v>90</v>
      </c>
      <c r="AV382" s="14" t="s">
        <v>151</v>
      </c>
      <c r="AW382" s="14" t="s">
        <v>36</v>
      </c>
      <c r="AX382" s="14" t="s">
        <v>88</v>
      </c>
      <c r="AY382" s="262" t="s">
        <v>144</v>
      </c>
    </row>
    <row r="383" s="12" customFormat="1" ht="22.8" customHeight="1">
      <c r="A383" s="12"/>
      <c r="B383" s="211"/>
      <c r="C383" s="212"/>
      <c r="D383" s="213" t="s">
        <v>80</v>
      </c>
      <c r="E383" s="225" t="s">
        <v>634</v>
      </c>
      <c r="F383" s="225" t="s">
        <v>635</v>
      </c>
      <c r="G383" s="212"/>
      <c r="H383" s="212"/>
      <c r="I383" s="215"/>
      <c r="J383" s="226">
        <f>BK383</f>
        <v>0</v>
      </c>
      <c r="K383" s="212"/>
      <c r="L383" s="217"/>
      <c r="M383" s="218"/>
      <c r="N383" s="219"/>
      <c r="O383" s="219"/>
      <c r="P383" s="220">
        <f>SUM(P384:P407)</f>
        <v>0</v>
      </c>
      <c r="Q383" s="219"/>
      <c r="R383" s="220">
        <f>SUM(R384:R407)</f>
        <v>0</v>
      </c>
      <c r="S383" s="219"/>
      <c r="T383" s="221">
        <f>SUM(T384:T407)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2" t="s">
        <v>88</v>
      </c>
      <c r="AT383" s="223" t="s">
        <v>80</v>
      </c>
      <c r="AU383" s="223" t="s">
        <v>88</v>
      </c>
      <c r="AY383" s="222" t="s">
        <v>144</v>
      </c>
      <c r="BK383" s="224">
        <f>SUM(BK384:BK407)</f>
        <v>0</v>
      </c>
    </row>
    <row r="384" s="2" customFormat="1" ht="37.8" customHeight="1">
      <c r="A384" s="39"/>
      <c r="B384" s="40"/>
      <c r="C384" s="227" t="s">
        <v>636</v>
      </c>
      <c r="D384" s="227" t="s">
        <v>146</v>
      </c>
      <c r="E384" s="228" t="s">
        <v>637</v>
      </c>
      <c r="F384" s="229" t="s">
        <v>638</v>
      </c>
      <c r="G384" s="230" t="s">
        <v>266</v>
      </c>
      <c r="H384" s="231">
        <v>146.089</v>
      </c>
      <c r="I384" s="232"/>
      <c r="J384" s="233">
        <f>ROUND(I384*H384,2)</f>
        <v>0</v>
      </c>
      <c r="K384" s="229" t="s">
        <v>150</v>
      </c>
      <c r="L384" s="45"/>
      <c r="M384" s="234" t="s">
        <v>1</v>
      </c>
      <c r="N384" s="235" t="s">
        <v>46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151</v>
      </c>
      <c r="AT384" s="238" t="s">
        <v>146</v>
      </c>
      <c r="AU384" s="238" t="s">
        <v>90</v>
      </c>
      <c r="AY384" s="18" t="s">
        <v>144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88</v>
      </c>
      <c r="BK384" s="239">
        <f>ROUND(I384*H384,2)</f>
        <v>0</v>
      </c>
      <c r="BL384" s="18" t="s">
        <v>151</v>
      </c>
      <c r="BM384" s="238" t="s">
        <v>639</v>
      </c>
    </row>
    <row r="385" s="13" customFormat="1">
      <c r="A385" s="13"/>
      <c r="B385" s="240"/>
      <c r="C385" s="241"/>
      <c r="D385" s="242" t="s">
        <v>153</v>
      </c>
      <c r="E385" s="243" t="s">
        <v>1</v>
      </c>
      <c r="F385" s="244" t="s">
        <v>640</v>
      </c>
      <c r="G385" s="241"/>
      <c r="H385" s="245">
        <v>44.573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153</v>
      </c>
      <c r="AU385" s="251" t="s">
        <v>90</v>
      </c>
      <c r="AV385" s="13" t="s">
        <v>90</v>
      </c>
      <c r="AW385" s="13" t="s">
        <v>36</v>
      </c>
      <c r="AX385" s="13" t="s">
        <v>81</v>
      </c>
      <c r="AY385" s="251" t="s">
        <v>144</v>
      </c>
    </row>
    <row r="386" s="13" customFormat="1">
      <c r="A386" s="13"/>
      <c r="B386" s="240"/>
      <c r="C386" s="241"/>
      <c r="D386" s="242" t="s">
        <v>153</v>
      </c>
      <c r="E386" s="243" t="s">
        <v>1</v>
      </c>
      <c r="F386" s="244" t="s">
        <v>641</v>
      </c>
      <c r="G386" s="241"/>
      <c r="H386" s="245">
        <v>76.036000000000001</v>
      </c>
      <c r="I386" s="246"/>
      <c r="J386" s="241"/>
      <c r="K386" s="241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153</v>
      </c>
      <c r="AU386" s="251" t="s">
        <v>90</v>
      </c>
      <c r="AV386" s="13" t="s">
        <v>90</v>
      </c>
      <c r="AW386" s="13" t="s">
        <v>36</v>
      </c>
      <c r="AX386" s="13" t="s">
        <v>81</v>
      </c>
      <c r="AY386" s="251" t="s">
        <v>144</v>
      </c>
    </row>
    <row r="387" s="13" customFormat="1">
      <c r="A387" s="13"/>
      <c r="B387" s="240"/>
      <c r="C387" s="241"/>
      <c r="D387" s="242" t="s">
        <v>153</v>
      </c>
      <c r="E387" s="243" t="s">
        <v>1</v>
      </c>
      <c r="F387" s="244" t="s">
        <v>642</v>
      </c>
      <c r="G387" s="241"/>
      <c r="H387" s="245">
        <v>25.48</v>
      </c>
      <c r="I387" s="246"/>
      <c r="J387" s="241"/>
      <c r="K387" s="241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153</v>
      </c>
      <c r="AU387" s="251" t="s">
        <v>90</v>
      </c>
      <c r="AV387" s="13" t="s">
        <v>90</v>
      </c>
      <c r="AW387" s="13" t="s">
        <v>36</v>
      </c>
      <c r="AX387" s="13" t="s">
        <v>81</v>
      </c>
      <c r="AY387" s="251" t="s">
        <v>144</v>
      </c>
    </row>
    <row r="388" s="14" customFormat="1">
      <c r="A388" s="14"/>
      <c r="B388" s="252"/>
      <c r="C388" s="253"/>
      <c r="D388" s="242" t="s">
        <v>153</v>
      </c>
      <c r="E388" s="254" t="s">
        <v>1</v>
      </c>
      <c r="F388" s="255" t="s">
        <v>156</v>
      </c>
      <c r="G388" s="253"/>
      <c r="H388" s="256">
        <v>146.089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153</v>
      </c>
      <c r="AU388" s="262" t="s">
        <v>90</v>
      </c>
      <c r="AV388" s="14" t="s">
        <v>151</v>
      </c>
      <c r="AW388" s="14" t="s">
        <v>36</v>
      </c>
      <c r="AX388" s="14" t="s">
        <v>88</v>
      </c>
      <c r="AY388" s="262" t="s">
        <v>144</v>
      </c>
    </row>
    <row r="389" s="2" customFormat="1" ht="37.8" customHeight="1">
      <c r="A389" s="39"/>
      <c r="B389" s="40"/>
      <c r="C389" s="227" t="s">
        <v>643</v>
      </c>
      <c r="D389" s="227" t="s">
        <v>146</v>
      </c>
      <c r="E389" s="228" t="s">
        <v>644</v>
      </c>
      <c r="F389" s="229" t="s">
        <v>645</v>
      </c>
      <c r="G389" s="230" t="s">
        <v>266</v>
      </c>
      <c r="H389" s="231">
        <v>730.44500000000005</v>
      </c>
      <c r="I389" s="232"/>
      <c r="J389" s="233">
        <f>ROUND(I389*H389,2)</f>
        <v>0</v>
      </c>
      <c r="K389" s="229" t="s">
        <v>150</v>
      </c>
      <c r="L389" s="45"/>
      <c r="M389" s="234" t="s">
        <v>1</v>
      </c>
      <c r="N389" s="235" t="s">
        <v>46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151</v>
      </c>
      <c r="AT389" s="238" t="s">
        <v>146</v>
      </c>
      <c r="AU389" s="238" t="s">
        <v>90</v>
      </c>
      <c r="AY389" s="18" t="s">
        <v>144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88</v>
      </c>
      <c r="BK389" s="239">
        <f>ROUND(I389*H389,2)</f>
        <v>0</v>
      </c>
      <c r="BL389" s="18" t="s">
        <v>151</v>
      </c>
      <c r="BM389" s="238" t="s">
        <v>646</v>
      </c>
    </row>
    <row r="390" s="15" customFormat="1">
      <c r="A390" s="15"/>
      <c r="B390" s="263"/>
      <c r="C390" s="264"/>
      <c r="D390" s="242" t="s">
        <v>153</v>
      </c>
      <c r="E390" s="265" t="s">
        <v>1</v>
      </c>
      <c r="F390" s="266" t="s">
        <v>647</v>
      </c>
      <c r="G390" s="264"/>
      <c r="H390" s="265" t="s">
        <v>1</v>
      </c>
      <c r="I390" s="267"/>
      <c r="J390" s="264"/>
      <c r="K390" s="264"/>
      <c r="L390" s="268"/>
      <c r="M390" s="269"/>
      <c r="N390" s="270"/>
      <c r="O390" s="270"/>
      <c r="P390" s="270"/>
      <c r="Q390" s="270"/>
      <c r="R390" s="270"/>
      <c r="S390" s="270"/>
      <c r="T390" s="27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2" t="s">
        <v>153</v>
      </c>
      <c r="AU390" s="272" t="s">
        <v>90</v>
      </c>
      <c r="AV390" s="15" t="s">
        <v>88</v>
      </c>
      <c r="AW390" s="15" t="s">
        <v>36</v>
      </c>
      <c r="AX390" s="15" t="s">
        <v>81</v>
      </c>
      <c r="AY390" s="272" t="s">
        <v>144</v>
      </c>
    </row>
    <row r="391" s="13" customFormat="1">
      <c r="A391" s="13"/>
      <c r="B391" s="240"/>
      <c r="C391" s="241"/>
      <c r="D391" s="242" t="s">
        <v>153</v>
      </c>
      <c r="E391" s="243" t="s">
        <v>1</v>
      </c>
      <c r="F391" s="244" t="s">
        <v>648</v>
      </c>
      <c r="G391" s="241"/>
      <c r="H391" s="245">
        <v>730.44500000000005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153</v>
      </c>
      <c r="AU391" s="251" t="s">
        <v>90</v>
      </c>
      <c r="AV391" s="13" t="s">
        <v>90</v>
      </c>
      <c r="AW391" s="13" t="s">
        <v>36</v>
      </c>
      <c r="AX391" s="13" t="s">
        <v>88</v>
      </c>
      <c r="AY391" s="251" t="s">
        <v>144</v>
      </c>
    </row>
    <row r="392" s="2" customFormat="1" ht="37.8" customHeight="1">
      <c r="A392" s="39"/>
      <c r="B392" s="40"/>
      <c r="C392" s="227" t="s">
        <v>649</v>
      </c>
      <c r="D392" s="227" t="s">
        <v>146</v>
      </c>
      <c r="E392" s="228" t="s">
        <v>650</v>
      </c>
      <c r="F392" s="229" t="s">
        <v>651</v>
      </c>
      <c r="G392" s="230" t="s">
        <v>266</v>
      </c>
      <c r="H392" s="231">
        <v>21.338000000000001</v>
      </c>
      <c r="I392" s="232"/>
      <c r="J392" s="233">
        <f>ROUND(I392*H392,2)</f>
        <v>0</v>
      </c>
      <c r="K392" s="229" t="s">
        <v>150</v>
      </c>
      <c r="L392" s="45"/>
      <c r="M392" s="234" t="s">
        <v>1</v>
      </c>
      <c r="N392" s="235" t="s">
        <v>46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151</v>
      </c>
      <c r="AT392" s="238" t="s">
        <v>146</v>
      </c>
      <c r="AU392" s="238" t="s">
        <v>90</v>
      </c>
      <c r="AY392" s="18" t="s">
        <v>144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88</v>
      </c>
      <c r="BK392" s="239">
        <f>ROUND(I392*H392,2)</f>
        <v>0</v>
      </c>
      <c r="BL392" s="18" t="s">
        <v>151</v>
      </c>
      <c r="BM392" s="238" t="s">
        <v>652</v>
      </c>
    </row>
    <row r="393" s="13" customFormat="1">
      <c r="A393" s="13"/>
      <c r="B393" s="240"/>
      <c r="C393" s="241"/>
      <c r="D393" s="242" t="s">
        <v>153</v>
      </c>
      <c r="E393" s="243" t="s">
        <v>1</v>
      </c>
      <c r="F393" s="244" t="s">
        <v>653</v>
      </c>
      <c r="G393" s="241"/>
      <c r="H393" s="245">
        <v>8.5429999999999993</v>
      </c>
      <c r="I393" s="246"/>
      <c r="J393" s="241"/>
      <c r="K393" s="241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153</v>
      </c>
      <c r="AU393" s="251" t="s">
        <v>90</v>
      </c>
      <c r="AV393" s="13" t="s">
        <v>90</v>
      </c>
      <c r="AW393" s="13" t="s">
        <v>36</v>
      </c>
      <c r="AX393" s="13" t="s">
        <v>81</v>
      </c>
      <c r="AY393" s="251" t="s">
        <v>144</v>
      </c>
    </row>
    <row r="394" s="13" customFormat="1">
      <c r="A394" s="13"/>
      <c r="B394" s="240"/>
      <c r="C394" s="241"/>
      <c r="D394" s="242" t="s">
        <v>153</v>
      </c>
      <c r="E394" s="243" t="s">
        <v>1</v>
      </c>
      <c r="F394" s="244" t="s">
        <v>654</v>
      </c>
      <c r="G394" s="241"/>
      <c r="H394" s="245">
        <v>10.635</v>
      </c>
      <c r="I394" s="246"/>
      <c r="J394" s="241"/>
      <c r="K394" s="241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153</v>
      </c>
      <c r="AU394" s="251" t="s">
        <v>90</v>
      </c>
      <c r="AV394" s="13" t="s">
        <v>90</v>
      </c>
      <c r="AW394" s="13" t="s">
        <v>36</v>
      </c>
      <c r="AX394" s="13" t="s">
        <v>81</v>
      </c>
      <c r="AY394" s="251" t="s">
        <v>144</v>
      </c>
    </row>
    <row r="395" s="13" customFormat="1">
      <c r="A395" s="13"/>
      <c r="B395" s="240"/>
      <c r="C395" s="241"/>
      <c r="D395" s="242" t="s">
        <v>153</v>
      </c>
      <c r="E395" s="243" t="s">
        <v>1</v>
      </c>
      <c r="F395" s="244" t="s">
        <v>655</v>
      </c>
      <c r="G395" s="241"/>
      <c r="H395" s="245">
        <v>2.1600000000000001</v>
      </c>
      <c r="I395" s="246"/>
      <c r="J395" s="241"/>
      <c r="K395" s="241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153</v>
      </c>
      <c r="AU395" s="251" t="s">
        <v>90</v>
      </c>
      <c r="AV395" s="13" t="s">
        <v>90</v>
      </c>
      <c r="AW395" s="13" t="s">
        <v>36</v>
      </c>
      <c r="AX395" s="13" t="s">
        <v>81</v>
      </c>
      <c r="AY395" s="251" t="s">
        <v>144</v>
      </c>
    </row>
    <row r="396" s="14" customFormat="1">
      <c r="A396" s="14"/>
      <c r="B396" s="252"/>
      <c r="C396" s="253"/>
      <c r="D396" s="242" t="s">
        <v>153</v>
      </c>
      <c r="E396" s="254" t="s">
        <v>1</v>
      </c>
      <c r="F396" s="255" t="s">
        <v>156</v>
      </c>
      <c r="G396" s="253"/>
      <c r="H396" s="256">
        <v>21.338000000000001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153</v>
      </c>
      <c r="AU396" s="262" t="s">
        <v>90</v>
      </c>
      <c r="AV396" s="14" t="s">
        <v>151</v>
      </c>
      <c r="AW396" s="14" t="s">
        <v>36</v>
      </c>
      <c r="AX396" s="14" t="s">
        <v>88</v>
      </c>
      <c r="AY396" s="262" t="s">
        <v>144</v>
      </c>
    </row>
    <row r="397" s="2" customFormat="1" ht="37.8" customHeight="1">
      <c r="A397" s="39"/>
      <c r="B397" s="40"/>
      <c r="C397" s="227" t="s">
        <v>656</v>
      </c>
      <c r="D397" s="227" t="s">
        <v>146</v>
      </c>
      <c r="E397" s="228" t="s">
        <v>657</v>
      </c>
      <c r="F397" s="229" t="s">
        <v>645</v>
      </c>
      <c r="G397" s="230" t="s">
        <v>266</v>
      </c>
      <c r="H397" s="231">
        <v>106.69</v>
      </c>
      <c r="I397" s="232"/>
      <c r="J397" s="233">
        <f>ROUND(I397*H397,2)</f>
        <v>0</v>
      </c>
      <c r="K397" s="229" t="s">
        <v>150</v>
      </c>
      <c r="L397" s="45"/>
      <c r="M397" s="234" t="s">
        <v>1</v>
      </c>
      <c r="N397" s="235" t="s">
        <v>46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151</v>
      </c>
      <c r="AT397" s="238" t="s">
        <v>146</v>
      </c>
      <c r="AU397" s="238" t="s">
        <v>90</v>
      </c>
      <c r="AY397" s="18" t="s">
        <v>144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88</v>
      </c>
      <c r="BK397" s="239">
        <f>ROUND(I397*H397,2)</f>
        <v>0</v>
      </c>
      <c r="BL397" s="18" t="s">
        <v>151</v>
      </c>
      <c r="BM397" s="238" t="s">
        <v>658</v>
      </c>
    </row>
    <row r="398" s="13" customFormat="1">
      <c r="A398" s="13"/>
      <c r="B398" s="240"/>
      <c r="C398" s="241"/>
      <c r="D398" s="242" t="s">
        <v>153</v>
      </c>
      <c r="E398" s="243" t="s">
        <v>1</v>
      </c>
      <c r="F398" s="244" t="s">
        <v>659</v>
      </c>
      <c r="G398" s="241"/>
      <c r="H398" s="245">
        <v>106.69</v>
      </c>
      <c r="I398" s="246"/>
      <c r="J398" s="241"/>
      <c r="K398" s="241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153</v>
      </c>
      <c r="AU398" s="251" t="s">
        <v>90</v>
      </c>
      <c r="AV398" s="13" t="s">
        <v>90</v>
      </c>
      <c r="AW398" s="13" t="s">
        <v>36</v>
      </c>
      <c r="AX398" s="13" t="s">
        <v>88</v>
      </c>
      <c r="AY398" s="251" t="s">
        <v>144</v>
      </c>
    </row>
    <row r="399" s="2" customFormat="1" ht="44.25" customHeight="1">
      <c r="A399" s="39"/>
      <c r="B399" s="40"/>
      <c r="C399" s="227" t="s">
        <v>660</v>
      </c>
      <c r="D399" s="284" t="s">
        <v>146</v>
      </c>
      <c r="E399" s="228" t="s">
        <v>661</v>
      </c>
      <c r="F399" s="229" t="s">
        <v>662</v>
      </c>
      <c r="G399" s="230" t="s">
        <v>266</v>
      </c>
      <c r="H399" s="231">
        <v>38.274999999999999</v>
      </c>
      <c r="I399" s="232"/>
      <c r="J399" s="233">
        <f>ROUND(I399*H399,2)</f>
        <v>0</v>
      </c>
      <c r="K399" s="229" t="s">
        <v>267</v>
      </c>
      <c r="L399" s="45"/>
      <c r="M399" s="234" t="s">
        <v>1</v>
      </c>
      <c r="N399" s="235" t="s">
        <v>46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151</v>
      </c>
      <c r="AT399" s="238" t="s">
        <v>146</v>
      </c>
      <c r="AU399" s="238" t="s">
        <v>90</v>
      </c>
      <c r="AY399" s="18" t="s">
        <v>144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88</v>
      </c>
      <c r="BK399" s="239">
        <f>ROUND(I399*H399,2)</f>
        <v>0</v>
      </c>
      <c r="BL399" s="18" t="s">
        <v>151</v>
      </c>
      <c r="BM399" s="238" t="s">
        <v>663</v>
      </c>
    </row>
    <row r="400" s="13" customFormat="1">
      <c r="A400" s="13"/>
      <c r="B400" s="240"/>
      <c r="C400" s="241"/>
      <c r="D400" s="242" t="s">
        <v>153</v>
      </c>
      <c r="E400" s="243" t="s">
        <v>1</v>
      </c>
      <c r="F400" s="244" t="s">
        <v>642</v>
      </c>
      <c r="G400" s="241"/>
      <c r="H400" s="245">
        <v>25.48</v>
      </c>
      <c r="I400" s="246"/>
      <c r="J400" s="241"/>
      <c r="K400" s="241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153</v>
      </c>
      <c r="AU400" s="251" t="s">
        <v>90</v>
      </c>
      <c r="AV400" s="13" t="s">
        <v>90</v>
      </c>
      <c r="AW400" s="13" t="s">
        <v>36</v>
      </c>
      <c r="AX400" s="13" t="s">
        <v>81</v>
      </c>
      <c r="AY400" s="251" t="s">
        <v>144</v>
      </c>
    </row>
    <row r="401" s="13" customFormat="1">
      <c r="A401" s="13"/>
      <c r="B401" s="240"/>
      <c r="C401" s="241"/>
      <c r="D401" s="242" t="s">
        <v>153</v>
      </c>
      <c r="E401" s="243" t="s">
        <v>1</v>
      </c>
      <c r="F401" s="244" t="s">
        <v>654</v>
      </c>
      <c r="G401" s="241"/>
      <c r="H401" s="245">
        <v>10.635</v>
      </c>
      <c r="I401" s="246"/>
      <c r="J401" s="241"/>
      <c r="K401" s="241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153</v>
      </c>
      <c r="AU401" s="251" t="s">
        <v>90</v>
      </c>
      <c r="AV401" s="13" t="s">
        <v>90</v>
      </c>
      <c r="AW401" s="13" t="s">
        <v>36</v>
      </c>
      <c r="AX401" s="13" t="s">
        <v>81</v>
      </c>
      <c r="AY401" s="251" t="s">
        <v>144</v>
      </c>
    </row>
    <row r="402" s="13" customFormat="1">
      <c r="A402" s="13"/>
      <c r="B402" s="240"/>
      <c r="C402" s="241"/>
      <c r="D402" s="242" t="s">
        <v>153</v>
      </c>
      <c r="E402" s="243" t="s">
        <v>1</v>
      </c>
      <c r="F402" s="244" t="s">
        <v>655</v>
      </c>
      <c r="G402" s="241"/>
      <c r="H402" s="245">
        <v>2.1600000000000001</v>
      </c>
      <c r="I402" s="246"/>
      <c r="J402" s="241"/>
      <c r="K402" s="241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153</v>
      </c>
      <c r="AU402" s="251" t="s">
        <v>90</v>
      </c>
      <c r="AV402" s="13" t="s">
        <v>90</v>
      </c>
      <c r="AW402" s="13" t="s">
        <v>36</v>
      </c>
      <c r="AX402" s="13" t="s">
        <v>81</v>
      </c>
      <c r="AY402" s="251" t="s">
        <v>144</v>
      </c>
    </row>
    <row r="403" s="14" customFormat="1">
      <c r="A403" s="14"/>
      <c r="B403" s="252"/>
      <c r="C403" s="253"/>
      <c r="D403" s="242" t="s">
        <v>153</v>
      </c>
      <c r="E403" s="254" t="s">
        <v>1</v>
      </c>
      <c r="F403" s="255" t="s">
        <v>156</v>
      </c>
      <c r="G403" s="253"/>
      <c r="H403" s="256">
        <v>38.275000000000006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153</v>
      </c>
      <c r="AU403" s="262" t="s">
        <v>90</v>
      </c>
      <c r="AV403" s="14" t="s">
        <v>151</v>
      </c>
      <c r="AW403" s="14" t="s">
        <v>36</v>
      </c>
      <c r="AX403" s="14" t="s">
        <v>88</v>
      </c>
      <c r="AY403" s="262" t="s">
        <v>144</v>
      </c>
    </row>
    <row r="404" s="2" customFormat="1" ht="44.25" customHeight="1">
      <c r="A404" s="39"/>
      <c r="B404" s="40"/>
      <c r="C404" s="227" t="s">
        <v>664</v>
      </c>
      <c r="D404" s="284" t="s">
        <v>146</v>
      </c>
      <c r="E404" s="228" t="s">
        <v>665</v>
      </c>
      <c r="F404" s="229" t="s">
        <v>265</v>
      </c>
      <c r="G404" s="230" t="s">
        <v>266</v>
      </c>
      <c r="H404" s="231">
        <v>120.609</v>
      </c>
      <c r="I404" s="232"/>
      <c r="J404" s="233">
        <f>ROUND(I404*H404,2)</f>
        <v>0</v>
      </c>
      <c r="K404" s="229" t="s">
        <v>267</v>
      </c>
      <c r="L404" s="45"/>
      <c r="M404" s="234" t="s">
        <v>1</v>
      </c>
      <c r="N404" s="235" t="s">
        <v>46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151</v>
      </c>
      <c r="AT404" s="238" t="s">
        <v>146</v>
      </c>
      <c r="AU404" s="238" t="s">
        <v>90</v>
      </c>
      <c r="AY404" s="18" t="s">
        <v>144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88</v>
      </c>
      <c r="BK404" s="239">
        <f>ROUND(I404*H404,2)</f>
        <v>0</v>
      </c>
      <c r="BL404" s="18" t="s">
        <v>151</v>
      </c>
      <c r="BM404" s="238" t="s">
        <v>666</v>
      </c>
    </row>
    <row r="405" s="13" customFormat="1">
      <c r="A405" s="13"/>
      <c r="B405" s="240"/>
      <c r="C405" s="241"/>
      <c r="D405" s="242" t="s">
        <v>153</v>
      </c>
      <c r="E405" s="243" t="s">
        <v>1</v>
      </c>
      <c r="F405" s="244" t="s">
        <v>640</v>
      </c>
      <c r="G405" s="241"/>
      <c r="H405" s="245">
        <v>44.573</v>
      </c>
      <c r="I405" s="246"/>
      <c r="J405" s="241"/>
      <c r="K405" s="241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153</v>
      </c>
      <c r="AU405" s="251" t="s">
        <v>90</v>
      </c>
      <c r="AV405" s="13" t="s">
        <v>90</v>
      </c>
      <c r="AW405" s="13" t="s">
        <v>36</v>
      </c>
      <c r="AX405" s="13" t="s">
        <v>81</v>
      </c>
      <c r="AY405" s="251" t="s">
        <v>144</v>
      </c>
    </row>
    <row r="406" s="13" customFormat="1">
      <c r="A406" s="13"/>
      <c r="B406" s="240"/>
      <c r="C406" s="241"/>
      <c r="D406" s="242" t="s">
        <v>153</v>
      </c>
      <c r="E406" s="243" t="s">
        <v>1</v>
      </c>
      <c r="F406" s="244" t="s">
        <v>641</v>
      </c>
      <c r="G406" s="241"/>
      <c r="H406" s="245">
        <v>76.036000000000001</v>
      </c>
      <c r="I406" s="246"/>
      <c r="J406" s="241"/>
      <c r="K406" s="241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153</v>
      </c>
      <c r="AU406" s="251" t="s">
        <v>90</v>
      </c>
      <c r="AV406" s="13" t="s">
        <v>90</v>
      </c>
      <c r="AW406" s="13" t="s">
        <v>36</v>
      </c>
      <c r="AX406" s="13" t="s">
        <v>81</v>
      </c>
      <c r="AY406" s="251" t="s">
        <v>144</v>
      </c>
    </row>
    <row r="407" s="14" customFormat="1">
      <c r="A407" s="14"/>
      <c r="B407" s="252"/>
      <c r="C407" s="253"/>
      <c r="D407" s="242" t="s">
        <v>153</v>
      </c>
      <c r="E407" s="254" t="s">
        <v>1</v>
      </c>
      <c r="F407" s="255" t="s">
        <v>156</v>
      </c>
      <c r="G407" s="253"/>
      <c r="H407" s="256">
        <v>120.60900000000001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153</v>
      </c>
      <c r="AU407" s="262" t="s">
        <v>90</v>
      </c>
      <c r="AV407" s="14" t="s">
        <v>151</v>
      </c>
      <c r="AW407" s="14" t="s">
        <v>36</v>
      </c>
      <c r="AX407" s="14" t="s">
        <v>88</v>
      </c>
      <c r="AY407" s="262" t="s">
        <v>144</v>
      </c>
    </row>
    <row r="408" s="12" customFormat="1" ht="22.8" customHeight="1">
      <c r="A408" s="12"/>
      <c r="B408" s="211"/>
      <c r="C408" s="212"/>
      <c r="D408" s="213" t="s">
        <v>80</v>
      </c>
      <c r="E408" s="225" t="s">
        <v>667</v>
      </c>
      <c r="F408" s="225" t="s">
        <v>668</v>
      </c>
      <c r="G408" s="212"/>
      <c r="H408" s="212"/>
      <c r="I408" s="215"/>
      <c r="J408" s="226">
        <f>BK408</f>
        <v>0</v>
      </c>
      <c r="K408" s="212"/>
      <c r="L408" s="217"/>
      <c r="M408" s="218"/>
      <c r="N408" s="219"/>
      <c r="O408" s="219"/>
      <c r="P408" s="220">
        <f>P409</f>
        <v>0</v>
      </c>
      <c r="Q408" s="219"/>
      <c r="R408" s="220">
        <f>R409</f>
        <v>0</v>
      </c>
      <c r="S408" s="219"/>
      <c r="T408" s="221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2" t="s">
        <v>88</v>
      </c>
      <c r="AT408" s="223" t="s">
        <v>80</v>
      </c>
      <c r="AU408" s="223" t="s">
        <v>88</v>
      </c>
      <c r="AY408" s="222" t="s">
        <v>144</v>
      </c>
      <c r="BK408" s="224">
        <f>BK409</f>
        <v>0</v>
      </c>
    </row>
    <row r="409" s="2" customFormat="1" ht="37.8" customHeight="1">
      <c r="A409" s="39"/>
      <c r="B409" s="40"/>
      <c r="C409" s="227" t="s">
        <v>669</v>
      </c>
      <c r="D409" s="227" t="s">
        <v>146</v>
      </c>
      <c r="E409" s="228" t="s">
        <v>670</v>
      </c>
      <c r="F409" s="229" t="s">
        <v>671</v>
      </c>
      <c r="G409" s="230" t="s">
        <v>266</v>
      </c>
      <c r="H409" s="231">
        <v>1130.2170000000001</v>
      </c>
      <c r="I409" s="232"/>
      <c r="J409" s="233">
        <f>ROUND(I409*H409,2)</f>
        <v>0</v>
      </c>
      <c r="K409" s="229" t="s">
        <v>150</v>
      </c>
      <c r="L409" s="45"/>
      <c r="M409" s="234" t="s">
        <v>1</v>
      </c>
      <c r="N409" s="235" t="s">
        <v>46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151</v>
      </c>
      <c r="AT409" s="238" t="s">
        <v>146</v>
      </c>
      <c r="AU409" s="238" t="s">
        <v>90</v>
      </c>
      <c r="AY409" s="18" t="s">
        <v>144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88</v>
      </c>
      <c r="BK409" s="239">
        <f>ROUND(I409*H409,2)</f>
        <v>0</v>
      </c>
      <c r="BL409" s="18" t="s">
        <v>151</v>
      </c>
      <c r="BM409" s="238" t="s">
        <v>672</v>
      </c>
    </row>
    <row r="410" s="12" customFormat="1" ht="25.92" customHeight="1">
      <c r="A410" s="12"/>
      <c r="B410" s="211"/>
      <c r="C410" s="212"/>
      <c r="D410" s="213" t="s">
        <v>80</v>
      </c>
      <c r="E410" s="214" t="s">
        <v>673</v>
      </c>
      <c r="F410" s="214" t="s">
        <v>674</v>
      </c>
      <c r="G410" s="212"/>
      <c r="H410" s="212"/>
      <c r="I410" s="215"/>
      <c r="J410" s="216">
        <f>BK410</f>
        <v>0</v>
      </c>
      <c r="K410" s="212"/>
      <c r="L410" s="217"/>
      <c r="M410" s="218"/>
      <c r="N410" s="219"/>
      <c r="O410" s="219"/>
      <c r="P410" s="220">
        <f>SUM(P411:P416)</f>
        <v>0</v>
      </c>
      <c r="Q410" s="219"/>
      <c r="R410" s="220">
        <f>SUM(R411:R416)</f>
        <v>0</v>
      </c>
      <c r="S410" s="219"/>
      <c r="T410" s="221">
        <f>SUM(T411:T416)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2" t="s">
        <v>151</v>
      </c>
      <c r="AT410" s="223" t="s">
        <v>80</v>
      </c>
      <c r="AU410" s="223" t="s">
        <v>81</v>
      </c>
      <c r="AY410" s="222" t="s">
        <v>144</v>
      </c>
      <c r="BK410" s="224">
        <f>SUM(BK411:BK416)</f>
        <v>0</v>
      </c>
    </row>
    <row r="411" s="2" customFormat="1" ht="24.15" customHeight="1">
      <c r="A411" s="39"/>
      <c r="B411" s="40"/>
      <c r="C411" s="227" t="s">
        <v>675</v>
      </c>
      <c r="D411" s="227" t="s">
        <v>146</v>
      </c>
      <c r="E411" s="228" t="s">
        <v>676</v>
      </c>
      <c r="F411" s="229" t="s">
        <v>677</v>
      </c>
      <c r="G411" s="230" t="s">
        <v>626</v>
      </c>
      <c r="H411" s="231">
        <v>1</v>
      </c>
      <c r="I411" s="232"/>
      <c r="J411" s="233">
        <f>ROUND(I411*H411,2)</f>
        <v>0</v>
      </c>
      <c r="K411" s="229" t="s">
        <v>1</v>
      </c>
      <c r="L411" s="45"/>
      <c r="M411" s="234" t="s">
        <v>1</v>
      </c>
      <c r="N411" s="235" t="s">
        <v>46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678</v>
      </c>
      <c r="AT411" s="238" t="s">
        <v>146</v>
      </c>
      <c r="AU411" s="238" t="s">
        <v>88</v>
      </c>
      <c r="AY411" s="18" t="s">
        <v>144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88</v>
      </c>
      <c r="BK411" s="239">
        <f>ROUND(I411*H411,2)</f>
        <v>0</v>
      </c>
      <c r="BL411" s="18" t="s">
        <v>678</v>
      </c>
      <c r="BM411" s="238" t="s">
        <v>679</v>
      </c>
    </row>
    <row r="412" s="2" customFormat="1" ht="21.75" customHeight="1">
      <c r="A412" s="39"/>
      <c r="B412" s="40"/>
      <c r="C412" s="227" t="s">
        <v>680</v>
      </c>
      <c r="D412" s="227" t="s">
        <v>146</v>
      </c>
      <c r="E412" s="228" t="s">
        <v>681</v>
      </c>
      <c r="F412" s="229" t="s">
        <v>682</v>
      </c>
      <c r="G412" s="230" t="s">
        <v>1</v>
      </c>
      <c r="H412" s="231">
        <v>1</v>
      </c>
      <c r="I412" s="232"/>
      <c r="J412" s="233">
        <f>ROUND(I412*H412,2)</f>
        <v>0</v>
      </c>
      <c r="K412" s="229" t="s">
        <v>1</v>
      </c>
      <c r="L412" s="45"/>
      <c r="M412" s="234" t="s">
        <v>1</v>
      </c>
      <c r="N412" s="235" t="s">
        <v>46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678</v>
      </c>
      <c r="AT412" s="238" t="s">
        <v>146</v>
      </c>
      <c r="AU412" s="238" t="s">
        <v>88</v>
      </c>
      <c r="AY412" s="18" t="s">
        <v>144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88</v>
      </c>
      <c r="BK412" s="239">
        <f>ROUND(I412*H412,2)</f>
        <v>0</v>
      </c>
      <c r="BL412" s="18" t="s">
        <v>678</v>
      </c>
      <c r="BM412" s="238" t="s">
        <v>683</v>
      </c>
    </row>
    <row r="413" s="15" customFormat="1">
      <c r="A413" s="15"/>
      <c r="B413" s="263"/>
      <c r="C413" s="264"/>
      <c r="D413" s="242" t="s">
        <v>153</v>
      </c>
      <c r="E413" s="265" t="s">
        <v>1</v>
      </c>
      <c r="F413" s="266" t="s">
        <v>684</v>
      </c>
      <c r="G413" s="264"/>
      <c r="H413" s="265" t="s">
        <v>1</v>
      </c>
      <c r="I413" s="267"/>
      <c r="J413" s="264"/>
      <c r="K413" s="264"/>
      <c r="L413" s="268"/>
      <c r="M413" s="269"/>
      <c r="N413" s="270"/>
      <c r="O413" s="270"/>
      <c r="P413" s="270"/>
      <c r="Q413" s="270"/>
      <c r="R413" s="270"/>
      <c r="S413" s="270"/>
      <c r="T413" s="27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2" t="s">
        <v>153</v>
      </c>
      <c r="AU413" s="272" t="s">
        <v>88</v>
      </c>
      <c r="AV413" s="15" t="s">
        <v>88</v>
      </c>
      <c r="AW413" s="15" t="s">
        <v>36</v>
      </c>
      <c r="AX413" s="15" t="s">
        <v>81</v>
      </c>
      <c r="AY413" s="272" t="s">
        <v>144</v>
      </c>
    </row>
    <row r="414" s="15" customFormat="1">
      <c r="A414" s="15"/>
      <c r="B414" s="263"/>
      <c r="C414" s="264"/>
      <c r="D414" s="242" t="s">
        <v>153</v>
      </c>
      <c r="E414" s="265" t="s">
        <v>1</v>
      </c>
      <c r="F414" s="266" t="s">
        <v>685</v>
      </c>
      <c r="G414" s="264"/>
      <c r="H414" s="265" t="s">
        <v>1</v>
      </c>
      <c r="I414" s="267"/>
      <c r="J414" s="264"/>
      <c r="K414" s="264"/>
      <c r="L414" s="268"/>
      <c r="M414" s="269"/>
      <c r="N414" s="270"/>
      <c r="O414" s="270"/>
      <c r="P414" s="270"/>
      <c r="Q414" s="270"/>
      <c r="R414" s="270"/>
      <c r="S414" s="270"/>
      <c r="T414" s="27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2" t="s">
        <v>153</v>
      </c>
      <c r="AU414" s="272" t="s">
        <v>88</v>
      </c>
      <c r="AV414" s="15" t="s">
        <v>88</v>
      </c>
      <c r="AW414" s="15" t="s">
        <v>36</v>
      </c>
      <c r="AX414" s="15" t="s">
        <v>81</v>
      </c>
      <c r="AY414" s="272" t="s">
        <v>144</v>
      </c>
    </row>
    <row r="415" s="15" customFormat="1">
      <c r="A415" s="15"/>
      <c r="B415" s="263"/>
      <c r="C415" s="264"/>
      <c r="D415" s="242" t="s">
        <v>153</v>
      </c>
      <c r="E415" s="265" t="s">
        <v>1</v>
      </c>
      <c r="F415" s="266" t="s">
        <v>686</v>
      </c>
      <c r="G415" s="264"/>
      <c r="H415" s="265" t="s">
        <v>1</v>
      </c>
      <c r="I415" s="267"/>
      <c r="J415" s="264"/>
      <c r="K415" s="264"/>
      <c r="L415" s="268"/>
      <c r="M415" s="269"/>
      <c r="N415" s="270"/>
      <c r="O415" s="270"/>
      <c r="P415" s="270"/>
      <c r="Q415" s="270"/>
      <c r="R415" s="270"/>
      <c r="S415" s="270"/>
      <c r="T415" s="27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2" t="s">
        <v>153</v>
      </c>
      <c r="AU415" s="272" t="s">
        <v>88</v>
      </c>
      <c r="AV415" s="15" t="s">
        <v>88</v>
      </c>
      <c r="AW415" s="15" t="s">
        <v>36</v>
      </c>
      <c r="AX415" s="15" t="s">
        <v>81</v>
      </c>
      <c r="AY415" s="272" t="s">
        <v>144</v>
      </c>
    </row>
    <row r="416" s="13" customFormat="1">
      <c r="A416" s="13"/>
      <c r="B416" s="240"/>
      <c r="C416" s="241"/>
      <c r="D416" s="242" t="s">
        <v>153</v>
      </c>
      <c r="E416" s="243" t="s">
        <v>1</v>
      </c>
      <c r="F416" s="244" t="s">
        <v>88</v>
      </c>
      <c r="G416" s="241"/>
      <c r="H416" s="245">
        <v>1</v>
      </c>
      <c r="I416" s="246"/>
      <c r="J416" s="241"/>
      <c r="K416" s="241"/>
      <c r="L416" s="247"/>
      <c r="M416" s="299"/>
      <c r="N416" s="300"/>
      <c r="O416" s="300"/>
      <c r="P416" s="300"/>
      <c r="Q416" s="300"/>
      <c r="R416" s="300"/>
      <c r="S416" s="300"/>
      <c r="T416" s="30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153</v>
      </c>
      <c r="AU416" s="251" t="s">
        <v>88</v>
      </c>
      <c r="AV416" s="13" t="s">
        <v>90</v>
      </c>
      <c r="AW416" s="13" t="s">
        <v>36</v>
      </c>
      <c r="AX416" s="13" t="s">
        <v>88</v>
      </c>
      <c r="AY416" s="251" t="s">
        <v>144</v>
      </c>
    </row>
    <row r="417" s="2" customFormat="1" ht="6.96" customHeight="1">
      <c r="A417" s="39"/>
      <c r="B417" s="67"/>
      <c r="C417" s="68"/>
      <c r="D417" s="68"/>
      <c r="E417" s="68"/>
      <c r="F417" s="68"/>
      <c r="G417" s="68"/>
      <c r="H417" s="68"/>
      <c r="I417" s="68"/>
      <c r="J417" s="68"/>
      <c r="K417" s="68"/>
      <c r="L417" s="45"/>
      <c r="M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</sheetData>
  <sheetProtection sheet="1" autoFilter="0" formatColumns="0" formatRows="0" objects="1" scenarios="1" spinCount="100000" saltValue="txKKvJ2z0vOEw7Jx8HT7N2lsKdMdAwOTtEut17b8D3SkT5OLz2k7+nT0Dbo9lHwZZi8+c6DKyPMwDvfOcQP1Ug==" hashValue="94B7fk+WrTOeUL5D972L1FKiZdvjtTNTCaPM2Efh8G2/EdGxCifJMgumiquU0h7NAMZHzEvfJ9mhOOSPqkUTSw==" algorithmName="SHA-512" password="CC35"/>
  <autoFilter ref="C130:K4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Zásobní řad RO Staré Hradiště do Cihelny, Pardubice - 1. etapa</v>
      </c>
      <c r="F7" s="151"/>
      <c r="G7" s="151"/>
      <c r="H7" s="151"/>
      <c r="L7" s="21"/>
    </row>
    <row r="8" s="1" customFormat="1" ht="12" customHeight="1">
      <c r="B8" s="21"/>
      <c r="D8" s="151" t="s">
        <v>109</v>
      </c>
      <c r="L8" s="21"/>
    </row>
    <row r="9" s="2" customFormat="1" ht="16.5" customHeight="1">
      <c r="A9" s="39"/>
      <c r="B9" s="45"/>
      <c r="C9" s="39"/>
      <c r="D9" s="39"/>
      <c r="E9" s="152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19. 1. 2024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40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ROUND((SUM(BE129:BE297)),  2)</f>
        <v>0</v>
      </c>
      <c r="G35" s="39"/>
      <c r="H35" s="39"/>
      <c r="I35" s="165">
        <v>0.20999999999999999</v>
      </c>
      <c r="J35" s="164">
        <f>ROUND(((SUM(BE129:BE297))*I35),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ROUND((SUM(BF129:BF297)),  2)</f>
        <v>0</v>
      </c>
      <c r="G36" s="39"/>
      <c r="H36" s="39"/>
      <c r="I36" s="165">
        <v>0.14999999999999999</v>
      </c>
      <c r="J36" s="164">
        <f>ROUND(((SUM(BF129:BF297))*I36),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ROUND((SUM(BI129:BI297)),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Zásobní řad RO Staré Hradiště do Cihelny, Pardubice - 1.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Provizorní propojení přivaděče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Pardubice</v>
      </c>
      <c r="G91" s="41"/>
      <c r="H91" s="41"/>
      <c r="I91" s="33" t="s">
        <v>22</v>
      </c>
      <c r="J91" s="80" t="str">
        <f>IF(J14="","",J14)</f>
        <v>19. 1. 2024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32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118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119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122</v>
      </c>
      <c r="E101" s="197"/>
      <c r="F101" s="197"/>
      <c r="G101" s="197"/>
      <c r="H101" s="197"/>
      <c r="I101" s="197"/>
      <c r="J101" s="198">
        <f>J173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123</v>
      </c>
      <c r="E102" s="197"/>
      <c r="F102" s="197"/>
      <c r="G102" s="197"/>
      <c r="H102" s="197"/>
      <c r="I102" s="197"/>
      <c r="J102" s="198">
        <f>J176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124</v>
      </c>
      <c r="E103" s="197"/>
      <c r="F103" s="197"/>
      <c r="G103" s="197"/>
      <c r="H103" s="197"/>
      <c r="I103" s="197"/>
      <c r="J103" s="198">
        <f>J202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125</v>
      </c>
      <c r="E104" s="197"/>
      <c r="F104" s="197"/>
      <c r="G104" s="197"/>
      <c r="H104" s="197"/>
      <c r="I104" s="197"/>
      <c r="J104" s="198">
        <f>J271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126</v>
      </c>
      <c r="E105" s="197"/>
      <c r="F105" s="197"/>
      <c r="G105" s="197"/>
      <c r="H105" s="197"/>
      <c r="I105" s="197"/>
      <c r="J105" s="198">
        <f>J282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127</v>
      </c>
      <c r="E106" s="197"/>
      <c r="F106" s="197"/>
      <c r="G106" s="197"/>
      <c r="H106" s="197"/>
      <c r="I106" s="197"/>
      <c r="J106" s="198">
        <f>J294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128</v>
      </c>
      <c r="E107" s="192"/>
      <c r="F107" s="192"/>
      <c r="G107" s="192"/>
      <c r="H107" s="192"/>
      <c r="I107" s="192"/>
      <c r="J107" s="193">
        <f>J296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Zásobní řad RO Staré Hradiště do Cihelny, Pardubice - 1. etapa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109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110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111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02 - Provizorní propojení přivaděče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Pardubice</v>
      </c>
      <c r="G123" s="41"/>
      <c r="H123" s="41"/>
      <c r="I123" s="33" t="s">
        <v>22</v>
      </c>
      <c r="J123" s="80" t="str">
        <f>IF(J14="","",J14)</f>
        <v>19. 1. 2024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Vodovody a kanalizace Pardubice, a.s.</v>
      </c>
      <c r="G125" s="41"/>
      <c r="H125" s="41"/>
      <c r="I125" s="33" t="s">
        <v>32</v>
      </c>
      <c r="J125" s="37" t="str">
        <f>E23</f>
        <v>Multiaqua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Lubor Dítě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130</v>
      </c>
      <c r="D128" s="203" t="s">
        <v>66</v>
      </c>
      <c r="E128" s="203" t="s">
        <v>62</v>
      </c>
      <c r="F128" s="203" t="s">
        <v>63</v>
      </c>
      <c r="G128" s="203" t="s">
        <v>131</v>
      </c>
      <c r="H128" s="203" t="s">
        <v>132</v>
      </c>
      <c r="I128" s="203" t="s">
        <v>133</v>
      </c>
      <c r="J128" s="203" t="s">
        <v>115</v>
      </c>
      <c r="K128" s="204" t="s">
        <v>134</v>
      </c>
      <c r="L128" s="205"/>
      <c r="M128" s="101" t="s">
        <v>1</v>
      </c>
      <c r="N128" s="102" t="s">
        <v>45</v>
      </c>
      <c r="O128" s="102" t="s">
        <v>135</v>
      </c>
      <c r="P128" s="102" t="s">
        <v>136</v>
      </c>
      <c r="Q128" s="102" t="s">
        <v>137</v>
      </c>
      <c r="R128" s="102" t="s">
        <v>138</v>
      </c>
      <c r="S128" s="102" t="s">
        <v>139</v>
      </c>
      <c r="T128" s="103" t="s">
        <v>140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141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P130+P296</f>
        <v>0</v>
      </c>
      <c r="Q129" s="105"/>
      <c r="R129" s="208">
        <f>R130+R296</f>
        <v>105.134011746</v>
      </c>
      <c r="S129" s="105"/>
      <c r="T129" s="209">
        <f>T130+T296</f>
        <v>23.148810000000001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117</v>
      </c>
      <c r="BK129" s="210">
        <f>BK130+BK296</f>
        <v>0</v>
      </c>
    </row>
    <row r="130" s="12" customFormat="1" ht="25.92" customHeight="1">
      <c r="A130" s="12"/>
      <c r="B130" s="211"/>
      <c r="C130" s="212"/>
      <c r="D130" s="213" t="s">
        <v>80</v>
      </c>
      <c r="E130" s="214" t="s">
        <v>142</v>
      </c>
      <c r="F130" s="214" t="s">
        <v>143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P131+P173+P176+P202+P271+P282+P294</f>
        <v>0</v>
      </c>
      <c r="Q130" s="219"/>
      <c r="R130" s="220">
        <f>R131+R173+R176+R202+R271+R282+R294</f>
        <v>105.134011746</v>
      </c>
      <c r="S130" s="219"/>
      <c r="T130" s="221">
        <f>T131+T173+T176+T202+T271+T282+T294</f>
        <v>23.148810000000001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88</v>
      </c>
      <c r="AT130" s="223" t="s">
        <v>80</v>
      </c>
      <c r="AU130" s="223" t="s">
        <v>81</v>
      </c>
      <c r="AY130" s="222" t="s">
        <v>144</v>
      </c>
      <c r="BK130" s="224">
        <f>BK131+BK173+BK176+BK202+BK271+BK282+BK294</f>
        <v>0</v>
      </c>
    </row>
    <row r="131" s="12" customFormat="1" ht="22.8" customHeight="1">
      <c r="A131" s="12"/>
      <c r="B131" s="211"/>
      <c r="C131" s="212"/>
      <c r="D131" s="213" t="s">
        <v>80</v>
      </c>
      <c r="E131" s="225" t="s">
        <v>88</v>
      </c>
      <c r="F131" s="225" t="s">
        <v>145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SUM(P132:P172)</f>
        <v>0</v>
      </c>
      <c r="Q131" s="219"/>
      <c r="R131" s="220">
        <f>SUM(R132:R172)</f>
        <v>99</v>
      </c>
      <c r="S131" s="219"/>
      <c r="T131" s="221">
        <f>SUM(T132:T172)</f>
        <v>23.148810000000001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88</v>
      </c>
      <c r="AT131" s="223" t="s">
        <v>80</v>
      </c>
      <c r="AU131" s="223" t="s">
        <v>88</v>
      </c>
      <c r="AY131" s="222" t="s">
        <v>144</v>
      </c>
      <c r="BK131" s="224">
        <f>SUM(BK132:BK172)</f>
        <v>0</v>
      </c>
    </row>
    <row r="132" s="2" customFormat="1" ht="55.5" customHeight="1">
      <c r="A132" s="39"/>
      <c r="B132" s="40"/>
      <c r="C132" s="227" t="s">
        <v>88</v>
      </c>
      <c r="D132" s="227" t="s">
        <v>146</v>
      </c>
      <c r="E132" s="228" t="s">
        <v>147</v>
      </c>
      <c r="F132" s="229" t="s">
        <v>148</v>
      </c>
      <c r="G132" s="230" t="s">
        <v>149</v>
      </c>
      <c r="H132" s="231">
        <v>18</v>
      </c>
      <c r="I132" s="232"/>
      <c r="J132" s="233">
        <f>ROUND(I132*H132,2)</f>
        <v>0</v>
      </c>
      <c r="K132" s="229" t="s">
        <v>150</v>
      </c>
      <c r="L132" s="45"/>
      <c r="M132" s="234" t="s">
        <v>1</v>
      </c>
      <c r="N132" s="235" t="s">
        <v>46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0.29499999999999998</v>
      </c>
      <c r="T132" s="237">
        <f>S132*H132</f>
        <v>5.3099999999999996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151</v>
      </c>
      <c r="AT132" s="238" t="s">
        <v>146</v>
      </c>
      <c r="AU132" s="238" t="s">
        <v>90</v>
      </c>
      <c r="AY132" s="18" t="s">
        <v>144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88</v>
      </c>
      <c r="BK132" s="239">
        <f>ROUND(I132*H132,2)</f>
        <v>0</v>
      </c>
      <c r="BL132" s="18" t="s">
        <v>151</v>
      </c>
      <c r="BM132" s="238" t="s">
        <v>688</v>
      </c>
    </row>
    <row r="133" s="13" customFormat="1">
      <c r="A133" s="13"/>
      <c r="B133" s="240"/>
      <c r="C133" s="241"/>
      <c r="D133" s="242" t="s">
        <v>153</v>
      </c>
      <c r="E133" s="243" t="s">
        <v>1</v>
      </c>
      <c r="F133" s="244" t="s">
        <v>689</v>
      </c>
      <c r="G133" s="241"/>
      <c r="H133" s="245">
        <v>18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153</v>
      </c>
      <c r="AU133" s="251" t="s">
        <v>90</v>
      </c>
      <c r="AV133" s="13" t="s">
        <v>90</v>
      </c>
      <c r="AW133" s="13" t="s">
        <v>36</v>
      </c>
      <c r="AX133" s="13" t="s">
        <v>88</v>
      </c>
      <c r="AY133" s="251" t="s">
        <v>144</v>
      </c>
    </row>
    <row r="134" s="2" customFormat="1" ht="62.7" customHeight="1">
      <c r="A134" s="39"/>
      <c r="B134" s="40"/>
      <c r="C134" s="227" t="s">
        <v>90</v>
      </c>
      <c r="D134" s="227" t="s">
        <v>146</v>
      </c>
      <c r="E134" s="228" t="s">
        <v>690</v>
      </c>
      <c r="F134" s="229" t="s">
        <v>691</v>
      </c>
      <c r="G134" s="230" t="s">
        <v>149</v>
      </c>
      <c r="H134" s="231">
        <v>18</v>
      </c>
      <c r="I134" s="232"/>
      <c r="J134" s="233">
        <f>ROUND(I134*H134,2)</f>
        <v>0</v>
      </c>
      <c r="K134" s="229" t="s">
        <v>150</v>
      </c>
      <c r="L134" s="45"/>
      <c r="M134" s="234" t="s">
        <v>1</v>
      </c>
      <c r="N134" s="235" t="s">
        <v>46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0.17000000000000001</v>
      </c>
      <c r="T134" s="237">
        <f>S134*H134</f>
        <v>3.0600000000000001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151</v>
      </c>
      <c r="AT134" s="238" t="s">
        <v>146</v>
      </c>
      <c r="AU134" s="238" t="s">
        <v>90</v>
      </c>
      <c r="AY134" s="18" t="s">
        <v>144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151</v>
      </c>
      <c r="BM134" s="238" t="s">
        <v>692</v>
      </c>
    </row>
    <row r="135" s="13" customFormat="1">
      <c r="A135" s="13"/>
      <c r="B135" s="240"/>
      <c r="C135" s="241"/>
      <c r="D135" s="242" t="s">
        <v>153</v>
      </c>
      <c r="E135" s="243" t="s">
        <v>1</v>
      </c>
      <c r="F135" s="244" t="s">
        <v>689</v>
      </c>
      <c r="G135" s="241"/>
      <c r="H135" s="245">
        <v>18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153</v>
      </c>
      <c r="AU135" s="251" t="s">
        <v>90</v>
      </c>
      <c r="AV135" s="13" t="s">
        <v>90</v>
      </c>
      <c r="AW135" s="13" t="s">
        <v>36</v>
      </c>
      <c r="AX135" s="13" t="s">
        <v>88</v>
      </c>
      <c r="AY135" s="251" t="s">
        <v>144</v>
      </c>
    </row>
    <row r="136" s="2" customFormat="1" ht="66.75" customHeight="1">
      <c r="A136" s="39"/>
      <c r="B136" s="40"/>
      <c r="C136" s="227" t="s">
        <v>162</v>
      </c>
      <c r="D136" s="227" t="s">
        <v>146</v>
      </c>
      <c r="E136" s="228" t="s">
        <v>693</v>
      </c>
      <c r="F136" s="229" t="s">
        <v>694</v>
      </c>
      <c r="G136" s="230" t="s">
        <v>149</v>
      </c>
      <c r="H136" s="231">
        <v>24.75</v>
      </c>
      <c r="I136" s="232"/>
      <c r="J136" s="233">
        <f>ROUND(I136*H136,2)</f>
        <v>0</v>
      </c>
      <c r="K136" s="229" t="s">
        <v>150</v>
      </c>
      <c r="L136" s="45"/>
      <c r="M136" s="234" t="s">
        <v>1</v>
      </c>
      <c r="N136" s="235" t="s">
        <v>46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0.28999999999999998</v>
      </c>
      <c r="T136" s="237">
        <f>S136*H136</f>
        <v>7.1774999999999993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151</v>
      </c>
      <c r="AT136" s="238" t="s">
        <v>146</v>
      </c>
      <c r="AU136" s="238" t="s">
        <v>90</v>
      </c>
      <c r="AY136" s="18" t="s">
        <v>144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88</v>
      </c>
      <c r="BK136" s="239">
        <f>ROUND(I136*H136,2)</f>
        <v>0</v>
      </c>
      <c r="BL136" s="18" t="s">
        <v>151</v>
      </c>
      <c r="BM136" s="238" t="s">
        <v>695</v>
      </c>
    </row>
    <row r="137" s="13" customFormat="1">
      <c r="A137" s="13"/>
      <c r="B137" s="240"/>
      <c r="C137" s="241"/>
      <c r="D137" s="242" t="s">
        <v>153</v>
      </c>
      <c r="E137" s="243" t="s">
        <v>1</v>
      </c>
      <c r="F137" s="244" t="s">
        <v>696</v>
      </c>
      <c r="G137" s="241"/>
      <c r="H137" s="245">
        <v>6.75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153</v>
      </c>
      <c r="AU137" s="251" t="s">
        <v>90</v>
      </c>
      <c r="AV137" s="13" t="s">
        <v>90</v>
      </c>
      <c r="AW137" s="13" t="s">
        <v>36</v>
      </c>
      <c r="AX137" s="13" t="s">
        <v>81</v>
      </c>
      <c r="AY137" s="251" t="s">
        <v>144</v>
      </c>
    </row>
    <row r="138" s="13" customFormat="1">
      <c r="A138" s="13"/>
      <c r="B138" s="240"/>
      <c r="C138" s="241"/>
      <c r="D138" s="242" t="s">
        <v>153</v>
      </c>
      <c r="E138" s="243" t="s">
        <v>1</v>
      </c>
      <c r="F138" s="244" t="s">
        <v>697</v>
      </c>
      <c r="G138" s="241"/>
      <c r="H138" s="245">
        <v>18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153</v>
      </c>
      <c r="AU138" s="251" t="s">
        <v>90</v>
      </c>
      <c r="AV138" s="13" t="s">
        <v>90</v>
      </c>
      <c r="AW138" s="13" t="s">
        <v>36</v>
      </c>
      <c r="AX138" s="13" t="s">
        <v>81</v>
      </c>
      <c r="AY138" s="251" t="s">
        <v>144</v>
      </c>
    </row>
    <row r="139" s="14" customFormat="1">
      <c r="A139" s="14"/>
      <c r="B139" s="252"/>
      <c r="C139" s="253"/>
      <c r="D139" s="242" t="s">
        <v>153</v>
      </c>
      <c r="E139" s="254" t="s">
        <v>1</v>
      </c>
      <c r="F139" s="255" t="s">
        <v>156</v>
      </c>
      <c r="G139" s="253"/>
      <c r="H139" s="256">
        <v>24.75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153</v>
      </c>
      <c r="AU139" s="262" t="s">
        <v>90</v>
      </c>
      <c r="AV139" s="14" t="s">
        <v>151</v>
      </c>
      <c r="AW139" s="14" t="s">
        <v>36</v>
      </c>
      <c r="AX139" s="14" t="s">
        <v>88</v>
      </c>
      <c r="AY139" s="262" t="s">
        <v>144</v>
      </c>
    </row>
    <row r="140" s="2" customFormat="1" ht="66.75" customHeight="1">
      <c r="A140" s="39"/>
      <c r="B140" s="40"/>
      <c r="C140" s="227" t="s">
        <v>151</v>
      </c>
      <c r="D140" s="227" t="s">
        <v>146</v>
      </c>
      <c r="E140" s="228" t="s">
        <v>698</v>
      </c>
      <c r="F140" s="229" t="s">
        <v>699</v>
      </c>
      <c r="G140" s="230" t="s">
        <v>149</v>
      </c>
      <c r="H140" s="231">
        <v>6.75</v>
      </c>
      <c r="I140" s="232"/>
      <c r="J140" s="233">
        <f>ROUND(I140*H140,2)</f>
        <v>0</v>
      </c>
      <c r="K140" s="229" t="s">
        <v>150</v>
      </c>
      <c r="L140" s="45"/>
      <c r="M140" s="234" t="s">
        <v>1</v>
      </c>
      <c r="N140" s="235" t="s">
        <v>46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0.44</v>
      </c>
      <c r="T140" s="237">
        <f>S140*H140</f>
        <v>2.9700000000000002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151</v>
      </c>
      <c r="AT140" s="238" t="s">
        <v>146</v>
      </c>
      <c r="AU140" s="238" t="s">
        <v>90</v>
      </c>
      <c r="AY140" s="18" t="s">
        <v>144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88</v>
      </c>
      <c r="BK140" s="239">
        <f>ROUND(I140*H140,2)</f>
        <v>0</v>
      </c>
      <c r="BL140" s="18" t="s">
        <v>151</v>
      </c>
      <c r="BM140" s="238" t="s">
        <v>700</v>
      </c>
    </row>
    <row r="141" s="15" customFormat="1">
      <c r="A141" s="15"/>
      <c r="B141" s="263"/>
      <c r="C141" s="264"/>
      <c r="D141" s="242" t="s">
        <v>153</v>
      </c>
      <c r="E141" s="265" t="s">
        <v>1</v>
      </c>
      <c r="F141" s="266" t="s">
        <v>390</v>
      </c>
      <c r="G141" s="264"/>
      <c r="H141" s="265" t="s">
        <v>1</v>
      </c>
      <c r="I141" s="267"/>
      <c r="J141" s="264"/>
      <c r="K141" s="264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153</v>
      </c>
      <c r="AU141" s="272" t="s">
        <v>90</v>
      </c>
      <c r="AV141" s="15" t="s">
        <v>88</v>
      </c>
      <c r="AW141" s="15" t="s">
        <v>36</v>
      </c>
      <c r="AX141" s="15" t="s">
        <v>81</v>
      </c>
      <c r="AY141" s="272" t="s">
        <v>144</v>
      </c>
    </row>
    <row r="142" s="13" customFormat="1">
      <c r="A142" s="13"/>
      <c r="B142" s="240"/>
      <c r="C142" s="241"/>
      <c r="D142" s="242" t="s">
        <v>153</v>
      </c>
      <c r="E142" s="243" t="s">
        <v>1</v>
      </c>
      <c r="F142" s="244" t="s">
        <v>696</v>
      </c>
      <c r="G142" s="241"/>
      <c r="H142" s="245">
        <v>6.75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153</v>
      </c>
      <c r="AU142" s="251" t="s">
        <v>90</v>
      </c>
      <c r="AV142" s="13" t="s">
        <v>90</v>
      </c>
      <c r="AW142" s="13" t="s">
        <v>36</v>
      </c>
      <c r="AX142" s="13" t="s">
        <v>88</v>
      </c>
      <c r="AY142" s="251" t="s">
        <v>144</v>
      </c>
    </row>
    <row r="143" s="2" customFormat="1" ht="62.7" customHeight="1">
      <c r="A143" s="39"/>
      <c r="B143" s="40"/>
      <c r="C143" s="227" t="s">
        <v>171</v>
      </c>
      <c r="D143" s="227" t="s">
        <v>146</v>
      </c>
      <c r="E143" s="228" t="s">
        <v>701</v>
      </c>
      <c r="F143" s="229" t="s">
        <v>702</v>
      </c>
      <c r="G143" s="230" t="s">
        <v>149</v>
      </c>
      <c r="H143" s="231">
        <v>6.75</v>
      </c>
      <c r="I143" s="232"/>
      <c r="J143" s="233">
        <f>ROUND(I143*H143,2)</f>
        <v>0</v>
      </c>
      <c r="K143" s="229" t="s">
        <v>150</v>
      </c>
      <c r="L143" s="45"/>
      <c r="M143" s="234" t="s">
        <v>1</v>
      </c>
      <c r="N143" s="235" t="s">
        <v>46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0.32500000000000001</v>
      </c>
      <c r="T143" s="237">
        <f>S143*H143</f>
        <v>2.1937500000000001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151</v>
      </c>
      <c r="AT143" s="238" t="s">
        <v>146</v>
      </c>
      <c r="AU143" s="238" t="s">
        <v>90</v>
      </c>
      <c r="AY143" s="18" t="s">
        <v>144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151</v>
      </c>
      <c r="BM143" s="238" t="s">
        <v>703</v>
      </c>
    </row>
    <row r="144" s="13" customFormat="1">
      <c r="A144" s="13"/>
      <c r="B144" s="240"/>
      <c r="C144" s="241"/>
      <c r="D144" s="242" t="s">
        <v>153</v>
      </c>
      <c r="E144" s="243" t="s">
        <v>1</v>
      </c>
      <c r="F144" s="244" t="s">
        <v>696</v>
      </c>
      <c r="G144" s="241"/>
      <c r="H144" s="245">
        <v>6.75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153</v>
      </c>
      <c r="AU144" s="251" t="s">
        <v>90</v>
      </c>
      <c r="AV144" s="13" t="s">
        <v>90</v>
      </c>
      <c r="AW144" s="13" t="s">
        <v>36</v>
      </c>
      <c r="AX144" s="13" t="s">
        <v>88</v>
      </c>
      <c r="AY144" s="251" t="s">
        <v>144</v>
      </c>
    </row>
    <row r="145" s="2" customFormat="1" ht="55.5" customHeight="1">
      <c r="A145" s="39"/>
      <c r="B145" s="40"/>
      <c r="C145" s="227" t="s">
        <v>177</v>
      </c>
      <c r="D145" s="227" t="s">
        <v>146</v>
      </c>
      <c r="E145" s="228" t="s">
        <v>704</v>
      </c>
      <c r="F145" s="229" t="s">
        <v>705</v>
      </c>
      <c r="G145" s="230" t="s">
        <v>149</v>
      </c>
      <c r="H145" s="231">
        <v>9.7200000000000006</v>
      </c>
      <c r="I145" s="232"/>
      <c r="J145" s="233">
        <f>ROUND(I145*H145,2)</f>
        <v>0</v>
      </c>
      <c r="K145" s="229" t="s">
        <v>150</v>
      </c>
      <c r="L145" s="45"/>
      <c r="M145" s="234" t="s">
        <v>1</v>
      </c>
      <c r="N145" s="235" t="s">
        <v>46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0.098000000000000004</v>
      </c>
      <c r="T145" s="237">
        <f>S145*H145</f>
        <v>0.95256000000000007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151</v>
      </c>
      <c r="AT145" s="238" t="s">
        <v>146</v>
      </c>
      <c r="AU145" s="238" t="s">
        <v>90</v>
      </c>
      <c r="AY145" s="18" t="s">
        <v>144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151</v>
      </c>
      <c r="BM145" s="238" t="s">
        <v>706</v>
      </c>
    </row>
    <row r="146" s="13" customFormat="1">
      <c r="A146" s="13"/>
      <c r="B146" s="240"/>
      <c r="C146" s="241"/>
      <c r="D146" s="242" t="s">
        <v>153</v>
      </c>
      <c r="E146" s="243" t="s">
        <v>1</v>
      </c>
      <c r="F146" s="244" t="s">
        <v>707</v>
      </c>
      <c r="G146" s="241"/>
      <c r="H146" s="245">
        <v>9.7200000000000006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153</v>
      </c>
      <c r="AU146" s="251" t="s">
        <v>90</v>
      </c>
      <c r="AV146" s="13" t="s">
        <v>90</v>
      </c>
      <c r="AW146" s="13" t="s">
        <v>36</v>
      </c>
      <c r="AX146" s="13" t="s">
        <v>88</v>
      </c>
      <c r="AY146" s="251" t="s">
        <v>144</v>
      </c>
    </row>
    <row r="147" s="2" customFormat="1" ht="55.5" customHeight="1">
      <c r="A147" s="39"/>
      <c r="B147" s="40"/>
      <c r="C147" s="227" t="s">
        <v>183</v>
      </c>
      <c r="D147" s="227" t="s">
        <v>146</v>
      </c>
      <c r="E147" s="228" t="s">
        <v>708</v>
      </c>
      <c r="F147" s="229" t="s">
        <v>709</v>
      </c>
      <c r="G147" s="230" t="s">
        <v>149</v>
      </c>
      <c r="H147" s="231">
        <v>6.75</v>
      </c>
      <c r="I147" s="232"/>
      <c r="J147" s="233">
        <f>ROUND(I147*H147,2)</f>
        <v>0</v>
      </c>
      <c r="K147" s="229" t="s">
        <v>150</v>
      </c>
      <c r="L147" s="45"/>
      <c r="M147" s="234" t="s">
        <v>1</v>
      </c>
      <c r="N147" s="235" t="s">
        <v>46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0.22</v>
      </c>
      <c r="T147" s="237">
        <f>S147*H147</f>
        <v>1.4850000000000001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151</v>
      </c>
      <c r="AT147" s="238" t="s">
        <v>146</v>
      </c>
      <c r="AU147" s="238" t="s">
        <v>90</v>
      </c>
      <c r="AY147" s="18" t="s">
        <v>144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88</v>
      </c>
      <c r="BK147" s="239">
        <f>ROUND(I147*H147,2)</f>
        <v>0</v>
      </c>
      <c r="BL147" s="18" t="s">
        <v>151</v>
      </c>
      <c r="BM147" s="238" t="s">
        <v>710</v>
      </c>
    </row>
    <row r="148" s="13" customFormat="1">
      <c r="A148" s="13"/>
      <c r="B148" s="240"/>
      <c r="C148" s="241"/>
      <c r="D148" s="242" t="s">
        <v>153</v>
      </c>
      <c r="E148" s="243" t="s">
        <v>1</v>
      </c>
      <c r="F148" s="244" t="s">
        <v>696</v>
      </c>
      <c r="G148" s="241"/>
      <c r="H148" s="245">
        <v>6.75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153</v>
      </c>
      <c r="AU148" s="251" t="s">
        <v>90</v>
      </c>
      <c r="AV148" s="13" t="s">
        <v>90</v>
      </c>
      <c r="AW148" s="13" t="s">
        <v>36</v>
      </c>
      <c r="AX148" s="13" t="s">
        <v>88</v>
      </c>
      <c r="AY148" s="251" t="s">
        <v>144</v>
      </c>
    </row>
    <row r="149" s="2" customFormat="1" ht="37.8" customHeight="1">
      <c r="A149" s="39"/>
      <c r="B149" s="40"/>
      <c r="C149" s="227" t="s">
        <v>189</v>
      </c>
      <c r="D149" s="227" t="s">
        <v>146</v>
      </c>
      <c r="E149" s="228" t="s">
        <v>711</v>
      </c>
      <c r="F149" s="229" t="s">
        <v>712</v>
      </c>
      <c r="G149" s="230" t="s">
        <v>211</v>
      </c>
      <c r="H149" s="231">
        <v>24.75</v>
      </c>
      <c r="I149" s="232"/>
      <c r="J149" s="233">
        <f>ROUND(I149*H149,2)</f>
        <v>0</v>
      </c>
      <c r="K149" s="229" t="s">
        <v>150</v>
      </c>
      <c r="L149" s="45"/>
      <c r="M149" s="234" t="s">
        <v>1</v>
      </c>
      <c r="N149" s="235" t="s">
        <v>46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151</v>
      </c>
      <c r="AT149" s="238" t="s">
        <v>146</v>
      </c>
      <c r="AU149" s="238" t="s">
        <v>90</v>
      </c>
      <c r="AY149" s="18" t="s">
        <v>144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151</v>
      </c>
      <c r="BM149" s="238" t="s">
        <v>713</v>
      </c>
    </row>
    <row r="150" s="15" customFormat="1">
      <c r="A150" s="15"/>
      <c r="B150" s="263"/>
      <c r="C150" s="264"/>
      <c r="D150" s="242" t="s">
        <v>153</v>
      </c>
      <c r="E150" s="265" t="s">
        <v>1</v>
      </c>
      <c r="F150" s="266" t="s">
        <v>714</v>
      </c>
      <c r="G150" s="264"/>
      <c r="H150" s="265" t="s">
        <v>1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153</v>
      </c>
      <c r="AU150" s="272" t="s">
        <v>90</v>
      </c>
      <c r="AV150" s="15" t="s">
        <v>88</v>
      </c>
      <c r="AW150" s="15" t="s">
        <v>36</v>
      </c>
      <c r="AX150" s="15" t="s">
        <v>81</v>
      </c>
      <c r="AY150" s="272" t="s">
        <v>144</v>
      </c>
    </row>
    <row r="151" s="15" customFormat="1">
      <c r="A151" s="15"/>
      <c r="B151" s="263"/>
      <c r="C151" s="264"/>
      <c r="D151" s="242" t="s">
        <v>153</v>
      </c>
      <c r="E151" s="265" t="s">
        <v>1</v>
      </c>
      <c r="F151" s="266" t="s">
        <v>715</v>
      </c>
      <c r="G151" s="264"/>
      <c r="H151" s="265" t="s">
        <v>1</v>
      </c>
      <c r="I151" s="267"/>
      <c r="J151" s="264"/>
      <c r="K151" s="264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153</v>
      </c>
      <c r="AU151" s="272" t="s">
        <v>90</v>
      </c>
      <c r="AV151" s="15" t="s">
        <v>88</v>
      </c>
      <c r="AW151" s="15" t="s">
        <v>36</v>
      </c>
      <c r="AX151" s="15" t="s">
        <v>81</v>
      </c>
      <c r="AY151" s="272" t="s">
        <v>144</v>
      </c>
    </row>
    <row r="152" s="13" customFormat="1">
      <c r="A152" s="13"/>
      <c r="B152" s="240"/>
      <c r="C152" s="241"/>
      <c r="D152" s="242" t="s">
        <v>153</v>
      </c>
      <c r="E152" s="243" t="s">
        <v>1</v>
      </c>
      <c r="F152" s="244" t="s">
        <v>716</v>
      </c>
      <c r="G152" s="241"/>
      <c r="H152" s="245">
        <v>24.75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153</v>
      </c>
      <c r="AU152" s="251" t="s">
        <v>90</v>
      </c>
      <c r="AV152" s="13" t="s">
        <v>90</v>
      </c>
      <c r="AW152" s="13" t="s">
        <v>36</v>
      </c>
      <c r="AX152" s="13" t="s">
        <v>88</v>
      </c>
      <c r="AY152" s="251" t="s">
        <v>144</v>
      </c>
    </row>
    <row r="153" s="2" customFormat="1" ht="37.8" customHeight="1">
      <c r="A153" s="39"/>
      <c r="B153" s="40"/>
      <c r="C153" s="227" t="s">
        <v>194</v>
      </c>
      <c r="D153" s="227" t="s">
        <v>146</v>
      </c>
      <c r="E153" s="228" t="s">
        <v>717</v>
      </c>
      <c r="F153" s="229" t="s">
        <v>718</v>
      </c>
      <c r="G153" s="230" t="s">
        <v>211</v>
      </c>
      <c r="H153" s="231">
        <v>24.75</v>
      </c>
      <c r="I153" s="232"/>
      <c r="J153" s="233">
        <f>ROUND(I153*H153,2)</f>
        <v>0</v>
      </c>
      <c r="K153" s="229" t="s">
        <v>150</v>
      </c>
      <c r="L153" s="45"/>
      <c r="M153" s="234" t="s">
        <v>1</v>
      </c>
      <c r="N153" s="235" t="s">
        <v>46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151</v>
      </c>
      <c r="AT153" s="238" t="s">
        <v>146</v>
      </c>
      <c r="AU153" s="238" t="s">
        <v>90</v>
      </c>
      <c r="AY153" s="18" t="s">
        <v>144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88</v>
      </c>
      <c r="BK153" s="239">
        <f>ROUND(I153*H153,2)</f>
        <v>0</v>
      </c>
      <c r="BL153" s="18" t="s">
        <v>151</v>
      </c>
      <c r="BM153" s="238" t="s">
        <v>719</v>
      </c>
    </row>
    <row r="154" s="15" customFormat="1">
      <c r="A154" s="15"/>
      <c r="B154" s="263"/>
      <c r="C154" s="264"/>
      <c r="D154" s="242" t="s">
        <v>153</v>
      </c>
      <c r="E154" s="265" t="s">
        <v>1</v>
      </c>
      <c r="F154" s="266" t="s">
        <v>714</v>
      </c>
      <c r="G154" s="264"/>
      <c r="H154" s="265" t="s">
        <v>1</v>
      </c>
      <c r="I154" s="267"/>
      <c r="J154" s="264"/>
      <c r="K154" s="264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153</v>
      </c>
      <c r="AU154" s="272" t="s">
        <v>90</v>
      </c>
      <c r="AV154" s="15" t="s">
        <v>88</v>
      </c>
      <c r="AW154" s="15" t="s">
        <v>36</v>
      </c>
      <c r="AX154" s="15" t="s">
        <v>81</v>
      </c>
      <c r="AY154" s="272" t="s">
        <v>144</v>
      </c>
    </row>
    <row r="155" s="15" customFormat="1">
      <c r="A155" s="15"/>
      <c r="B155" s="263"/>
      <c r="C155" s="264"/>
      <c r="D155" s="242" t="s">
        <v>153</v>
      </c>
      <c r="E155" s="265" t="s">
        <v>1</v>
      </c>
      <c r="F155" s="266" t="s">
        <v>715</v>
      </c>
      <c r="G155" s="264"/>
      <c r="H155" s="265" t="s">
        <v>1</v>
      </c>
      <c r="I155" s="267"/>
      <c r="J155" s="264"/>
      <c r="K155" s="264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153</v>
      </c>
      <c r="AU155" s="272" t="s">
        <v>90</v>
      </c>
      <c r="AV155" s="15" t="s">
        <v>88</v>
      </c>
      <c r="AW155" s="15" t="s">
        <v>36</v>
      </c>
      <c r="AX155" s="15" t="s">
        <v>81</v>
      </c>
      <c r="AY155" s="272" t="s">
        <v>144</v>
      </c>
    </row>
    <row r="156" s="13" customFormat="1">
      <c r="A156" s="13"/>
      <c r="B156" s="240"/>
      <c r="C156" s="241"/>
      <c r="D156" s="242" t="s">
        <v>153</v>
      </c>
      <c r="E156" s="243" t="s">
        <v>1</v>
      </c>
      <c r="F156" s="244" t="s">
        <v>716</v>
      </c>
      <c r="G156" s="241"/>
      <c r="H156" s="245">
        <v>24.75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153</v>
      </c>
      <c r="AU156" s="251" t="s">
        <v>90</v>
      </c>
      <c r="AV156" s="13" t="s">
        <v>90</v>
      </c>
      <c r="AW156" s="13" t="s">
        <v>36</v>
      </c>
      <c r="AX156" s="13" t="s">
        <v>88</v>
      </c>
      <c r="AY156" s="251" t="s">
        <v>144</v>
      </c>
    </row>
    <row r="157" s="2" customFormat="1" ht="62.7" customHeight="1">
      <c r="A157" s="39"/>
      <c r="B157" s="40"/>
      <c r="C157" s="227" t="s">
        <v>198</v>
      </c>
      <c r="D157" s="227" t="s">
        <v>146</v>
      </c>
      <c r="E157" s="228" t="s">
        <v>244</v>
      </c>
      <c r="F157" s="229" t="s">
        <v>245</v>
      </c>
      <c r="G157" s="230" t="s">
        <v>211</v>
      </c>
      <c r="H157" s="231">
        <v>24.75</v>
      </c>
      <c r="I157" s="232"/>
      <c r="J157" s="233">
        <f>ROUND(I157*H157,2)</f>
        <v>0</v>
      </c>
      <c r="K157" s="229" t="s">
        <v>150</v>
      </c>
      <c r="L157" s="45"/>
      <c r="M157" s="234" t="s">
        <v>1</v>
      </c>
      <c r="N157" s="235" t="s">
        <v>46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151</v>
      </c>
      <c r="AT157" s="238" t="s">
        <v>146</v>
      </c>
      <c r="AU157" s="238" t="s">
        <v>90</v>
      </c>
      <c r="AY157" s="18" t="s">
        <v>144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151</v>
      </c>
      <c r="BM157" s="238" t="s">
        <v>720</v>
      </c>
    </row>
    <row r="158" s="15" customFormat="1">
      <c r="A158" s="15"/>
      <c r="B158" s="263"/>
      <c r="C158" s="264"/>
      <c r="D158" s="242" t="s">
        <v>153</v>
      </c>
      <c r="E158" s="265" t="s">
        <v>1</v>
      </c>
      <c r="F158" s="266" t="s">
        <v>250</v>
      </c>
      <c r="G158" s="264"/>
      <c r="H158" s="265" t="s">
        <v>1</v>
      </c>
      <c r="I158" s="267"/>
      <c r="J158" s="264"/>
      <c r="K158" s="264"/>
      <c r="L158" s="268"/>
      <c r="M158" s="269"/>
      <c r="N158" s="270"/>
      <c r="O158" s="270"/>
      <c r="P158" s="270"/>
      <c r="Q158" s="270"/>
      <c r="R158" s="270"/>
      <c r="S158" s="270"/>
      <c r="T158" s="27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2" t="s">
        <v>153</v>
      </c>
      <c r="AU158" s="272" t="s">
        <v>90</v>
      </c>
      <c r="AV158" s="15" t="s">
        <v>88</v>
      </c>
      <c r="AW158" s="15" t="s">
        <v>36</v>
      </c>
      <c r="AX158" s="15" t="s">
        <v>81</v>
      </c>
      <c r="AY158" s="272" t="s">
        <v>144</v>
      </c>
    </row>
    <row r="159" s="13" customFormat="1">
      <c r="A159" s="13"/>
      <c r="B159" s="240"/>
      <c r="C159" s="241"/>
      <c r="D159" s="242" t="s">
        <v>153</v>
      </c>
      <c r="E159" s="243" t="s">
        <v>1</v>
      </c>
      <c r="F159" s="244" t="s">
        <v>721</v>
      </c>
      <c r="G159" s="241"/>
      <c r="H159" s="245">
        <v>24.75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153</v>
      </c>
      <c r="AU159" s="251" t="s">
        <v>90</v>
      </c>
      <c r="AV159" s="13" t="s">
        <v>90</v>
      </c>
      <c r="AW159" s="13" t="s">
        <v>36</v>
      </c>
      <c r="AX159" s="13" t="s">
        <v>88</v>
      </c>
      <c r="AY159" s="251" t="s">
        <v>144</v>
      </c>
    </row>
    <row r="160" s="2" customFormat="1" ht="62.7" customHeight="1">
      <c r="A160" s="39"/>
      <c r="B160" s="40"/>
      <c r="C160" s="227" t="s">
        <v>203</v>
      </c>
      <c r="D160" s="227" t="s">
        <v>146</v>
      </c>
      <c r="E160" s="228" t="s">
        <v>254</v>
      </c>
      <c r="F160" s="229" t="s">
        <v>255</v>
      </c>
      <c r="G160" s="230" t="s">
        <v>211</v>
      </c>
      <c r="H160" s="231">
        <v>24.75</v>
      </c>
      <c r="I160" s="232"/>
      <c r="J160" s="233">
        <f>ROUND(I160*H160,2)</f>
        <v>0</v>
      </c>
      <c r="K160" s="229" t="s">
        <v>150</v>
      </c>
      <c r="L160" s="45"/>
      <c r="M160" s="234" t="s">
        <v>1</v>
      </c>
      <c r="N160" s="235" t="s">
        <v>46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151</v>
      </c>
      <c r="AT160" s="238" t="s">
        <v>146</v>
      </c>
      <c r="AU160" s="238" t="s">
        <v>90</v>
      </c>
      <c r="AY160" s="18" t="s">
        <v>144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88</v>
      </c>
      <c r="BK160" s="239">
        <f>ROUND(I160*H160,2)</f>
        <v>0</v>
      </c>
      <c r="BL160" s="18" t="s">
        <v>151</v>
      </c>
      <c r="BM160" s="238" t="s">
        <v>722</v>
      </c>
    </row>
    <row r="161" s="15" customFormat="1">
      <c r="A161" s="15"/>
      <c r="B161" s="263"/>
      <c r="C161" s="264"/>
      <c r="D161" s="242" t="s">
        <v>153</v>
      </c>
      <c r="E161" s="265" t="s">
        <v>1</v>
      </c>
      <c r="F161" s="266" t="s">
        <v>250</v>
      </c>
      <c r="G161" s="264"/>
      <c r="H161" s="265" t="s">
        <v>1</v>
      </c>
      <c r="I161" s="267"/>
      <c r="J161" s="264"/>
      <c r="K161" s="264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153</v>
      </c>
      <c r="AU161" s="272" t="s">
        <v>90</v>
      </c>
      <c r="AV161" s="15" t="s">
        <v>88</v>
      </c>
      <c r="AW161" s="15" t="s">
        <v>36</v>
      </c>
      <c r="AX161" s="15" t="s">
        <v>81</v>
      </c>
      <c r="AY161" s="272" t="s">
        <v>144</v>
      </c>
    </row>
    <row r="162" s="13" customFormat="1">
      <c r="A162" s="13"/>
      <c r="B162" s="240"/>
      <c r="C162" s="241"/>
      <c r="D162" s="242" t="s">
        <v>153</v>
      </c>
      <c r="E162" s="243" t="s">
        <v>1</v>
      </c>
      <c r="F162" s="244" t="s">
        <v>721</v>
      </c>
      <c r="G162" s="241"/>
      <c r="H162" s="245">
        <v>24.75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153</v>
      </c>
      <c r="AU162" s="251" t="s">
        <v>90</v>
      </c>
      <c r="AV162" s="13" t="s">
        <v>90</v>
      </c>
      <c r="AW162" s="13" t="s">
        <v>36</v>
      </c>
      <c r="AX162" s="13" t="s">
        <v>88</v>
      </c>
      <c r="AY162" s="251" t="s">
        <v>144</v>
      </c>
    </row>
    <row r="163" s="2" customFormat="1" ht="44.25" customHeight="1">
      <c r="A163" s="39"/>
      <c r="B163" s="40"/>
      <c r="C163" s="227" t="s">
        <v>208</v>
      </c>
      <c r="D163" s="227" t="s">
        <v>146</v>
      </c>
      <c r="E163" s="228" t="s">
        <v>264</v>
      </c>
      <c r="F163" s="229" t="s">
        <v>265</v>
      </c>
      <c r="G163" s="230" t="s">
        <v>266</v>
      </c>
      <c r="H163" s="231">
        <v>94.049999999999997</v>
      </c>
      <c r="I163" s="232"/>
      <c r="J163" s="233">
        <f>ROUND(I163*H163,2)</f>
        <v>0</v>
      </c>
      <c r="K163" s="229" t="s">
        <v>267</v>
      </c>
      <c r="L163" s="45"/>
      <c r="M163" s="234" t="s">
        <v>1</v>
      </c>
      <c r="N163" s="235" t="s">
        <v>46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151</v>
      </c>
      <c r="AT163" s="238" t="s">
        <v>146</v>
      </c>
      <c r="AU163" s="238" t="s">
        <v>90</v>
      </c>
      <c r="AY163" s="18" t="s">
        <v>144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88</v>
      </c>
      <c r="BK163" s="239">
        <f>ROUND(I163*H163,2)</f>
        <v>0</v>
      </c>
      <c r="BL163" s="18" t="s">
        <v>151</v>
      </c>
      <c r="BM163" s="238" t="s">
        <v>723</v>
      </c>
    </row>
    <row r="164" s="13" customFormat="1">
      <c r="A164" s="13"/>
      <c r="B164" s="240"/>
      <c r="C164" s="241"/>
      <c r="D164" s="242" t="s">
        <v>153</v>
      </c>
      <c r="E164" s="243" t="s">
        <v>1</v>
      </c>
      <c r="F164" s="244" t="s">
        <v>724</v>
      </c>
      <c r="G164" s="241"/>
      <c r="H164" s="245">
        <v>47.024999999999999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153</v>
      </c>
      <c r="AU164" s="251" t="s">
        <v>90</v>
      </c>
      <c r="AV164" s="13" t="s">
        <v>90</v>
      </c>
      <c r="AW164" s="13" t="s">
        <v>36</v>
      </c>
      <c r="AX164" s="13" t="s">
        <v>81</v>
      </c>
      <c r="AY164" s="251" t="s">
        <v>144</v>
      </c>
    </row>
    <row r="165" s="13" customFormat="1">
      <c r="A165" s="13"/>
      <c r="B165" s="240"/>
      <c r="C165" s="241"/>
      <c r="D165" s="242" t="s">
        <v>153</v>
      </c>
      <c r="E165" s="243" t="s">
        <v>1</v>
      </c>
      <c r="F165" s="244" t="s">
        <v>724</v>
      </c>
      <c r="G165" s="241"/>
      <c r="H165" s="245">
        <v>47.024999999999999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153</v>
      </c>
      <c r="AU165" s="251" t="s">
        <v>90</v>
      </c>
      <c r="AV165" s="13" t="s">
        <v>90</v>
      </c>
      <c r="AW165" s="13" t="s">
        <v>36</v>
      </c>
      <c r="AX165" s="13" t="s">
        <v>81</v>
      </c>
      <c r="AY165" s="251" t="s">
        <v>144</v>
      </c>
    </row>
    <row r="166" s="14" customFormat="1">
      <c r="A166" s="14"/>
      <c r="B166" s="252"/>
      <c r="C166" s="253"/>
      <c r="D166" s="242" t="s">
        <v>153</v>
      </c>
      <c r="E166" s="254" t="s">
        <v>1</v>
      </c>
      <c r="F166" s="255" t="s">
        <v>156</v>
      </c>
      <c r="G166" s="253"/>
      <c r="H166" s="256">
        <v>94.049999999999997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153</v>
      </c>
      <c r="AU166" s="262" t="s">
        <v>90</v>
      </c>
      <c r="AV166" s="14" t="s">
        <v>151</v>
      </c>
      <c r="AW166" s="14" t="s">
        <v>36</v>
      </c>
      <c r="AX166" s="14" t="s">
        <v>88</v>
      </c>
      <c r="AY166" s="262" t="s">
        <v>144</v>
      </c>
    </row>
    <row r="167" s="2" customFormat="1" ht="44.25" customHeight="1">
      <c r="A167" s="39"/>
      <c r="B167" s="40"/>
      <c r="C167" s="227" t="s">
        <v>214</v>
      </c>
      <c r="D167" s="227" t="s">
        <v>146</v>
      </c>
      <c r="E167" s="228" t="s">
        <v>272</v>
      </c>
      <c r="F167" s="229" t="s">
        <v>273</v>
      </c>
      <c r="G167" s="230" t="s">
        <v>211</v>
      </c>
      <c r="H167" s="231">
        <v>49.5</v>
      </c>
      <c r="I167" s="232"/>
      <c r="J167" s="233">
        <f>ROUND(I167*H167,2)</f>
        <v>0</v>
      </c>
      <c r="K167" s="229" t="s">
        <v>150</v>
      </c>
      <c r="L167" s="45"/>
      <c r="M167" s="234" t="s">
        <v>1</v>
      </c>
      <c r="N167" s="235" t="s">
        <v>46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151</v>
      </c>
      <c r="AT167" s="238" t="s">
        <v>146</v>
      </c>
      <c r="AU167" s="238" t="s">
        <v>90</v>
      </c>
      <c r="AY167" s="18" t="s">
        <v>144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151</v>
      </c>
      <c r="BM167" s="238" t="s">
        <v>725</v>
      </c>
    </row>
    <row r="168" s="15" customFormat="1">
      <c r="A168" s="15"/>
      <c r="B168" s="263"/>
      <c r="C168" s="264"/>
      <c r="D168" s="242" t="s">
        <v>153</v>
      </c>
      <c r="E168" s="265" t="s">
        <v>1</v>
      </c>
      <c r="F168" s="266" t="s">
        <v>726</v>
      </c>
      <c r="G168" s="264"/>
      <c r="H168" s="265" t="s">
        <v>1</v>
      </c>
      <c r="I168" s="267"/>
      <c r="J168" s="264"/>
      <c r="K168" s="264"/>
      <c r="L168" s="268"/>
      <c r="M168" s="269"/>
      <c r="N168" s="270"/>
      <c r="O168" s="270"/>
      <c r="P168" s="270"/>
      <c r="Q168" s="270"/>
      <c r="R168" s="270"/>
      <c r="S168" s="270"/>
      <c r="T168" s="27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2" t="s">
        <v>153</v>
      </c>
      <c r="AU168" s="272" t="s">
        <v>90</v>
      </c>
      <c r="AV168" s="15" t="s">
        <v>88</v>
      </c>
      <c r="AW168" s="15" t="s">
        <v>36</v>
      </c>
      <c r="AX168" s="15" t="s">
        <v>81</v>
      </c>
      <c r="AY168" s="272" t="s">
        <v>144</v>
      </c>
    </row>
    <row r="169" s="13" customFormat="1">
      <c r="A169" s="13"/>
      <c r="B169" s="240"/>
      <c r="C169" s="241"/>
      <c r="D169" s="242" t="s">
        <v>153</v>
      </c>
      <c r="E169" s="243" t="s">
        <v>1</v>
      </c>
      <c r="F169" s="244" t="s">
        <v>727</v>
      </c>
      <c r="G169" s="241"/>
      <c r="H169" s="245">
        <v>49.5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153</v>
      </c>
      <c r="AU169" s="251" t="s">
        <v>90</v>
      </c>
      <c r="AV169" s="13" t="s">
        <v>90</v>
      </c>
      <c r="AW169" s="13" t="s">
        <v>36</v>
      </c>
      <c r="AX169" s="13" t="s">
        <v>88</v>
      </c>
      <c r="AY169" s="251" t="s">
        <v>144</v>
      </c>
    </row>
    <row r="170" s="2" customFormat="1" ht="16.5" customHeight="1">
      <c r="A170" s="39"/>
      <c r="B170" s="40"/>
      <c r="C170" s="285" t="s">
        <v>222</v>
      </c>
      <c r="D170" s="285" t="s">
        <v>278</v>
      </c>
      <c r="E170" s="286" t="s">
        <v>279</v>
      </c>
      <c r="F170" s="287" t="s">
        <v>280</v>
      </c>
      <c r="G170" s="288" t="s">
        <v>266</v>
      </c>
      <c r="H170" s="289">
        <v>99</v>
      </c>
      <c r="I170" s="290"/>
      <c r="J170" s="291">
        <f>ROUND(I170*H170,2)</f>
        <v>0</v>
      </c>
      <c r="K170" s="287" t="s">
        <v>1</v>
      </c>
      <c r="L170" s="292"/>
      <c r="M170" s="293" t="s">
        <v>1</v>
      </c>
      <c r="N170" s="294" t="s">
        <v>46</v>
      </c>
      <c r="O170" s="92"/>
      <c r="P170" s="236">
        <f>O170*H170</f>
        <v>0</v>
      </c>
      <c r="Q170" s="236">
        <v>1</v>
      </c>
      <c r="R170" s="236">
        <f>Q170*H170</f>
        <v>99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189</v>
      </c>
      <c r="AT170" s="238" t="s">
        <v>278</v>
      </c>
      <c r="AU170" s="238" t="s">
        <v>90</v>
      </c>
      <c r="AY170" s="18" t="s">
        <v>144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88</v>
      </c>
      <c r="BK170" s="239">
        <f>ROUND(I170*H170,2)</f>
        <v>0</v>
      </c>
      <c r="BL170" s="18" t="s">
        <v>151</v>
      </c>
      <c r="BM170" s="238" t="s">
        <v>728</v>
      </c>
    </row>
    <row r="171" s="2" customFormat="1">
      <c r="A171" s="39"/>
      <c r="B171" s="40"/>
      <c r="C171" s="41"/>
      <c r="D171" s="242" t="s">
        <v>282</v>
      </c>
      <c r="E171" s="41"/>
      <c r="F171" s="295" t="s">
        <v>283</v>
      </c>
      <c r="G171" s="41"/>
      <c r="H171" s="41"/>
      <c r="I171" s="296"/>
      <c r="J171" s="41"/>
      <c r="K171" s="41"/>
      <c r="L171" s="45"/>
      <c r="M171" s="297"/>
      <c r="N171" s="29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282</v>
      </c>
      <c r="AU171" s="18" t="s">
        <v>90</v>
      </c>
    </row>
    <row r="172" s="13" customFormat="1">
      <c r="A172" s="13"/>
      <c r="B172" s="240"/>
      <c r="C172" s="241"/>
      <c r="D172" s="242" t="s">
        <v>153</v>
      </c>
      <c r="E172" s="243" t="s">
        <v>1</v>
      </c>
      <c r="F172" s="244" t="s">
        <v>729</v>
      </c>
      <c r="G172" s="241"/>
      <c r="H172" s="245">
        <v>99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153</v>
      </c>
      <c r="AU172" s="251" t="s">
        <v>90</v>
      </c>
      <c r="AV172" s="13" t="s">
        <v>90</v>
      </c>
      <c r="AW172" s="13" t="s">
        <v>36</v>
      </c>
      <c r="AX172" s="13" t="s">
        <v>88</v>
      </c>
      <c r="AY172" s="251" t="s">
        <v>144</v>
      </c>
    </row>
    <row r="173" s="12" customFormat="1" ht="22.8" customHeight="1">
      <c r="A173" s="12"/>
      <c r="B173" s="211"/>
      <c r="C173" s="212"/>
      <c r="D173" s="213" t="s">
        <v>80</v>
      </c>
      <c r="E173" s="225" t="s">
        <v>151</v>
      </c>
      <c r="F173" s="225" t="s">
        <v>364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88</v>
      </c>
      <c r="AT173" s="223" t="s">
        <v>80</v>
      </c>
      <c r="AU173" s="223" t="s">
        <v>88</v>
      </c>
      <c r="AY173" s="222" t="s">
        <v>144</v>
      </c>
      <c r="BK173" s="224">
        <f>SUM(BK174:BK175)</f>
        <v>0</v>
      </c>
    </row>
    <row r="174" s="2" customFormat="1" ht="44.25" customHeight="1">
      <c r="A174" s="39"/>
      <c r="B174" s="40"/>
      <c r="C174" s="227" t="s">
        <v>8</v>
      </c>
      <c r="D174" s="227" t="s">
        <v>146</v>
      </c>
      <c r="E174" s="228" t="s">
        <v>377</v>
      </c>
      <c r="F174" s="229" t="s">
        <v>378</v>
      </c>
      <c r="G174" s="230" t="s">
        <v>211</v>
      </c>
      <c r="H174" s="231">
        <v>0.044999999999999998</v>
      </c>
      <c r="I174" s="232"/>
      <c r="J174" s="233">
        <f>ROUND(I174*H174,2)</f>
        <v>0</v>
      </c>
      <c r="K174" s="229" t="s">
        <v>150</v>
      </c>
      <c r="L174" s="45"/>
      <c r="M174" s="234" t="s">
        <v>1</v>
      </c>
      <c r="N174" s="235" t="s">
        <v>46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151</v>
      </c>
      <c r="AT174" s="238" t="s">
        <v>146</v>
      </c>
      <c r="AU174" s="238" t="s">
        <v>90</v>
      </c>
      <c r="AY174" s="18" t="s">
        <v>144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151</v>
      </c>
      <c r="BM174" s="238" t="s">
        <v>730</v>
      </c>
    </row>
    <row r="175" s="13" customFormat="1">
      <c r="A175" s="13"/>
      <c r="B175" s="240"/>
      <c r="C175" s="241"/>
      <c r="D175" s="242" t="s">
        <v>153</v>
      </c>
      <c r="E175" s="243" t="s">
        <v>1</v>
      </c>
      <c r="F175" s="244" t="s">
        <v>731</v>
      </c>
      <c r="G175" s="241"/>
      <c r="H175" s="245">
        <v>0.044999999999999998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153</v>
      </c>
      <c r="AU175" s="251" t="s">
        <v>90</v>
      </c>
      <c r="AV175" s="13" t="s">
        <v>90</v>
      </c>
      <c r="AW175" s="13" t="s">
        <v>36</v>
      </c>
      <c r="AX175" s="13" t="s">
        <v>88</v>
      </c>
      <c r="AY175" s="251" t="s">
        <v>144</v>
      </c>
    </row>
    <row r="176" s="12" customFormat="1" ht="22.8" customHeight="1">
      <c r="A176" s="12"/>
      <c r="B176" s="211"/>
      <c r="C176" s="212"/>
      <c r="D176" s="213" t="s">
        <v>80</v>
      </c>
      <c r="E176" s="225" t="s">
        <v>171</v>
      </c>
      <c r="F176" s="225" t="s">
        <v>381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SUM(P177:P201)</f>
        <v>0</v>
      </c>
      <c r="Q176" s="219"/>
      <c r="R176" s="220">
        <f>SUM(R177:R201)</f>
        <v>2.2827600000000001</v>
      </c>
      <c r="S176" s="219"/>
      <c r="T176" s="221">
        <f>SUM(T177:T201)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88</v>
      </c>
      <c r="AT176" s="223" t="s">
        <v>80</v>
      </c>
      <c r="AU176" s="223" t="s">
        <v>88</v>
      </c>
      <c r="AY176" s="222" t="s">
        <v>144</v>
      </c>
      <c r="BK176" s="224">
        <f>SUM(BK177:BK201)</f>
        <v>0</v>
      </c>
    </row>
    <row r="177" s="2" customFormat="1" ht="33" customHeight="1">
      <c r="A177" s="39"/>
      <c r="B177" s="40"/>
      <c r="C177" s="227" t="s">
        <v>234</v>
      </c>
      <c r="D177" s="227" t="s">
        <v>146</v>
      </c>
      <c r="E177" s="228" t="s">
        <v>732</v>
      </c>
      <c r="F177" s="229" t="s">
        <v>733</v>
      </c>
      <c r="G177" s="230" t="s">
        <v>149</v>
      </c>
      <c r="H177" s="231">
        <v>18</v>
      </c>
      <c r="I177" s="232"/>
      <c r="J177" s="233">
        <f>ROUND(I177*H177,2)</f>
        <v>0</v>
      </c>
      <c r="K177" s="229" t="s">
        <v>150</v>
      </c>
      <c r="L177" s="45"/>
      <c r="M177" s="234" t="s">
        <v>1</v>
      </c>
      <c r="N177" s="235" t="s">
        <v>46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151</v>
      </c>
      <c r="AT177" s="238" t="s">
        <v>146</v>
      </c>
      <c r="AU177" s="238" t="s">
        <v>90</v>
      </c>
      <c r="AY177" s="18" t="s">
        <v>144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151</v>
      </c>
      <c r="BM177" s="238" t="s">
        <v>734</v>
      </c>
    </row>
    <row r="178" s="13" customFormat="1">
      <c r="A178" s="13"/>
      <c r="B178" s="240"/>
      <c r="C178" s="241"/>
      <c r="D178" s="242" t="s">
        <v>153</v>
      </c>
      <c r="E178" s="243" t="s">
        <v>1</v>
      </c>
      <c r="F178" s="244" t="s">
        <v>689</v>
      </c>
      <c r="G178" s="241"/>
      <c r="H178" s="245">
        <v>18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153</v>
      </c>
      <c r="AU178" s="251" t="s">
        <v>90</v>
      </c>
      <c r="AV178" s="13" t="s">
        <v>90</v>
      </c>
      <c r="AW178" s="13" t="s">
        <v>36</v>
      </c>
      <c r="AX178" s="13" t="s">
        <v>88</v>
      </c>
      <c r="AY178" s="251" t="s">
        <v>144</v>
      </c>
    </row>
    <row r="179" s="2" customFormat="1" ht="33" customHeight="1">
      <c r="A179" s="39"/>
      <c r="B179" s="40"/>
      <c r="C179" s="227" t="s">
        <v>239</v>
      </c>
      <c r="D179" s="227" t="s">
        <v>146</v>
      </c>
      <c r="E179" s="228" t="s">
        <v>735</v>
      </c>
      <c r="F179" s="229" t="s">
        <v>736</v>
      </c>
      <c r="G179" s="230" t="s">
        <v>149</v>
      </c>
      <c r="H179" s="231">
        <v>24.75</v>
      </c>
      <c r="I179" s="232"/>
      <c r="J179" s="233">
        <f>ROUND(I179*H179,2)</f>
        <v>0</v>
      </c>
      <c r="K179" s="229" t="s">
        <v>150</v>
      </c>
      <c r="L179" s="45"/>
      <c r="M179" s="234" t="s">
        <v>1</v>
      </c>
      <c r="N179" s="235" t="s">
        <v>46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151</v>
      </c>
      <c r="AT179" s="238" t="s">
        <v>146</v>
      </c>
      <c r="AU179" s="238" t="s">
        <v>90</v>
      </c>
      <c r="AY179" s="18" t="s">
        <v>144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151</v>
      </c>
      <c r="BM179" s="238" t="s">
        <v>737</v>
      </c>
    </row>
    <row r="180" s="13" customFormat="1">
      <c r="A180" s="13"/>
      <c r="B180" s="240"/>
      <c r="C180" s="241"/>
      <c r="D180" s="242" t="s">
        <v>153</v>
      </c>
      <c r="E180" s="243" t="s">
        <v>1</v>
      </c>
      <c r="F180" s="244" t="s">
        <v>697</v>
      </c>
      <c r="G180" s="241"/>
      <c r="H180" s="245">
        <v>18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153</v>
      </c>
      <c r="AU180" s="251" t="s">
        <v>90</v>
      </c>
      <c r="AV180" s="13" t="s">
        <v>90</v>
      </c>
      <c r="AW180" s="13" t="s">
        <v>36</v>
      </c>
      <c r="AX180" s="13" t="s">
        <v>81</v>
      </c>
      <c r="AY180" s="251" t="s">
        <v>144</v>
      </c>
    </row>
    <row r="181" s="13" customFormat="1">
      <c r="A181" s="13"/>
      <c r="B181" s="240"/>
      <c r="C181" s="241"/>
      <c r="D181" s="242" t="s">
        <v>153</v>
      </c>
      <c r="E181" s="243" t="s">
        <v>1</v>
      </c>
      <c r="F181" s="244" t="s">
        <v>696</v>
      </c>
      <c r="G181" s="241"/>
      <c r="H181" s="245">
        <v>6.75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153</v>
      </c>
      <c r="AU181" s="251" t="s">
        <v>90</v>
      </c>
      <c r="AV181" s="13" t="s">
        <v>90</v>
      </c>
      <c r="AW181" s="13" t="s">
        <v>36</v>
      </c>
      <c r="AX181" s="13" t="s">
        <v>81</v>
      </c>
      <c r="AY181" s="251" t="s">
        <v>144</v>
      </c>
    </row>
    <row r="182" s="14" customFormat="1">
      <c r="A182" s="14"/>
      <c r="B182" s="252"/>
      <c r="C182" s="253"/>
      <c r="D182" s="242" t="s">
        <v>153</v>
      </c>
      <c r="E182" s="254" t="s">
        <v>1</v>
      </c>
      <c r="F182" s="255" t="s">
        <v>156</v>
      </c>
      <c r="G182" s="253"/>
      <c r="H182" s="256">
        <v>24.75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153</v>
      </c>
      <c r="AU182" s="262" t="s">
        <v>90</v>
      </c>
      <c r="AV182" s="14" t="s">
        <v>151</v>
      </c>
      <c r="AW182" s="14" t="s">
        <v>36</v>
      </c>
      <c r="AX182" s="14" t="s">
        <v>88</v>
      </c>
      <c r="AY182" s="262" t="s">
        <v>144</v>
      </c>
    </row>
    <row r="183" s="2" customFormat="1" ht="33" customHeight="1">
      <c r="A183" s="39"/>
      <c r="B183" s="40"/>
      <c r="C183" s="227" t="s">
        <v>243</v>
      </c>
      <c r="D183" s="227" t="s">
        <v>146</v>
      </c>
      <c r="E183" s="228" t="s">
        <v>738</v>
      </c>
      <c r="F183" s="229" t="s">
        <v>739</v>
      </c>
      <c r="G183" s="230" t="s">
        <v>149</v>
      </c>
      <c r="H183" s="231">
        <v>6.75</v>
      </c>
      <c r="I183" s="232"/>
      <c r="J183" s="233">
        <f>ROUND(I183*H183,2)</f>
        <v>0</v>
      </c>
      <c r="K183" s="229" t="s">
        <v>150</v>
      </c>
      <c r="L183" s="45"/>
      <c r="M183" s="234" t="s">
        <v>1</v>
      </c>
      <c r="N183" s="235" t="s">
        <v>46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151</v>
      </c>
      <c r="AT183" s="238" t="s">
        <v>146</v>
      </c>
      <c r="AU183" s="238" t="s">
        <v>90</v>
      </c>
      <c r="AY183" s="18" t="s">
        <v>144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151</v>
      </c>
      <c r="BM183" s="238" t="s">
        <v>740</v>
      </c>
    </row>
    <row r="184" s="15" customFormat="1">
      <c r="A184" s="15"/>
      <c r="B184" s="263"/>
      <c r="C184" s="264"/>
      <c r="D184" s="242" t="s">
        <v>153</v>
      </c>
      <c r="E184" s="265" t="s">
        <v>1</v>
      </c>
      <c r="F184" s="266" t="s">
        <v>390</v>
      </c>
      <c r="G184" s="264"/>
      <c r="H184" s="265" t="s">
        <v>1</v>
      </c>
      <c r="I184" s="267"/>
      <c r="J184" s="264"/>
      <c r="K184" s="264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153</v>
      </c>
      <c r="AU184" s="272" t="s">
        <v>90</v>
      </c>
      <c r="AV184" s="15" t="s">
        <v>88</v>
      </c>
      <c r="AW184" s="15" t="s">
        <v>36</v>
      </c>
      <c r="AX184" s="15" t="s">
        <v>81</v>
      </c>
      <c r="AY184" s="272" t="s">
        <v>144</v>
      </c>
    </row>
    <row r="185" s="13" customFormat="1">
      <c r="A185" s="13"/>
      <c r="B185" s="240"/>
      <c r="C185" s="241"/>
      <c r="D185" s="242" t="s">
        <v>153</v>
      </c>
      <c r="E185" s="243" t="s">
        <v>1</v>
      </c>
      <c r="F185" s="244" t="s">
        <v>696</v>
      </c>
      <c r="G185" s="241"/>
      <c r="H185" s="245">
        <v>6.75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153</v>
      </c>
      <c r="AU185" s="251" t="s">
        <v>90</v>
      </c>
      <c r="AV185" s="13" t="s">
        <v>90</v>
      </c>
      <c r="AW185" s="13" t="s">
        <v>36</v>
      </c>
      <c r="AX185" s="13" t="s">
        <v>88</v>
      </c>
      <c r="AY185" s="251" t="s">
        <v>144</v>
      </c>
    </row>
    <row r="186" s="2" customFormat="1" ht="49.05" customHeight="1">
      <c r="A186" s="39"/>
      <c r="B186" s="40"/>
      <c r="C186" s="227" t="s">
        <v>253</v>
      </c>
      <c r="D186" s="227" t="s">
        <v>146</v>
      </c>
      <c r="E186" s="228" t="s">
        <v>741</v>
      </c>
      <c r="F186" s="229" t="s">
        <v>742</v>
      </c>
      <c r="G186" s="230" t="s">
        <v>149</v>
      </c>
      <c r="H186" s="231">
        <v>6.75</v>
      </c>
      <c r="I186" s="232"/>
      <c r="J186" s="233">
        <f>ROUND(I186*H186,2)</f>
        <v>0</v>
      </c>
      <c r="K186" s="229" t="s">
        <v>150</v>
      </c>
      <c r="L186" s="45"/>
      <c r="M186" s="234" t="s">
        <v>1</v>
      </c>
      <c r="N186" s="235" t="s">
        <v>46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151</v>
      </c>
      <c r="AT186" s="238" t="s">
        <v>146</v>
      </c>
      <c r="AU186" s="238" t="s">
        <v>90</v>
      </c>
      <c r="AY186" s="18" t="s">
        <v>144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151</v>
      </c>
      <c r="BM186" s="238" t="s">
        <v>743</v>
      </c>
    </row>
    <row r="187" s="13" customFormat="1">
      <c r="A187" s="13"/>
      <c r="B187" s="240"/>
      <c r="C187" s="241"/>
      <c r="D187" s="242" t="s">
        <v>153</v>
      </c>
      <c r="E187" s="243" t="s">
        <v>1</v>
      </c>
      <c r="F187" s="244" t="s">
        <v>696</v>
      </c>
      <c r="G187" s="241"/>
      <c r="H187" s="245">
        <v>6.75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153</v>
      </c>
      <c r="AU187" s="251" t="s">
        <v>90</v>
      </c>
      <c r="AV187" s="13" t="s">
        <v>90</v>
      </c>
      <c r="AW187" s="13" t="s">
        <v>36</v>
      </c>
      <c r="AX187" s="13" t="s">
        <v>88</v>
      </c>
      <c r="AY187" s="251" t="s">
        <v>144</v>
      </c>
    </row>
    <row r="188" s="2" customFormat="1" ht="37.8" customHeight="1">
      <c r="A188" s="39"/>
      <c r="B188" s="40"/>
      <c r="C188" s="227" t="s">
        <v>258</v>
      </c>
      <c r="D188" s="227" t="s">
        <v>146</v>
      </c>
      <c r="E188" s="228" t="s">
        <v>401</v>
      </c>
      <c r="F188" s="229" t="s">
        <v>402</v>
      </c>
      <c r="G188" s="230" t="s">
        <v>149</v>
      </c>
      <c r="H188" s="231">
        <v>6.75</v>
      </c>
      <c r="I188" s="232"/>
      <c r="J188" s="233">
        <f>ROUND(I188*H188,2)</f>
        <v>0</v>
      </c>
      <c r="K188" s="229" t="s">
        <v>150</v>
      </c>
      <c r="L188" s="45"/>
      <c r="M188" s="234" t="s">
        <v>1</v>
      </c>
      <c r="N188" s="235" t="s">
        <v>46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151</v>
      </c>
      <c r="AT188" s="238" t="s">
        <v>146</v>
      </c>
      <c r="AU188" s="238" t="s">
        <v>90</v>
      </c>
      <c r="AY188" s="18" t="s">
        <v>144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88</v>
      </c>
      <c r="BK188" s="239">
        <f>ROUND(I188*H188,2)</f>
        <v>0</v>
      </c>
      <c r="BL188" s="18" t="s">
        <v>151</v>
      </c>
      <c r="BM188" s="238" t="s">
        <v>744</v>
      </c>
    </row>
    <row r="189" s="13" customFormat="1">
      <c r="A189" s="13"/>
      <c r="B189" s="240"/>
      <c r="C189" s="241"/>
      <c r="D189" s="242" t="s">
        <v>153</v>
      </c>
      <c r="E189" s="243" t="s">
        <v>1</v>
      </c>
      <c r="F189" s="244" t="s">
        <v>696</v>
      </c>
      <c r="G189" s="241"/>
      <c r="H189" s="245">
        <v>6.75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153</v>
      </c>
      <c r="AU189" s="251" t="s">
        <v>90</v>
      </c>
      <c r="AV189" s="13" t="s">
        <v>90</v>
      </c>
      <c r="AW189" s="13" t="s">
        <v>36</v>
      </c>
      <c r="AX189" s="13" t="s">
        <v>88</v>
      </c>
      <c r="AY189" s="251" t="s">
        <v>144</v>
      </c>
    </row>
    <row r="190" s="2" customFormat="1" ht="24.15" customHeight="1">
      <c r="A190" s="39"/>
      <c r="B190" s="40"/>
      <c r="C190" s="227" t="s">
        <v>7</v>
      </c>
      <c r="D190" s="227" t="s">
        <v>146</v>
      </c>
      <c r="E190" s="228" t="s">
        <v>745</v>
      </c>
      <c r="F190" s="229" t="s">
        <v>746</v>
      </c>
      <c r="G190" s="230" t="s">
        <v>149</v>
      </c>
      <c r="H190" s="231">
        <v>6.75</v>
      </c>
      <c r="I190" s="232"/>
      <c r="J190" s="233">
        <f>ROUND(I190*H190,2)</f>
        <v>0</v>
      </c>
      <c r="K190" s="229" t="s">
        <v>150</v>
      </c>
      <c r="L190" s="45"/>
      <c r="M190" s="234" t="s">
        <v>1</v>
      </c>
      <c r="N190" s="235" t="s">
        <v>46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151</v>
      </c>
      <c r="AT190" s="238" t="s">
        <v>146</v>
      </c>
      <c r="AU190" s="238" t="s">
        <v>90</v>
      </c>
      <c r="AY190" s="18" t="s">
        <v>144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151</v>
      </c>
      <c r="BM190" s="238" t="s">
        <v>747</v>
      </c>
    </row>
    <row r="191" s="13" customFormat="1">
      <c r="A191" s="13"/>
      <c r="B191" s="240"/>
      <c r="C191" s="241"/>
      <c r="D191" s="242" t="s">
        <v>153</v>
      </c>
      <c r="E191" s="243" t="s">
        <v>1</v>
      </c>
      <c r="F191" s="244" t="s">
        <v>696</v>
      </c>
      <c r="G191" s="241"/>
      <c r="H191" s="245">
        <v>6.75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153</v>
      </c>
      <c r="AU191" s="251" t="s">
        <v>90</v>
      </c>
      <c r="AV191" s="13" t="s">
        <v>90</v>
      </c>
      <c r="AW191" s="13" t="s">
        <v>36</v>
      </c>
      <c r="AX191" s="13" t="s">
        <v>88</v>
      </c>
      <c r="AY191" s="251" t="s">
        <v>144</v>
      </c>
    </row>
    <row r="192" s="2" customFormat="1" ht="24.15" customHeight="1">
      <c r="A192" s="39"/>
      <c r="B192" s="40"/>
      <c r="C192" s="227" t="s">
        <v>271</v>
      </c>
      <c r="D192" s="227" t="s">
        <v>146</v>
      </c>
      <c r="E192" s="228" t="s">
        <v>748</v>
      </c>
      <c r="F192" s="229" t="s">
        <v>749</v>
      </c>
      <c r="G192" s="230" t="s">
        <v>149</v>
      </c>
      <c r="H192" s="231">
        <v>9.7200000000000006</v>
      </c>
      <c r="I192" s="232"/>
      <c r="J192" s="233">
        <f>ROUND(I192*H192,2)</f>
        <v>0</v>
      </c>
      <c r="K192" s="229" t="s">
        <v>150</v>
      </c>
      <c r="L192" s="45"/>
      <c r="M192" s="234" t="s">
        <v>1</v>
      </c>
      <c r="N192" s="235" t="s">
        <v>46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151</v>
      </c>
      <c r="AT192" s="238" t="s">
        <v>146</v>
      </c>
      <c r="AU192" s="238" t="s">
        <v>90</v>
      </c>
      <c r="AY192" s="18" t="s">
        <v>144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88</v>
      </c>
      <c r="BK192" s="239">
        <f>ROUND(I192*H192,2)</f>
        <v>0</v>
      </c>
      <c r="BL192" s="18" t="s">
        <v>151</v>
      </c>
      <c r="BM192" s="238" t="s">
        <v>750</v>
      </c>
    </row>
    <row r="193" s="13" customFormat="1">
      <c r="A193" s="13"/>
      <c r="B193" s="240"/>
      <c r="C193" s="241"/>
      <c r="D193" s="242" t="s">
        <v>153</v>
      </c>
      <c r="E193" s="243" t="s">
        <v>1</v>
      </c>
      <c r="F193" s="244" t="s">
        <v>707</v>
      </c>
      <c r="G193" s="241"/>
      <c r="H193" s="245">
        <v>9.7200000000000006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153</v>
      </c>
      <c r="AU193" s="251" t="s">
        <v>90</v>
      </c>
      <c r="AV193" s="13" t="s">
        <v>90</v>
      </c>
      <c r="AW193" s="13" t="s">
        <v>36</v>
      </c>
      <c r="AX193" s="13" t="s">
        <v>88</v>
      </c>
      <c r="AY193" s="251" t="s">
        <v>144</v>
      </c>
    </row>
    <row r="194" s="2" customFormat="1" ht="49.05" customHeight="1">
      <c r="A194" s="39"/>
      <c r="B194" s="40"/>
      <c r="C194" s="227" t="s">
        <v>277</v>
      </c>
      <c r="D194" s="227" t="s">
        <v>146</v>
      </c>
      <c r="E194" s="228" t="s">
        <v>751</v>
      </c>
      <c r="F194" s="229" t="s">
        <v>752</v>
      </c>
      <c r="G194" s="230" t="s">
        <v>149</v>
      </c>
      <c r="H194" s="231">
        <v>9.7200000000000006</v>
      </c>
      <c r="I194" s="232"/>
      <c r="J194" s="233">
        <f>ROUND(I194*H194,2)</f>
        <v>0</v>
      </c>
      <c r="K194" s="229" t="s">
        <v>150</v>
      </c>
      <c r="L194" s="45"/>
      <c r="M194" s="234" t="s">
        <v>1</v>
      </c>
      <c r="N194" s="235" t="s">
        <v>46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151</v>
      </c>
      <c r="AT194" s="238" t="s">
        <v>146</v>
      </c>
      <c r="AU194" s="238" t="s">
        <v>90</v>
      </c>
      <c r="AY194" s="18" t="s">
        <v>144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88</v>
      </c>
      <c r="BK194" s="239">
        <f>ROUND(I194*H194,2)</f>
        <v>0</v>
      </c>
      <c r="BL194" s="18" t="s">
        <v>151</v>
      </c>
      <c r="BM194" s="238" t="s">
        <v>753</v>
      </c>
    </row>
    <row r="195" s="13" customFormat="1">
      <c r="A195" s="13"/>
      <c r="B195" s="240"/>
      <c r="C195" s="241"/>
      <c r="D195" s="242" t="s">
        <v>153</v>
      </c>
      <c r="E195" s="243" t="s">
        <v>1</v>
      </c>
      <c r="F195" s="244" t="s">
        <v>707</v>
      </c>
      <c r="G195" s="241"/>
      <c r="H195" s="245">
        <v>9.7200000000000006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153</v>
      </c>
      <c r="AU195" s="251" t="s">
        <v>90</v>
      </c>
      <c r="AV195" s="13" t="s">
        <v>90</v>
      </c>
      <c r="AW195" s="13" t="s">
        <v>36</v>
      </c>
      <c r="AX195" s="13" t="s">
        <v>88</v>
      </c>
      <c r="AY195" s="251" t="s">
        <v>144</v>
      </c>
    </row>
    <row r="196" s="2" customFormat="1" ht="78" customHeight="1">
      <c r="A196" s="39"/>
      <c r="B196" s="40"/>
      <c r="C196" s="227" t="s">
        <v>285</v>
      </c>
      <c r="D196" s="227" t="s">
        <v>146</v>
      </c>
      <c r="E196" s="228" t="s">
        <v>405</v>
      </c>
      <c r="F196" s="229" t="s">
        <v>406</v>
      </c>
      <c r="G196" s="230" t="s">
        <v>149</v>
      </c>
      <c r="H196" s="231">
        <v>18</v>
      </c>
      <c r="I196" s="232"/>
      <c r="J196" s="233">
        <f>ROUND(I196*H196,2)</f>
        <v>0</v>
      </c>
      <c r="K196" s="229" t="s">
        <v>150</v>
      </c>
      <c r="L196" s="45"/>
      <c r="M196" s="234" t="s">
        <v>1</v>
      </c>
      <c r="N196" s="235" t="s">
        <v>46</v>
      </c>
      <c r="O196" s="92"/>
      <c r="P196" s="236">
        <f>O196*H196</f>
        <v>0</v>
      </c>
      <c r="Q196" s="236">
        <v>0.11162</v>
      </c>
      <c r="R196" s="236">
        <f>Q196*H196</f>
        <v>2.0091600000000001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151</v>
      </c>
      <c r="AT196" s="238" t="s">
        <v>146</v>
      </c>
      <c r="AU196" s="238" t="s">
        <v>90</v>
      </c>
      <c r="AY196" s="18" t="s">
        <v>144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88</v>
      </c>
      <c r="BK196" s="239">
        <f>ROUND(I196*H196,2)</f>
        <v>0</v>
      </c>
      <c r="BL196" s="18" t="s">
        <v>151</v>
      </c>
      <c r="BM196" s="238" t="s">
        <v>754</v>
      </c>
    </row>
    <row r="197" s="13" customFormat="1">
      <c r="A197" s="13"/>
      <c r="B197" s="240"/>
      <c r="C197" s="241"/>
      <c r="D197" s="242" t="s">
        <v>153</v>
      </c>
      <c r="E197" s="243" t="s">
        <v>1</v>
      </c>
      <c r="F197" s="244" t="s">
        <v>689</v>
      </c>
      <c r="G197" s="241"/>
      <c r="H197" s="245">
        <v>18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153</v>
      </c>
      <c r="AU197" s="251" t="s">
        <v>90</v>
      </c>
      <c r="AV197" s="13" t="s">
        <v>90</v>
      </c>
      <c r="AW197" s="13" t="s">
        <v>36</v>
      </c>
      <c r="AX197" s="13" t="s">
        <v>88</v>
      </c>
      <c r="AY197" s="251" t="s">
        <v>144</v>
      </c>
    </row>
    <row r="198" s="2" customFormat="1" ht="24.15" customHeight="1">
      <c r="A198" s="39"/>
      <c r="B198" s="40"/>
      <c r="C198" s="285" t="s">
        <v>291</v>
      </c>
      <c r="D198" s="285" t="s">
        <v>278</v>
      </c>
      <c r="E198" s="286" t="s">
        <v>409</v>
      </c>
      <c r="F198" s="287" t="s">
        <v>410</v>
      </c>
      <c r="G198" s="288" t="s">
        <v>149</v>
      </c>
      <c r="H198" s="289">
        <v>1.8</v>
      </c>
      <c r="I198" s="290"/>
      <c r="J198" s="291">
        <f>ROUND(I198*H198,2)</f>
        <v>0</v>
      </c>
      <c r="K198" s="287" t="s">
        <v>150</v>
      </c>
      <c r="L198" s="292"/>
      <c r="M198" s="293" t="s">
        <v>1</v>
      </c>
      <c r="N198" s="294" t="s">
        <v>46</v>
      </c>
      <c r="O198" s="92"/>
      <c r="P198" s="236">
        <f>O198*H198</f>
        <v>0</v>
      </c>
      <c r="Q198" s="236">
        <v>0.152</v>
      </c>
      <c r="R198" s="236">
        <f>Q198*H198</f>
        <v>0.27360000000000001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189</v>
      </c>
      <c r="AT198" s="238" t="s">
        <v>278</v>
      </c>
      <c r="AU198" s="238" t="s">
        <v>90</v>
      </c>
      <c r="AY198" s="18" t="s">
        <v>144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88</v>
      </c>
      <c r="BK198" s="239">
        <f>ROUND(I198*H198,2)</f>
        <v>0</v>
      </c>
      <c r="BL198" s="18" t="s">
        <v>151</v>
      </c>
      <c r="BM198" s="238" t="s">
        <v>755</v>
      </c>
    </row>
    <row r="199" s="2" customFormat="1">
      <c r="A199" s="39"/>
      <c r="B199" s="40"/>
      <c r="C199" s="41"/>
      <c r="D199" s="242" t="s">
        <v>282</v>
      </c>
      <c r="E199" s="41"/>
      <c r="F199" s="295" t="s">
        <v>412</v>
      </c>
      <c r="G199" s="41"/>
      <c r="H199" s="41"/>
      <c r="I199" s="296"/>
      <c r="J199" s="41"/>
      <c r="K199" s="41"/>
      <c r="L199" s="45"/>
      <c r="M199" s="297"/>
      <c r="N199" s="29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282</v>
      </c>
      <c r="AU199" s="18" t="s">
        <v>90</v>
      </c>
    </row>
    <row r="200" s="15" customFormat="1">
      <c r="A200" s="15"/>
      <c r="B200" s="263"/>
      <c r="C200" s="264"/>
      <c r="D200" s="242" t="s">
        <v>153</v>
      </c>
      <c r="E200" s="265" t="s">
        <v>1</v>
      </c>
      <c r="F200" s="266" t="s">
        <v>413</v>
      </c>
      <c r="G200" s="264"/>
      <c r="H200" s="265" t="s">
        <v>1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153</v>
      </c>
      <c r="AU200" s="272" t="s">
        <v>90</v>
      </c>
      <c r="AV200" s="15" t="s">
        <v>88</v>
      </c>
      <c r="AW200" s="15" t="s">
        <v>36</v>
      </c>
      <c r="AX200" s="15" t="s">
        <v>81</v>
      </c>
      <c r="AY200" s="272" t="s">
        <v>144</v>
      </c>
    </row>
    <row r="201" s="13" customFormat="1">
      <c r="A201" s="13"/>
      <c r="B201" s="240"/>
      <c r="C201" s="241"/>
      <c r="D201" s="242" t="s">
        <v>153</v>
      </c>
      <c r="E201" s="243" t="s">
        <v>1</v>
      </c>
      <c r="F201" s="244" t="s">
        <v>756</v>
      </c>
      <c r="G201" s="241"/>
      <c r="H201" s="245">
        <v>1.8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153</v>
      </c>
      <c r="AU201" s="251" t="s">
        <v>90</v>
      </c>
      <c r="AV201" s="13" t="s">
        <v>90</v>
      </c>
      <c r="AW201" s="13" t="s">
        <v>36</v>
      </c>
      <c r="AX201" s="13" t="s">
        <v>88</v>
      </c>
      <c r="AY201" s="251" t="s">
        <v>144</v>
      </c>
    </row>
    <row r="202" s="12" customFormat="1" ht="22.8" customHeight="1">
      <c r="A202" s="12"/>
      <c r="B202" s="211"/>
      <c r="C202" s="212"/>
      <c r="D202" s="213" t="s">
        <v>80</v>
      </c>
      <c r="E202" s="225" t="s">
        <v>189</v>
      </c>
      <c r="F202" s="225" t="s">
        <v>416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SUM(P203:P270)</f>
        <v>0</v>
      </c>
      <c r="Q202" s="219"/>
      <c r="R202" s="220">
        <f>SUM(R203:R270)</f>
        <v>3.8437128960000004</v>
      </c>
      <c r="S202" s="219"/>
      <c r="T202" s="221">
        <f>SUM(T203:T270)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88</v>
      </c>
      <c r="AT202" s="223" t="s">
        <v>80</v>
      </c>
      <c r="AU202" s="223" t="s">
        <v>88</v>
      </c>
      <c r="AY202" s="222" t="s">
        <v>144</v>
      </c>
      <c r="BK202" s="224">
        <f>SUM(BK203:BK270)</f>
        <v>0</v>
      </c>
    </row>
    <row r="203" s="2" customFormat="1" ht="24.15" customHeight="1">
      <c r="A203" s="39"/>
      <c r="B203" s="40"/>
      <c r="C203" s="227" t="s">
        <v>296</v>
      </c>
      <c r="D203" s="227" t="s">
        <v>146</v>
      </c>
      <c r="E203" s="228" t="s">
        <v>757</v>
      </c>
      <c r="F203" s="229" t="s">
        <v>758</v>
      </c>
      <c r="G203" s="230" t="s">
        <v>332</v>
      </c>
      <c r="H203" s="231">
        <v>6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46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151</v>
      </c>
      <c r="AT203" s="238" t="s">
        <v>146</v>
      </c>
      <c r="AU203" s="238" t="s">
        <v>90</v>
      </c>
      <c r="AY203" s="18" t="s">
        <v>144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88</v>
      </c>
      <c r="BK203" s="239">
        <f>ROUND(I203*H203,2)</f>
        <v>0</v>
      </c>
      <c r="BL203" s="18" t="s">
        <v>151</v>
      </c>
      <c r="BM203" s="238" t="s">
        <v>759</v>
      </c>
    </row>
    <row r="204" s="2" customFormat="1" ht="24.15" customHeight="1">
      <c r="A204" s="39"/>
      <c r="B204" s="40"/>
      <c r="C204" s="285" t="s">
        <v>301</v>
      </c>
      <c r="D204" s="285" t="s">
        <v>278</v>
      </c>
      <c r="E204" s="286" t="s">
        <v>760</v>
      </c>
      <c r="F204" s="287" t="s">
        <v>761</v>
      </c>
      <c r="G204" s="288" t="s">
        <v>332</v>
      </c>
      <c r="H204" s="289">
        <v>6</v>
      </c>
      <c r="I204" s="290"/>
      <c r="J204" s="291">
        <f>ROUND(I204*H204,2)</f>
        <v>0</v>
      </c>
      <c r="K204" s="287" t="s">
        <v>1</v>
      </c>
      <c r="L204" s="292"/>
      <c r="M204" s="293" t="s">
        <v>1</v>
      </c>
      <c r="N204" s="294" t="s">
        <v>46</v>
      </c>
      <c r="O204" s="92"/>
      <c r="P204" s="236">
        <f>O204*H204</f>
        <v>0</v>
      </c>
      <c r="Q204" s="236">
        <v>0.00014999999999999999</v>
      </c>
      <c r="R204" s="236">
        <f>Q204*H204</f>
        <v>0.00089999999999999998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189</v>
      </c>
      <c r="AT204" s="238" t="s">
        <v>278</v>
      </c>
      <c r="AU204" s="238" t="s">
        <v>90</v>
      </c>
      <c r="AY204" s="18" t="s">
        <v>144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88</v>
      </c>
      <c r="BK204" s="239">
        <f>ROUND(I204*H204,2)</f>
        <v>0</v>
      </c>
      <c r="BL204" s="18" t="s">
        <v>151</v>
      </c>
      <c r="BM204" s="238" t="s">
        <v>762</v>
      </c>
    </row>
    <row r="205" s="2" customFormat="1" ht="24.15" customHeight="1">
      <c r="A205" s="39"/>
      <c r="B205" s="40"/>
      <c r="C205" s="227" t="s">
        <v>306</v>
      </c>
      <c r="D205" s="227" t="s">
        <v>146</v>
      </c>
      <c r="E205" s="228" t="s">
        <v>763</v>
      </c>
      <c r="F205" s="229" t="s">
        <v>764</v>
      </c>
      <c r="G205" s="230" t="s">
        <v>332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46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151</v>
      </c>
      <c r="AT205" s="238" t="s">
        <v>146</v>
      </c>
      <c r="AU205" s="238" t="s">
        <v>90</v>
      </c>
      <c r="AY205" s="18" t="s">
        <v>144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88</v>
      </c>
      <c r="BK205" s="239">
        <f>ROUND(I205*H205,2)</f>
        <v>0</v>
      </c>
      <c r="BL205" s="18" t="s">
        <v>151</v>
      </c>
      <c r="BM205" s="238" t="s">
        <v>765</v>
      </c>
    </row>
    <row r="206" s="2" customFormat="1" ht="24.15" customHeight="1">
      <c r="A206" s="39"/>
      <c r="B206" s="40"/>
      <c r="C206" s="285" t="s">
        <v>311</v>
      </c>
      <c r="D206" s="285" t="s">
        <v>278</v>
      </c>
      <c r="E206" s="286" t="s">
        <v>766</v>
      </c>
      <c r="F206" s="287" t="s">
        <v>767</v>
      </c>
      <c r="G206" s="288" t="s">
        <v>332</v>
      </c>
      <c r="H206" s="289">
        <v>1</v>
      </c>
      <c r="I206" s="290"/>
      <c r="J206" s="291">
        <f>ROUND(I206*H206,2)</f>
        <v>0</v>
      </c>
      <c r="K206" s="287" t="s">
        <v>1</v>
      </c>
      <c r="L206" s="292"/>
      <c r="M206" s="293" t="s">
        <v>1</v>
      </c>
      <c r="N206" s="294" t="s">
        <v>46</v>
      </c>
      <c r="O206" s="92"/>
      <c r="P206" s="236">
        <f>O206*H206</f>
        <v>0</v>
      </c>
      <c r="Q206" s="236">
        <v>0.00050000000000000001</v>
      </c>
      <c r="R206" s="236">
        <f>Q206*H206</f>
        <v>0.00050000000000000001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189</v>
      </c>
      <c r="AT206" s="238" t="s">
        <v>278</v>
      </c>
      <c r="AU206" s="238" t="s">
        <v>90</v>
      </c>
      <c r="AY206" s="18" t="s">
        <v>144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88</v>
      </c>
      <c r="BK206" s="239">
        <f>ROUND(I206*H206,2)</f>
        <v>0</v>
      </c>
      <c r="BL206" s="18" t="s">
        <v>151</v>
      </c>
      <c r="BM206" s="238" t="s">
        <v>768</v>
      </c>
    </row>
    <row r="207" s="15" customFormat="1">
      <c r="A207" s="15"/>
      <c r="B207" s="263"/>
      <c r="C207" s="264"/>
      <c r="D207" s="242" t="s">
        <v>153</v>
      </c>
      <c r="E207" s="265" t="s">
        <v>1</v>
      </c>
      <c r="F207" s="266" t="s">
        <v>769</v>
      </c>
      <c r="G207" s="264"/>
      <c r="H207" s="265" t="s">
        <v>1</v>
      </c>
      <c r="I207" s="267"/>
      <c r="J207" s="264"/>
      <c r="K207" s="264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153</v>
      </c>
      <c r="AU207" s="272" t="s">
        <v>90</v>
      </c>
      <c r="AV207" s="15" t="s">
        <v>88</v>
      </c>
      <c r="AW207" s="15" t="s">
        <v>36</v>
      </c>
      <c r="AX207" s="15" t="s">
        <v>81</v>
      </c>
      <c r="AY207" s="272" t="s">
        <v>144</v>
      </c>
    </row>
    <row r="208" s="13" customFormat="1">
      <c r="A208" s="13"/>
      <c r="B208" s="240"/>
      <c r="C208" s="241"/>
      <c r="D208" s="242" t="s">
        <v>153</v>
      </c>
      <c r="E208" s="243" t="s">
        <v>1</v>
      </c>
      <c r="F208" s="244" t="s">
        <v>88</v>
      </c>
      <c r="G208" s="241"/>
      <c r="H208" s="245">
        <v>1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153</v>
      </c>
      <c r="AU208" s="251" t="s">
        <v>90</v>
      </c>
      <c r="AV208" s="13" t="s">
        <v>90</v>
      </c>
      <c r="AW208" s="13" t="s">
        <v>36</v>
      </c>
      <c r="AX208" s="13" t="s">
        <v>88</v>
      </c>
      <c r="AY208" s="251" t="s">
        <v>144</v>
      </c>
    </row>
    <row r="209" s="2" customFormat="1" ht="44.25" customHeight="1">
      <c r="A209" s="39"/>
      <c r="B209" s="40"/>
      <c r="C209" s="227" t="s">
        <v>318</v>
      </c>
      <c r="D209" s="227" t="s">
        <v>146</v>
      </c>
      <c r="E209" s="228" t="s">
        <v>442</v>
      </c>
      <c r="F209" s="229" t="s">
        <v>443</v>
      </c>
      <c r="G209" s="230" t="s">
        <v>332</v>
      </c>
      <c r="H209" s="231">
        <v>2</v>
      </c>
      <c r="I209" s="232"/>
      <c r="J209" s="233">
        <f>ROUND(I209*H209,2)</f>
        <v>0</v>
      </c>
      <c r="K209" s="229" t="s">
        <v>150</v>
      </c>
      <c r="L209" s="45"/>
      <c r="M209" s="234" t="s">
        <v>1</v>
      </c>
      <c r="N209" s="235" t="s">
        <v>46</v>
      </c>
      <c r="O209" s="92"/>
      <c r="P209" s="236">
        <f>O209*H209</f>
        <v>0</v>
      </c>
      <c r="Q209" s="236">
        <v>0.0016692</v>
      </c>
      <c r="R209" s="236">
        <f>Q209*H209</f>
        <v>0.0033384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151</v>
      </c>
      <c r="AT209" s="238" t="s">
        <v>146</v>
      </c>
      <c r="AU209" s="238" t="s">
        <v>90</v>
      </c>
      <c r="AY209" s="18" t="s">
        <v>144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88</v>
      </c>
      <c r="BK209" s="239">
        <f>ROUND(I209*H209,2)</f>
        <v>0</v>
      </c>
      <c r="BL209" s="18" t="s">
        <v>151</v>
      </c>
      <c r="BM209" s="238" t="s">
        <v>770</v>
      </c>
    </row>
    <row r="210" s="2" customFormat="1" ht="24.15" customHeight="1">
      <c r="A210" s="39"/>
      <c r="B210" s="40"/>
      <c r="C210" s="285" t="s">
        <v>323</v>
      </c>
      <c r="D210" s="285" t="s">
        <v>278</v>
      </c>
      <c r="E210" s="286" t="s">
        <v>446</v>
      </c>
      <c r="F210" s="287" t="s">
        <v>447</v>
      </c>
      <c r="G210" s="288" t="s">
        <v>332</v>
      </c>
      <c r="H210" s="289">
        <v>2</v>
      </c>
      <c r="I210" s="290"/>
      <c r="J210" s="291">
        <f>ROUND(I210*H210,2)</f>
        <v>0</v>
      </c>
      <c r="K210" s="287" t="s">
        <v>150</v>
      </c>
      <c r="L210" s="292"/>
      <c r="M210" s="293" t="s">
        <v>1</v>
      </c>
      <c r="N210" s="294" t="s">
        <v>46</v>
      </c>
      <c r="O210" s="92"/>
      <c r="P210" s="236">
        <f>O210*H210</f>
        <v>0</v>
      </c>
      <c r="Q210" s="236">
        <v>0.012200000000000001</v>
      </c>
      <c r="R210" s="236">
        <f>Q210*H210</f>
        <v>0.024400000000000002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189</v>
      </c>
      <c r="AT210" s="238" t="s">
        <v>278</v>
      </c>
      <c r="AU210" s="238" t="s">
        <v>90</v>
      </c>
      <c r="AY210" s="18" t="s">
        <v>144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88</v>
      </c>
      <c r="BK210" s="239">
        <f>ROUND(I210*H210,2)</f>
        <v>0</v>
      </c>
      <c r="BL210" s="18" t="s">
        <v>151</v>
      </c>
      <c r="BM210" s="238" t="s">
        <v>771</v>
      </c>
    </row>
    <row r="211" s="2" customFormat="1" ht="44.25" customHeight="1">
      <c r="A211" s="39"/>
      <c r="B211" s="40"/>
      <c r="C211" s="227" t="s">
        <v>329</v>
      </c>
      <c r="D211" s="227" t="s">
        <v>146</v>
      </c>
      <c r="E211" s="228" t="s">
        <v>772</v>
      </c>
      <c r="F211" s="229" t="s">
        <v>773</v>
      </c>
      <c r="G211" s="230" t="s">
        <v>332</v>
      </c>
      <c r="H211" s="231">
        <v>2</v>
      </c>
      <c r="I211" s="232"/>
      <c r="J211" s="233">
        <f>ROUND(I211*H211,2)</f>
        <v>0</v>
      </c>
      <c r="K211" s="229" t="s">
        <v>150</v>
      </c>
      <c r="L211" s="45"/>
      <c r="M211" s="234" t="s">
        <v>1</v>
      </c>
      <c r="N211" s="235" t="s">
        <v>46</v>
      </c>
      <c r="O211" s="92"/>
      <c r="P211" s="236">
        <f>O211*H211</f>
        <v>0</v>
      </c>
      <c r="Q211" s="236">
        <v>0.0016692</v>
      </c>
      <c r="R211" s="236">
        <f>Q211*H211</f>
        <v>0.0033384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151</v>
      </c>
      <c r="AT211" s="238" t="s">
        <v>146</v>
      </c>
      <c r="AU211" s="238" t="s">
        <v>90</v>
      </c>
      <c r="AY211" s="18" t="s">
        <v>144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88</v>
      </c>
      <c r="BK211" s="239">
        <f>ROUND(I211*H211,2)</f>
        <v>0</v>
      </c>
      <c r="BL211" s="18" t="s">
        <v>151</v>
      </c>
      <c r="BM211" s="238" t="s">
        <v>774</v>
      </c>
    </row>
    <row r="212" s="2" customFormat="1" ht="16.5" customHeight="1">
      <c r="A212" s="39"/>
      <c r="B212" s="40"/>
      <c r="C212" s="285" t="s">
        <v>335</v>
      </c>
      <c r="D212" s="285" t="s">
        <v>278</v>
      </c>
      <c r="E212" s="286" t="s">
        <v>775</v>
      </c>
      <c r="F212" s="287" t="s">
        <v>776</v>
      </c>
      <c r="G212" s="288" t="s">
        <v>332</v>
      </c>
      <c r="H212" s="289">
        <v>2</v>
      </c>
      <c r="I212" s="290"/>
      <c r="J212" s="291">
        <f>ROUND(I212*H212,2)</f>
        <v>0</v>
      </c>
      <c r="K212" s="287" t="s">
        <v>1</v>
      </c>
      <c r="L212" s="292"/>
      <c r="M212" s="293" t="s">
        <v>1</v>
      </c>
      <c r="N212" s="294" t="s">
        <v>46</v>
      </c>
      <c r="O212" s="92"/>
      <c r="P212" s="236">
        <f>O212*H212</f>
        <v>0</v>
      </c>
      <c r="Q212" s="236">
        <v>0.0068999999999999999</v>
      </c>
      <c r="R212" s="236">
        <f>Q212*H212</f>
        <v>0.0138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189</v>
      </c>
      <c r="AT212" s="238" t="s">
        <v>278</v>
      </c>
      <c r="AU212" s="238" t="s">
        <v>90</v>
      </c>
      <c r="AY212" s="18" t="s">
        <v>144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88</v>
      </c>
      <c r="BK212" s="239">
        <f>ROUND(I212*H212,2)</f>
        <v>0</v>
      </c>
      <c r="BL212" s="18" t="s">
        <v>151</v>
      </c>
      <c r="BM212" s="238" t="s">
        <v>777</v>
      </c>
    </row>
    <row r="213" s="2" customFormat="1" ht="44.25" customHeight="1">
      <c r="A213" s="39"/>
      <c r="B213" s="40"/>
      <c r="C213" s="227" t="s">
        <v>339</v>
      </c>
      <c r="D213" s="227" t="s">
        <v>146</v>
      </c>
      <c r="E213" s="228" t="s">
        <v>778</v>
      </c>
      <c r="F213" s="229" t="s">
        <v>779</v>
      </c>
      <c r="G213" s="230" t="s">
        <v>332</v>
      </c>
      <c r="H213" s="231">
        <v>1</v>
      </c>
      <c r="I213" s="232"/>
      <c r="J213" s="233">
        <f>ROUND(I213*H213,2)</f>
        <v>0</v>
      </c>
      <c r="K213" s="229" t="s">
        <v>150</v>
      </c>
      <c r="L213" s="45"/>
      <c r="M213" s="234" t="s">
        <v>1</v>
      </c>
      <c r="N213" s="235" t="s">
        <v>46</v>
      </c>
      <c r="O213" s="92"/>
      <c r="P213" s="236">
        <f>O213*H213</f>
        <v>0</v>
      </c>
      <c r="Q213" s="236">
        <v>0.0028243999999999999</v>
      </c>
      <c r="R213" s="236">
        <f>Q213*H213</f>
        <v>0.0028243999999999999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151</v>
      </c>
      <c r="AT213" s="238" t="s">
        <v>146</v>
      </c>
      <c r="AU213" s="238" t="s">
        <v>90</v>
      </c>
      <c r="AY213" s="18" t="s">
        <v>144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88</v>
      </c>
      <c r="BK213" s="239">
        <f>ROUND(I213*H213,2)</f>
        <v>0</v>
      </c>
      <c r="BL213" s="18" t="s">
        <v>151</v>
      </c>
      <c r="BM213" s="238" t="s">
        <v>780</v>
      </c>
    </row>
    <row r="214" s="2" customFormat="1" ht="16.5" customHeight="1">
      <c r="A214" s="39"/>
      <c r="B214" s="40"/>
      <c r="C214" s="285" t="s">
        <v>343</v>
      </c>
      <c r="D214" s="285" t="s">
        <v>278</v>
      </c>
      <c r="E214" s="286" t="s">
        <v>781</v>
      </c>
      <c r="F214" s="287" t="s">
        <v>782</v>
      </c>
      <c r="G214" s="288" t="s">
        <v>332</v>
      </c>
      <c r="H214" s="289">
        <v>1</v>
      </c>
      <c r="I214" s="290"/>
      <c r="J214" s="291">
        <f>ROUND(I214*H214,2)</f>
        <v>0</v>
      </c>
      <c r="K214" s="287" t="s">
        <v>1</v>
      </c>
      <c r="L214" s="292"/>
      <c r="M214" s="293" t="s">
        <v>1</v>
      </c>
      <c r="N214" s="294" t="s">
        <v>46</v>
      </c>
      <c r="O214" s="92"/>
      <c r="P214" s="236">
        <f>O214*H214</f>
        <v>0</v>
      </c>
      <c r="Q214" s="236">
        <v>0.0112</v>
      </c>
      <c r="R214" s="236">
        <f>Q214*H214</f>
        <v>0.0112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189</v>
      </c>
      <c r="AT214" s="238" t="s">
        <v>278</v>
      </c>
      <c r="AU214" s="238" t="s">
        <v>90</v>
      </c>
      <c r="AY214" s="18" t="s">
        <v>144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88</v>
      </c>
      <c r="BK214" s="239">
        <f>ROUND(I214*H214,2)</f>
        <v>0</v>
      </c>
      <c r="BL214" s="18" t="s">
        <v>151</v>
      </c>
      <c r="BM214" s="238" t="s">
        <v>783</v>
      </c>
    </row>
    <row r="215" s="2" customFormat="1" ht="37.8" customHeight="1">
      <c r="A215" s="39"/>
      <c r="B215" s="40"/>
      <c r="C215" s="227" t="s">
        <v>348</v>
      </c>
      <c r="D215" s="227" t="s">
        <v>146</v>
      </c>
      <c r="E215" s="228" t="s">
        <v>784</v>
      </c>
      <c r="F215" s="229" t="s">
        <v>785</v>
      </c>
      <c r="G215" s="230" t="s">
        <v>174</v>
      </c>
      <c r="H215" s="231">
        <v>28</v>
      </c>
      <c r="I215" s="232"/>
      <c r="J215" s="233">
        <f>ROUND(I215*H215,2)</f>
        <v>0</v>
      </c>
      <c r="K215" s="229" t="s">
        <v>150</v>
      </c>
      <c r="L215" s="45"/>
      <c r="M215" s="234" t="s">
        <v>1</v>
      </c>
      <c r="N215" s="235" t="s">
        <v>46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151</v>
      </c>
      <c r="AT215" s="238" t="s">
        <v>146</v>
      </c>
      <c r="AU215" s="238" t="s">
        <v>90</v>
      </c>
      <c r="AY215" s="18" t="s">
        <v>144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88</v>
      </c>
      <c r="BK215" s="239">
        <f>ROUND(I215*H215,2)</f>
        <v>0</v>
      </c>
      <c r="BL215" s="18" t="s">
        <v>151</v>
      </c>
      <c r="BM215" s="238" t="s">
        <v>786</v>
      </c>
    </row>
    <row r="216" s="2" customFormat="1" ht="24.15" customHeight="1">
      <c r="A216" s="39"/>
      <c r="B216" s="40"/>
      <c r="C216" s="285" t="s">
        <v>352</v>
      </c>
      <c r="D216" s="285" t="s">
        <v>278</v>
      </c>
      <c r="E216" s="286" t="s">
        <v>787</v>
      </c>
      <c r="F216" s="287" t="s">
        <v>788</v>
      </c>
      <c r="G216" s="288" t="s">
        <v>174</v>
      </c>
      <c r="H216" s="289">
        <v>28.420000000000002</v>
      </c>
      <c r="I216" s="290"/>
      <c r="J216" s="291">
        <f>ROUND(I216*H216,2)</f>
        <v>0</v>
      </c>
      <c r="K216" s="287" t="s">
        <v>150</v>
      </c>
      <c r="L216" s="292"/>
      <c r="M216" s="293" t="s">
        <v>1</v>
      </c>
      <c r="N216" s="294" t="s">
        <v>46</v>
      </c>
      <c r="O216" s="92"/>
      <c r="P216" s="236">
        <f>O216*H216</f>
        <v>0</v>
      </c>
      <c r="Q216" s="236">
        <v>0.00027</v>
      </c>
      <c r="R216" s="236">
        <f>Q216*H216</f>
        <v>0.0076734000000000004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189</v>
      </c>
      <c r="AT216" s="238" t="s">
        <v>278</v>
      </c>
      <c r="AU216" s="238" t="s">
        <v>90</v>
      </c>
      <c r="AY216" s="18" t="s">
        <v>144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88</v>
      </c>
      <c r="BK216" s="239">
        <f>ROUND(I216*H216,2)</f>
        <v>0</v>
      </c>
      <c r="BL216" s="18" t="s">
        <v>151</v>
      </c>
      <c r="BM216" s="238" t="s">
        <v>789</v>
      </c>
    </row>
    <row r="217" s="2" customFormat="1">
      <c r="A217" s="39"/>
      <c r="B217" s="40"/>
      <c r="C217" s="41"/>
      <c r="D217" s="242" t="s">
        <v>282</v>
      </c>
      <c r="E217" s="41"/>
      <c r="F217" s="295" t="s">
        <v>790</v>
      </c>
      <c r="G217" s="41"/>
      <c r="H217" s="41"/>
      <c r="I217" s="296"/>
      <c r="J217" s="41"/>
      <c r="K217" s="41"/>
      <c r="L217" s="45"/>
      <c r="M217" s="297"/>
      <c r="N217" s="29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282</v>
      </c>
      <c r="AU217" s="18" t="s">
        <v>90</v>
      </c>
    </row>
    <row r="218" s="13" customFormat="1">
      <c r="A218" s="13"/>
      <c r="B218" s="240"/>
      <c r="C218" s="241"/>
      <c r="D218" s="242" t="s">
        <v>153</v>
      </c>
      <c r="E218" s="241"/>
      <c r="F218" s="244" t="s">
        <v>791</v>
      </c>
      <c r="G218" s="241"/>
      <c r="H218" s="245">
        <v>28.420000000000002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153</v>
      </c>
      <c r="AU218" s="251" t="s">
        <v>90</v>
      </c>
      <c r="AV218" s="13" t="s">
        <v>90</v>
      </c>
      <c r="AW218" s="13" t="s">
        <v>4</v>
      </c>
      <c r="AX218" s="13" t="s">
        <v>88</v>
      </c>
      <c r="AY218" s="251" t="s">
        <v>144</v>
      </c>
    </row>
    <row r="219" s="2" customFormat="1" ht="37.8" customHeight="1">
      <c r="A219" s="39"/>
      <c r="B219" s="40"/>
      <c r="C219" s="227" t="s">
        <v>357</v>
      </c>
      <c r="D219" s="227" t="s">
        <v>146</v>
      </c>
      <c r="E219" s="228" t="s">
        <v>792</v>
      </c>
      <c r="F219" s="229" t="s">
        <v>793</v>
      </c>
      <c r="G219" s="230" t="s">
        <v>174</v>
      </c>
      <c r="H219" s="231">
        <v>230</v>
      </c>
      <c r="I219" s="232"/>
      <c r="J219" s="233">
        <f>ROUND(I219*H219,2)</f>
        <v>0</v>
      </c>
      <c r="K219" s="229" t="s">
        <v>150</v>
      </c>
      <c r="L219" s="45"/>
      <c r="M219" s="234" t="s">
        <v>1</v>
      </c>
      <c r="N219" s="235" t="s">
        <v>46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151</v>
      </c>
      <c r="AT219" s="238" t="s">
        <v>146</v>
      </c>
      <c r="AU219" s="238" t="s">
        <v>90</v>
      </c>
      <c r="AY219" s="18" t="s">
        <v>144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88</v>
      </c>
      <c r="BK219" s="239">
        <f>ROUND(I219*H219,2)</f>
        <v>0</v>
      </c>
      <c r="BL219" s="18" t="s">
        <v>151</v>
      </c>
      <c r="BM219" s="238" t="s">
        <v>794</v>
      </c>
    </row>
    <row r="220" s="2" customFormat="1" ht="24.15" customHeight="1">
      <c r="A220" s="39"/>
      <c r="B220" s="40"/>
      <c r="C220" s="285" t="s">
        <v>365</v>
      </c>
      <c r="D220" s="285" t="s">
        <v>278</v>
      </c>
      <c r="E220" s="286" t="s">
        <v>795</v>
      </c>
      <c r="F220" s="287" t="s">
        <v>796</v>
      </c>
      <c r="G220" s="288" t="s">
        <v>174</v>
      </c>
      <c r="H220" s="289">
        <v>233.44999999999999</v>
      </c>
      <c r="I220" s="290"/>
      <c r="J220" s="291">
        <f>ROUND(I220*H220,2)</f>
        <v>0</v>
      </c>
      <c r="K220" s="287" t="s">
        <v>150</v>
      </c>
      <c r="L220" s="292"/>
      <c r="M220" s="293" t="s">
        <v>1</v>
      </c>
      <c r="N220" s="294" t="s">
        <v>46</v>
      </c>
      <c r="O220" s="92"/>
      <c r="P220" s="236">
        <f>O220*H220</f>
        <v>0</v>
      </c>
      <c r="Q220" s="236">
        <v>0.0010499999999999999</v>
      </c>
      <c r="R220" s="236">
        <f>Q220*H220</f>
        <v>0.24512249999999997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189</v>
      </c>
      <c r="AT220" s="238" t="s">
        <v>278</v>
      </c>
      <c r="AU220" s="238" t="s">
        <v>90</v>
      </c>
      <c r="AY220" s="18" t="s">
        <v>144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88</v>
      </c>
      <c r="BK220" s="239">
        <f>ROUND(I220*H220,2)</f>
        <v>0</v>
      </c>
      <c r="BL220" s="18" t="s">
        <v>151</v>
      </c>
      <c r="BM220" s="238" t="s">
        <v>797</v>
      </c>
    </row>
    <row r="221" s="2" customFormat="1">
      <c r="A221" s="39"/>
      <c r="B221" s="40"/>
      <c r="C221" s="41"/>
      <c r="D221" s="242" t="s">
        <v>282</v>
      </c>
      <c r="E221" s="41"/>
      <c r="F221" s="295" t="s">
        <v>790</v>
      </c>
      <c r="G221" s="41"/>
      <c r="H221" s="41"/>
      <c r="I221" s="296"/>
      <c r="J221" s="41"/>
      <c r="K221" s="41"/>
      <c r="L221" s="45"/>
      <c r="M221" s="297"/>
      <c r="N221" s="29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282</v>
      </c>
      <c r="AU221" s="18" t="s">
        <v>90</v>
      </c>
    </row>
    <row r="222" s="13" customFormat="1">
      <c r="A222" s="13"/>
      <c r="B222" s="240"/>
      <c r="C222" s="241"/>
      <c r="D222" s="242" t="s">
        <v>153</v>
      </c>
      <c r="E222" s="241"/>
      <c r="F222" s="244" t="s">
        <v>798</v>
      </c>
      <c r="G222" s="241"/>
      <c r="H222" s="245">
        <v>233.44999999999999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153</v>
      </c>
      <c r="AU222" s="251" t="s">
        <v>90</v>
      </c>
      <c r="AV222" s="13" t="s">
        <v>90</v>
      </c>
      <c r="AW222" s="13" t="s">
        <v>4</v>
      </c>
      <c r="AX222" s="13" t="s">
        <v>88</v>
      </c>
      <c r="AY222" s="251" t="s">
        <v>144</v>
      </c>
    </row>
    <row r="223" s="2" customFormat="1" ht="37.8" customHeight="1">
      <c r="A223" s="39"/>
      <c r="B223" s="40"/>
      <c r="C223" s="227" t="s">
        <v>371</v>
      </c>
      <c r="D223" s="227" t="s">
        <v>146</v>
      </c>
      <c r="E223" s="228" t="s">
        <v>799</v>
      </c>
      <c r="F223" s="229" t="s">
        <v>800</v>
      </c>
      <c r="G223" s="230" t="s">
        <v>174</v>
      </c>
      <c r="H223" s="231">
        <v>154</v>
      </c>
      <c r="I223" s="232"/>
      <c r="J223" s="233">
        <f>ROUND(I223*H223,2)</f>
        <v>0</v>
      </c>
      <c r="K223" s="229" t="s">
        <v>150</v>
      </c>
      <c r="L223" s="45"/>
      <c r="M223" s="234" t="s">
        <v>1</v>
      </c>
      <c r="N223" s="235" t="s">
        <v>46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151</v>
      </c>
      <c r="AT223" s="238" t="s">
        <v>146</v>
      </c>
      <c r="AU223" s="238" t="s">
        <v>90</v>
      </c>
      <c r="AY223" s="18" t="s">
        <v>144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88</v>
      </c>
      <c r="BK223" s="239">
        <f>ROUND(I223*H223,2)</f>
        <v>0</v>
      </c>
      <c r="BL223" s="18" t="s">
        <v>151</v>
      </c>
      <c r="BM223" s="238" t="s">
        <v>801</v>
      </c>
    </row>
    <row r="224" s="2" customFormat="1" ht="24.15" customHeight="1">
      <c r="A224" s="39"/>
      <c r="B224" s="40"/>
      <c r="C224" s="285" t="s">
        <v>376</v>
      </c>
      <c r="D224" s="285" t="s">
        <v>278</v>
      </c>
      <c r="E224" s="286" t="s">
        <v>802</v>
      </c>
      <c r="F224" s="287" t="s">
        <v>803</v>
      </c>
      <c r="G224" s="288" t="s">
        <v>174</v>
      </c>
      <c r="H224" s="289">
        <v>156.31</v>
      </c>
      <c r="I224" s="290"/>
      <c r="J224" s="291">
        <f>ROUND(I224*H224,2)</f>
        <v>0</v>
      </c>
      <c r="K224" s="287" t="s">
        <v>150</v>
      </c>
      <c r="L224" s="292"/>
      <c r="M224" s="293" t="s">
        <v>1</v>
      </c>
      <c r="N224" s="294" t="s">
        <v>46</v>
      </c>
      <c r="O224" s="92"/>
      <c r="P224" s="236">
        <f>O224*H224</f>
        <v>0</v>
      </c>
      <c r="Q224" s="236">
        <v>0.0015</v>
      </c>
      <c r="R224" s="236">
        <f>Q224*H224</f>
        <v>0.23446500000000001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189</v>
      </c>
      <c r="AT224" s="238" t="s">
        <v>278</v>
      </c>
      <c r="AU224" s="238" t="s">
        <v>90</v>
      </c>
      <c r="AY224" s="18" t="s">
        <v>144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88</v>
      </c>
      <c r="BK224" s="239">
        <f>ROUND(I224*H224,2)</f>
        <v>0</v>
      </c>
      <c r="BL224" s="18" t="s">
        <v>151</v>
      </c>
      <c r="BM224" s="238" t="s">
        <v>804</v>
      </c>
    </row>
    <row r="225" s="13" customFormat="1">
      <c r="A225" s="13"/>
      <c r="B225" s="240"/>
      <c r="C225" s="241"/>
      <c r="D225" s="242" t="s">
        <v>153</v>
      </c>
      <c r="E225" s="241"/>
      <c r="F225" s="244" t="s">
        <v>805</v>
      </c>
      <c r="G225" s="241"/>
      <c r="H225" s="245">
        <v>156.31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153</v>
      </c>
      <c r="AU225" s="251" t="s">
        <v>90</v>
      </c>
      <c r="AV225" s="13" t="s">
        <v>90</v>
      </c>
      <c r="AW225" s="13" t="s">
        <v>4</v>
      </c>
      <c r="AX225" s="13" t="s">
        <v>88</v>
      </c>
      <c r="AY225" s="251" t="s">
        <v>144</v>
      </c>
    </row>
    <row r="226" s="2" customFormat="1" ht="37.8" customHeight="1">
      <c r="A226" s="39"/>
      <c r="B226" s="40"/>
      <c r="C226" s="227" t="s">
        <v>382</v>
      </c>
      <c r="D226" s="227" t="s">
        <v>146</v>
      </c>
      <c r="E226" s="228" t="s">
        <v>806</v>
      </c>
      <c r="F226" s="229" t="s">
        <v>807</v>
      </c>
      <c r="G226" s="230" t="s">
        <v>174</v>
      </c>
      <c r="H226" s="231">
        <v>29</v>
      </c>
      <c r="I226" s="232"/>
      <c r="J226" s="233">
        <f>ROUND(I226*H226,2)</f>
        <v>0</v>
      </c>
      <c r="K226" s="229" t="s">
        <v>150</v>
      </c>
      <c r="L226" s="45"/>
      <c r="M226" s="234" t="s">
        <v>1</v>
      </c>
      <c r="N226" s="235" t="s">
        <v>46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151</v>
      </c>
      <c r="AT226" s="238" t="s">
        <v>146</v>
      </c>
      <c r="AU226" s="238" t="s">
        <v>90</v>
      </c>
      <c r="AY226" s="18" t="s">
        <v>144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88</v>
      </c>
      <c r="BK226" s="239">
        <f>ROUND(I226*H226,2)</f>
        <v>0</v>
      </c>
      <c r="BL226" s="18" t="s">
        <v>151</v>
      </c>
      <c r="BM226" s="238" t="s">
        <v>808</v>
      </c>
    </row>
    <row r="227" s="2" customFormat="1" ht="24.15" customHeight="1">
      <c r="A227" s="39"/>
      <c r="B227" s="40"/>
      <c r="C227" s="285" t="s">
        <v>386</v>
      </c>
      <c r="D227" s="285" t="s">
        <v>278</v>
      </c>
      <c r="E227" s="286" t="s">
        <v>809</v>
      </c>
      <c r="F227" s="287" t="s">
        <v>810</v>
      </c>
      <c r="G227" s="288" t="s">
        <v>174</v>
      </c>
      <c r="H227" s="289">
        <v>29.434999999999999</v>
      </c>
      <c r="I227" s="290"/>
      <c r="J227" s="291">
        <f>ROUND(I227*H227,2)</f>
        <v>0</v>
      </c>
      <c r="K227" s="287" t="s">
        <v>150</v>
      </c>
      <c r="L227" s="292"/>
      <c r="M227" s="293" t="s">
        <v>1</v>
      </c>
      <c r="N227" s="294" t="s">
        <v>46</v>
      </c>
      <c r="O227" s="92"/>
      <c r="P227" s="236">
        <f>O227*H227</f>
        <v>0</v>
      </c>
      <c r="Q227" s="236">
        <v>0.0021900000000000001</v>
      </c>
      <c r="R227" s="236">
        <f>Q227*H227</f>
        <v>0.064462649999999996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189</v>
      </c>
      <c r="AT227" s="238" t="s">
        <v>278</v>
      </c>
      <c r="AU227" s="238" t="s">
        <v>90</v>
      </c>
      <c r="AY227" s="18" t="s">
        <v>144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88</v>
      </c>
      <c r="BK227" s="239">
        <f>ROUND(I227*H227,2)</f>
        <v>0</v>
      </c>
      <c r="BL227" s="18" t="s">
        <v>151</v>
      </c>
      <c r="BM227" s="238" t="s">
        <v>811</v>
      </c>
    </row>
    <row r="228" s="13" customFormat="1">
      <c r="A228" s="13"/>
      <c r="B228" s="240"/>
      <c r="C228" s="241"/>
      <c r="D228" s="242" t="s">
        <v>153</v>
      </c>
      <c r="E228" s="241"/>
      <c r="F228" s="244" t="s">
        <v>812</v>
      </c>
      <c r="G228" s="241"/>
      <c r="H228" s="245">
        <v>29.434999999999999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153</v>
      </c>
      <c r="AU228" s="251" t="s">
        <v>90</v>
      </c>
      <c r="AV228" s="13" t="s">
        <v>90</v>
      </c>
      <c r="AW228" s="13" t="s">
        <v>4</v>
      </c>
      <c r="AX228" s="13" t="s">
        <v>88</v>
      </c>
      <c r="AY228" s="251" t="s">
        <v>144</v>
      </c>
    </row>
    <row r="229" s="2" customFormat="1" ht="44.25" customHeight="1">
      <c r="A229" s="39"/>
      <c r="B229" s="40"/>
      <c r="C229" s="227" t="s">
        <v>391</v>
      </c>
      <c r="D229" s="227" t="s">
        <v>146</v>
      </c>
      <c r="E229" s="228" t="s">
        <v>813</v>
      </c>
      <c r="F229" s="229" t="s">
        <v>814</v>
      </c>
      <c r="G229" s="230" t="s">
        <v>332</v>
      </c>
      <c r="H229" s="231">
        <v>1</v>
      </c>
      <c r="I229" s="232"/>
      <c r="J229" s="233">
        <f>ROUND(I229*H229,2)</f>
        <v>0</v>
      </c>
      <c r="K229" s="229" t="s">
        <v>150</v>
      </c>
      <c r="L229" s="45"/>
      <c r="M229" s="234" t="s">
        <v>1</v>
      </c>
      <c r="N229" s="235" t="s">
        <v>46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151</v>
      </c>
      <c r="AT229" s="238" t="s">
        <v>146</v>
      </c>
      <c r="AU229" s="238" t="s">
        <v>90</v>
      </c>
      <c r="AY229" s="18" t="s">
        <v>144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88</v>
      </c>
      <c r="BK229" s="239">
        <f>ROUND(I229*H229,2)</f>
        <v>0</v>
      </c>
      <c r="BL229" s="18" t="s">
        <v>151</v>
      </c>
      <c r="BM229" s="238" t="s">
        <v>815</v>
      </c>
    </row>
    <row r="230" s="2" customFormat="1" ht="16.5" customHeight="1">
      <c r="A230" s="39"/>
      <c r="B230" s="40"/>
      <c r="C230" s="285" t="s">
        <v>395</v>
      </c>
      <c r="D230" s="285" t="s">
        <v>278</v>
      </c>
      <c r="E230" s="286" t="s">
        <v>816</v>
      </c>
      <c r="F230" s="287" t="s">
        <v>817</v>
      </c>
      <c r="G230" s="288" t="s">
        <v>332</v>
      </c>
      <c r="H230" s="289">
        <v>1</v>
      </c>
      <c r="I230" s="290"/>
      <c r="J230" s="291">
        <f>ROUND(I230*H230,2)</f>
        <v>0</v>
      </c>
      <c r="K230" s="287" t="s">
        <v>150</v>
      </c>
      <c r="L230" s="292"/>
      <c r="M230" s="293" t="s">
        <v>1</v>
      </c>
      <c r="N230" s="294" t="s">
        <v>46</v>
      </c>
      <c r="O230" s="92"/>
      <c r="P230" s="236">
        <f>O230*H230</f>
        <v>0</v>
      </c>
      <c r="Q230" s="236">
        <v>0.00017000000000000001</v>
      </c>
      <c r="R230" s="236">
        <f>Q230*H230</f>
        <v>0.00017000000000000001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189</v>
      </c>
      <c r="AT230" s="238" t="s">
        <v>278</v>
      </c>
      <c r="AU230" s="238" t="s">
        <v>90</v>
      </c>
      <c r="AY230" s="18" t="s">
        <v>144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88</v>
      </c>
      <c r="BK230" s="239">
        <f>ROUND(I230*H230,2)</f>
        <v>0</v>
      </c>
      <c r="BL230" s="18" t="s">
        <v>151</v>
      </c>
      <c r="BM230" s="238" t="s">
        <v>818</v>
      </c>
    </row>
    <row r="231" s="2" customFormat="1" ht="37.8" customHeight="1">
      <c r="A231" s="39"/>
      <c r="B231" s="40"/>
      <c r="C231" s="227" t="s">
        <v>400</v>
      </c>
      <c r="D231" s="227" t="s">
        <v>146</v>
      </c>
      <c r="E231" s="228" t="s">
        <v>819</v>
      </c>
      <c r="F231" s="229" t="s">
        <v>820</v>
      </c>
      <c r="G231" s="230" t="s">
        <v>332</v>
      </c>
      <c r="H231" s="231">
        <v>1</v>
      </c>
      <c r="I231" s="232"/>
      <c r="J231" s="233">
        <f>ROUND(I231*H231,2)</f>
        <v>0</v>
      </c>
      <c r="K231" s="229" t="s">
        <v>150</v>
      </c>
      <c r="L231" s="45"/>
      <c r="M231" s="234" t="s">
        <v>1</v>
      </c>
      <c r="N231" s="235" t="s">
        <v>46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151</v>
      </c>
      <c r="AT231" s="238" t="s">
        <v>146</v>
      </c>
      <c r="AU231" s="238" t="s">
        <v>90</v>
      </c>
      <c r="AY231" s="18" t="s">
        <v>144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88</v>
      </c>
      <c r="BK231" s="239">
        <f>ROUND(I231*H231,2)</f>
        <v>0</v>
      </c>
      <c r="BL231" s="18" t="s">
        <v>151</v>
      </c>
      <c r="BM231" s="238" t="s">
        <v>821</v>
      </c>
    </row>
    <row r="232" s="2" customFormat="1" ht="16.5" customHeight="1">
      <c r="A232" s="39"/>
      <c r="B232" s="40"/>
      <c r="C232" s="285" t="s">
        <v>404</v>
      </c>
      <c r="D232" s="285" t="s">
        <v>278</v>
      </c>
      <c r="E232" s="286" t="s">
        <v>822</v>
      </c>
      <c r="F232" s="287" t="s">
        <v>823</v>
      </c>
      <c r="G232" s="288" t="s">
        <v>332</v>
      </c>
      <c r="H232" s="289">
        <v>1</v>
      </c>
      <c r="I232" s="290"/>
      <c r="J232" s="291">
        <f>ROUND(I232*H232,2)</f>
        <v>0</v>
      </c>
      <c r="K232" s="287" t="s">
        <v>150</v>
      </c>
      <c r="L232" s="292"/>
      <c r="M232" s="293" t="s">
        <v>1</v>
      </c>
      <c r="N232" s="294" t="s">
        <v>46</v>
      </c>
      <c r="O232" s="92"/>
      <c r="P232" s="236">
        <f>O232*H232</f>
        <v>0</v>
      </c>
      <c r="Q232" s="236">
        <v>0.00019000000000000001</v>
      </c>
      <c r="R232" s="236">
        <f>Q232*H232</f>
        <v>0.00019000000000000001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189</v>
      </c>
      <c r="AT232" s="238" t="s">
        <v>278</v>
      </c>
      <c r="AU232" s="238" t="s">
        <v>90</v>
      </c>
      <c r="AY232" s="18" t="s">
        <v>144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88</v>
      </c>
      <c r="BK232" s="239">
        <f>ROUND(I232*H232,2)</f>
        <v>0</v>
      </c>
      <c r="BL232" s="18" t="s">
        <v>151</v>
      </c>
      <c r="BM232" s="238" t="s">
        <v>824</v>
      </c>
    </row>
    <row r="233" s="2" customFormat="1" ht="44.25" customHeight="1">
      <c r="A233" s="39"/>
      <c r="B233" s="40"/>
      <c r="C233" s="227" t="s">
        <v>408</v>
      </c>
      <c r="D233" s="227" t="s">
        <v>146</v>
      </c>
      <c r="E233" s="228" t="s">
        <v>825</v>
      </c>
      <c r="F233" s="229" t="s">
        <v>826</v>
      </c>
      <c r="G233" s="230" t="s">
        <v>332</v>
      </c>
      <c r="H233" s="231">
        <v>4</v>
      </c>
      <c r="I233" s="232"/>
      <c r="J233" s="233">
        <f>ROUND(I233*H233,2)</f>
        <v>0</v>
      </c>
      <c r="K233" s="229" t="s">
        <v>150</v>
      </c>
      <c r="L233" s="45"/>
      <c r="M233" s="234" t="s">
        <v>1</v>
      </c>
      <c r="N233" s="235" t="s">
        <v>46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151</v>
      </c>
      <c r="AT233" s="238" t="s">
        <v>146</v>
      </c>
      <c r="AU233" s="238" t="s">
        <v>90</v>
      </c>
      <c r="AY233" s="18" t="s">
        <v>144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88</v>
      </c>
      <c r="BK233" s="239">
        <f>ROUND(I233*H233,2)</f>
        <v>0</v>
      </c>
      <c r="BL233" s="18" t="s">
        <v>151</v>
      </c>
      <c r="BM233" s="238" t="s">
        <v>827</v>
      </c>
    </row>
    <row r="234" s="2" customFormat="1" ht="16.5" customHeight="1">
      <c r="A234" s="39"/>
      <c r="B234" s="40"/>
      <c r="C234" s="285" t="s">
        <v>417</v>
      </c>
      <c r="D234" s="285" t="s">
        <v>278</v>
      </c>
      <c r="E234" s="286" t="s">
        <v>828</v>
      </c>
      <c r="F234" s="287" t="s">
        <v>829</v>
      </c>
      <c r="G234" s="288" t="s">
        <v>332</v>
      </c>
      <c r="H234" s="289">
        <v>2</v>
      </c>
      <c r="I234" s="290"/>
      <c r="J234" s="291">
        <f>ROUND(I234*H234,2)</f>
        <v>0</v>
      </c>
      <c r="K234" s="287" t="s">
        <v>150</v>
      </c>
      <c r="L234" s="292"/>
      <c r="M234" s="293" t="s">
        <v>1</v>
      </c>
      <c r="N234" s="294" t="s">
        <v>46</v>
      </c>
      <c r="O234" s="92"/>
      <c r="P234" s="236">
        <f>O234*H234</f>
        <v>0</v>
      </c>
      <c r="Q234" s="236">
        <v>0.00048000000000000001</v>
      </c>
      <c r="R234" s="236">
        <f>Q234*H234</f>
        <v>0.00096000000000000002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189</v>
      </c>
      <c r="AT234" s="238" t="s">
        <v>278</v>
      </c>
      <c r="AU234" s="238" t="s">
        <v>90</v>
      </c>
      <c r="AY234" s="18" t="s">
        <v>144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88</v>
      </c>
      <c r="BK234" s="239">
        <f>ROUND(I234*H234,2)</f>
        <v>0</v>
      </c>
      <c r="BL234" s="18" t="s">
        <v>151</v>
      </c>
      <c r="BM234" s="238" t="s">
        <v>830</v>
      </c>
    </row>
    <row r="235" s="2" customFormat="1" ht="21.75" customHeight="1">
      <c r="A235" s="39"/>
      <c r="B235" s="40"/>
      <c r="C235" s="285" t="s">
        <v>423</v>
      </c>
      <c r="D235" s="285" t="s">
        <v>278</v>
      </c>
      <c r="E235" s="286" t="s">
        <v>831</v>
      </c>
      <c r="F235" s="287" t="s">
        <v>832</v>
      </c>
      <c r="G235" s="288" t="s">
        <v>332</v>
      </c>
      <c r="H235" s="289">
        <v>2</v>
      </c>
      <c r="I235" s="290"/>
      <c r="J235" s="291">
        <f>ROUND(I235*H235,2)</f>
        <v>0</v>
      </c>
      <c r="K235" s="287" t="s">
        <v>150</v>
      </c>
      <c r="L235" s="292"/>
      <c r="M235" s="293" t="s">
        <v>1</v>
      </c>
      <c r="N235" s="294" t="s">
        <v>46</v>
      </c>
      <c r="O235" s="92"/>
      <c r="P235" s="236">
        <f>O235*H235</f>
        <v>0</v>
      </c>
      <c r="Q235" s="236">
        <v>0.0035999999999999999</v>
      </c>
      <c r="R235" s="236">
        <f>Q235*H235</f>
        <v>0.0071999999999999998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189</v>
      </c>
      <c r="AT235" s="238" t="s">
        <v>278</v>
      </c>
      <c r="AU235" s="238" t="s">
        <v>90</v>
      </c>
      <c r="AY235" s="18" t="s">
        <v>144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88</v>
      </c>
      <c r="BK235" s="239">
        <f>ROUND(I235*H235,2)</f>
        <v>0</v>
      </c>
      <c r="BL235" s="18" t="s">
        <v>151</v>
      </c>
      <c r="BM235" s="238" t="s">
        <v>833</v>
      </c>
    </row>
    <row r="236" s="2" customFormat="1" ht="37.8" customHeight="1">
      <c r="A236" s="39"/>
      <c r="B236" s="40"/>
      <c r="C236" s="227" t="s">
        <v>427</v>
      </c>
      <c r="D236" s="227" t="s">
        <v>146</v>
      </c>
      <c r="E236" s="228" t="s">
        <v>834</v>
      </c>
      <c r="F236" s="229" t="s">
        <v>835</v>
      </c>
      <c r="G236" s="230" t="s">
        <v>332</v>
      </c>
      <c r="H236" s="231">
        <v>4</v>
      </c>
      <c r="I236" s="232"/>
      <c r="J236" s="233">
        <f>ROUND(I236*H236,2)</f>
        <v>0</v>
      </c>
      <c r="K236" s="229" t="s">
        <v>150</v>
      </c>
      <c r="L236" s="45"/>
      <c r="M236" s="234" t="s">
        <v>1</v>
      </c>
      <c r="N236" s="235" t="s">
        <v>46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151</v>
      </c>
      <c r="AT236" s="238" t="s">
        <v>146</v>
      </c>
      <c r="AU236" s="238" t="s">
        <v>90</v>
      </c>
      <c r="AY236" s="18" t="s">
        <v>144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88</v>
      </c>
      <c r="BK236" s="239">
        <f>ROUND(I236*H236,2)</f>
        <v>0</v>
      </c>
      <c r="BL236" s="18" t="s">
        <v>151</v>
      </c>
      <c r="BM236" s="238" t="s">
        <v>836</v>
      </c>
    </row>
    <row r="237" s="2" customFormat="1" ht="16.5" customHeight="1">
      <c r="A237" s="39"/>
      <c r="B237" s="40"/>
      <c r="C237" s="285" t="s">
        <v>431</v>
      </c>
      <c r="D237" s="285" t="s">
        <v>278</v>
      </c>
      <c r="E237" s="286" t="s">
        <v>837</v>
      </c>
      <c r="F237" s="287" t="s">
        <v>838</v>
      </c>
      <c r="G237" s="288" t="s">
        <v>332</v>
      </c>
      <c r="H237" s="289">
        <v>4</v>
      </c>
      <c r="I237" s="290"/>
      <c r="J237" s="291">
        <f>ROUND(I237*H237,2)</f>
        <v>0</v>
      </c>
      <c r="K237" s="287" t="s">
        <v>150</v>
      </c>
      <c r="L237" s="292"/>
      <c r="M237" s="293" t="s">
        <v>1</v>
      </c>
      <c r="N237" s="294" t="s">
        <v>46</v>
      </c>
      <c r="O237" s="92"/>
      <c r="P237" s="236">
        <f>O237*H237</f>
        <v>0</v>
      </c>
      <c r="Q237" s="236">
        <v>0.00084000000000000003</v>
      </c>
      <c r="R237" s="236">
        <f>Q237*H237</f>
        <v>0.0033600000000000001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189</v>
      </c>
      <c r="AT237" s="238" t="s">
        <v>278</v>
      </c>
      <c r="AU237" s="238" t="s">
        <v>90</v>
      </c>
      <c r="AY237" s="18" t="s">
        <v>144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88</v>
      </c>
      <c r="BK237" s="239">
        <f>ROUND(I237*H237,2)</f>
        <v>0</v>
      </c>
      <c r="BL237" s="18" t="s">
        <v>151</v>
      </c>
      <c r="BM237" s="238" t="s">
        <v>839</v>
      </c>
    </row>
    <row r="238" s="2" customFormat="1" ht="37.8" customHeight="1">
      <c r="A238" s="39"/>
      <c r="B238" s="40"/>
      <c r="C238" s="227" t="s">
        <v>437</v>
      </c>
      <c r="D238" s="227" t="s">
        <v>146</v>
      </c>
      <c r="E238" s="228" t="s">
        <v>840</v>
      </c>
      <c r="F238" s="229" t="s">
        <v>841</v>
      </c>
      <c r="G238" s="230" t="s">
        <v>332</v>
      </c>
      <c r="H238" s="231">
        <v>1</v>
      </c>
      <c r="I238" s="232"/>
      <c r="J238" s="233">
        <f>ROUND(I238*H238,2)</f>
        <v>0</v>
      </c>
      <c r="K238" s="229" t="s">
        <v>150</v>
      </c>
      <c r="L238" s="45"/>
      <c r="M238" s="234" t="s">
        <v>1</v>
      </c>
      <c r="N238" s="235" t="s">
        <v>46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151</v>
      </c>
      <c r="AT238" s="238" t="s">
        <v>146</v>
      </c>
      <c r="AU238" s="238" t="s">
        <v>90</v>
      </c>
      <c r="AY238" s="18" t="s">
        <v>144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88</v>
      </c>
      <c r="BK238" s="239">
        <f>ROUND(I238*H238,2)</f>
        <v>0</v>
      </c>
      <c r="BL238" s="18" t="s">
        <v>151</v>
      </c>
      <c r="BM238" s="238" t="s">
        <v>842</v>
      </c>
    </row>
    <row r="239" s="2" customFormat="1" ht="16.5" customHeight="1">
      <c r="A239" s="39"/>
      <c r="B239" s="40"/>
      <c r="C239" s="285" t="s">
        <v>441</v>
      </c>
      <c r="D239" s="285" t="s">
        <v>278</v>
      </c>
      <c r="E239" s="286" t="s">
        <v>843</v>
      </c>
      <c r="F239" s="287" t="s">
        <v>844</v>
      </c>
      <c r="G239" s="288" t="s">
        <v>332</v>
      </c>
      <c r="H239" s="289">
        <v>1</v>
      </c>
      <c r="I239" s="290"/>
      <c r="J239" s="291">
        <f>ROUND(I239*H239,2)</f>
        <v>0</v>
      </c>
      <c r="K239" s="287" t="s">
        <v>1</v>
      </c>
      <c r="L239" s="292"/>
      <c r="M239" s="293" t="s">
        <v>1</v>
      </c>
      <c r="N239" s="294" t="s">
        <v>46</v>
      </c>
      <c r="O239" s="92"/>
      <c r="P239" s="236">
        <f>O239*H239</f>
        <v>0</v>
      </c>
      <c r="Q239" s="236">
        <v>0.00131</v>
      </c>
      <c r="R239" s="236">
        <f>Q239*H239</f>
        <v>0.00131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189</v>
      </c>
      <c r="AT239" s="238" t="s">
        <v>278</v>
      </c>
      <c r="AU239" s="238" t="s">
        <v>90</v>
      </c>
      <c r="AY239" s="18" t="s">
        <v>144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88</v>
      </c>
      <c r="BK239" s="239">
        <f>ROUND(I239*H239,2)</f>
        <v>0</v>
      </c>
      <c r="BL239" s="18" t="s">
        <v>151</v>
      </c>
      <c r="BM239" s="238" t="s">
        <v>845</v>
      </c>
    </row>
    <row r="240" s="2" customFormat="1" ht="37.8" customHeight="1">
      <c r="A240" s="39"/>
      <c r="B240" s="40"/>
      <c r="C240" s="227" t="s">
        <v>445</v>
      </c>
      <c r="D240" s="227" t="s">
        <v>146</v>
      </c>
      <c r="E240" s="228" t="s">
        <v>846</v>
      </c>
      <c r="F240" s="229" t="s">
        <v>847</v>
      </c>
      <c r="G240" s="230" t="s">
        <v>332</v>
      </c>
      <c r="H240" s="231">
        <v>5</v>
      </c>
      <c r="I240" s="232"/>
      <c r="J240" s="233">
        <f>ROUND(I240*H240,2)</f>
        <v>0</v>
      </c>
      <c r="K240" s="229" t="s">
        <v>150</v>
      </c>
      <c r="L240" s="45"/>
      <c r="M240" s="234" t="s">
        <v>1</v>
      </c>
      <c r="N240" s="235" t="s">
        <v>46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151</v>
      </c>
      <c r="AT240" s="238" t="s">
        <v>146</v>
      </c>
      <c r="AU240" s="238" t="s">
        <v>90</v>
      </c>
      <c r="AY240" s="18" t="s">
        <v>144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88</v>
      </c>
      <c r="BK240" s="239">
        <f>ROUND(I240*H240,2)</f>
        <v>0</v>
      </c>
      <c r="BL240" s="18" t="s">
        <v>151</v>
      </c>
      <c r="BM240" s="238" t="s">
        <v>848</v>
      </c>
    </row>
    <row r="241" s="2" customFormat="1" ht="16.5" customHeight="1">
      <c r="A241" s="39"/>
      <c r="B241" s="40"/>
      <c r="C241" s="285" t="s">
        <v>449</v>
      </c>
      <c r="D241" s="285" t="s">
        <v>278</v>
      </c>
      <c r="E241" s="286" t="s">
        <v>849</v>
      </c>
      <c r="F241" s="287" t="s">
        <v>850</v>
      </c>
      <c r="G241" s="288" t="s">
        <v>332</v>
      </c>
      <c r="H241" s="289">
        <v>5</v>
      </c>
      <c r="I241" s="290"/>
      <c r="J241" s="291">
        <f>ROUND(I241*H241,2)</f>
        <v>0</v>
      </c>
      <c r="K241" s="287" t="s">
        <v>150</v>
      </c>
      <c r="L241" s="292"/>
      <c r="M241" s="293" t="s">
        <v>1</v>
      </c>
      <c r="N241" s="294" t="s">
        <v>46</v>
      </c>
      <c r="O241" s="92"/>
      <c r="P241" s="236">
        <f>O241*H241</f>
        <v>0</v>
      </c>
      <c r="Q241" s="236">
        <v>0.00141</v>
      </c>
      <c r="R241" s="236">
        <f>Q241*H241</f>
        <v>0.0070499999999999998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189</v>
      </c>
      <c r="AT241" s="238" t="s">
        <v>278</v>
      </c>
      <c r="AU241" s="238" t="s">
        <v>90</v>
      </c>
      <c r="AY241" s="18" t="s">
        <v>144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88</v>
      </c>
      <c r="BK241" s="239">
        <f>ROUND(I241*H241,2)</f>
        <v>0</v>
      </c>
      <c r="BL241" s="18" t="s">
        <v>151</v>
      </c>
      <c r="BM241" s="238" t="s">
        <v>851</v>
      </c>
    </row>
    <row r="242" s="2" customFormat="1" ht="44.25" customHeight="1">
      <c r="A242" s="39"/>
      <c r="B242" s="40"/>
      <c r="C242" s="227" t="s">
        <v>453</v>
      </c>
      <c r="D242" s="227" t="s">
        <v>146</v>
      </c>
      <c r="E242" s="228" t="s">
        <v>852</v>
      </c>
      <c r="F242" s="229" t="s">
        <v>853</v>
      </c>
      <c r="G242" s="230" t="s">
        <v>332</v>
      </c>
      <c r="H242" s="231">
        <v>5</v>
      </c>
      <c r="I242" s="232"/>
      <c r="J242" s="233">
        <f>ROUND(I242*H242,2)</f>
        <v>0</v>
      </c>
      <c r="K242" s="229" t="s">
        <v>150</v>
      </c>
      <c r="L242" s="45"/>
      <c r="M242" s="234" t="s">
        <v>1</v>
      </c>
      <c r="N242" s="235" t="s">
        <v>46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151</v>
      </c>
      <c r="AT242" s="238" t="s">
        <v>146</v>
      </c>
      <c r="AU242" s="238" t="s">
        <v>90</v>
      </c>
      <c r="AY242" s="18" t="s">
        <v>144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88</v>
      </c>
      <c r="BK242" s="239">
        <f>ROUND(I242*H242,2)</f>
        <v>0</v>
      </c>
      <c r="BL242" s="18" t="s">
        <v>151</v>
      </c>
      <c r="BM242" s="238" t="s">
        <v>854</v>
      </c>
    </row>
    <row r="243" s="2" customFormat="1" ht="16.5" customHeight="1">
      <c r="A243" s="39"/>
      <c r="B243" s="40"/>
      <c r="C243" s="285" t="s">
        <v>458</v>
      </c>
      <c r="D243" s="285" t="s">
        <v>278</v>
      </c>
      <c r="E243" s="286" t="s">
        <v>855</v>
      </c>
      <c r="F243" s="287" t="s">
        <v>856</v>
      </c>
      <c r="G243" s="288" t="s">
        <v>332</v>
      </c>
      <c r="H243" s="289">
        <v>2</v>
      </c>
      <c r="I243" s="290"/>
      <c r="J243" s="291">
        <f>ROUND(I243*H243,2)</f>
        <v>0</v>
      </c>
      <c r="K243" s="287" t="s">
        <v>150</v>
      </c>
      <c r="L243" s="292"/>
      <c r="M243" s="293" t="s">
        <v>1</v>
      </c>
      <c r="N243" s="294" t="s">
        <v>46</v>
      </c>
      <c r="O243" s="92"/>
      <c r="P243" s="236">
        <f>O243*H243</f>
        <v>0</v>
      </c>
      <c r="Q243" s="236">
        <v>0.00072000000000000005</v>
      </c>
      <c r="R243" s="236">
        <f>Q243*H243</f>
        <v>0.0014400000000000001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189</v>
      </c>
      <c r="AT243" s="238" t="s">
        <v>278</v>
      </c>
      <c r="AU243" s="238" t="s">
        <v>90</v>
      </c>
      <c r="AY243" s="18" t="s">
        <v>144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88</v>
      </c>
      <c r="BK243" s="239">
        <f>ROUND(I243*H243,2)</f>
        <v>0</v>
      </c>
      <c r="BL243" s="18" t="s">
        <v>151</v>
      </c>
      <c r="BM243" s="238" t="s">
        <v>857</v>
      </c>
    </row>
    <row r="244" s="2" customFormat="1" ht="16.5" customHeight="1">
      <c r="A244" s="39"/>
      <c r="B244" s="40"/>
      <c r="C244" s="285" t="s">
        <v>463</v>
      </c>
      <c r="D244" s="285" t="s">
        <v>278</v>
      </c>
      <c r="E244" s="286" t="s">
        <v>858</v>
      </c>
      <c r="F244" s="287" t="s">
        <v>859</v>
      </c>
      <c r="G244" s="288" t="s">
        <v>332</v>
      </c>
      <c r="H244" s="289">
        <v>1</v>
      </c>
      <c r="I244" s="290"/>
      <c r="J244" s="291">
        <f>ROUND(I244*H244,2)</f>
        <v>0</v>
      </c>
      <c r="K244" s="287" t="s">
        <v>150</v>
      </c>
      <c r="L244" s="292"/>
      <c r="M244" s="293" t="s">
        <v>1</v>
      </c>
      <c r="N244" s="294" t="s">
        <v>46</v>
      </c>
      <c r="O244" s="92"/>
      <c r="P244" s="236">
        <f>O244*H244</f>
        <v>0</v>
      </c>
      <c r="Q244" s="236">
        <v>0.00072000000000000005</v>
      </c>
      <c r="R244" s="236">
        <f>Q244*H244</f>
        <v>0.00072000000000000005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189</v>
      </c>
      <c r="AT244" s="238" t="s">
        <v>278</v>
      </c>
      <c r="AU244" s="238" t="s">
        <v>90</v>
      </c>
      <c r="AY244" s="18" t="s">
        <v>144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88</v>
      </c>
      <c r="BK244" s="239">
        <f>ROUND(I244*H244,2)</f>
        <v>0</v>
      </c>
      <c r="BL244" s="18" t="s">
        <v>151</v>
      </c>
      <c r="BM244" s="238" t="s">
        <v>860</v>
      </c>
    </row>
    <row r="245" s="2" customFormat="1" ht="24.15" customHeight="1">
      <c r="A245" s="39"/>
      <c r="B245" s="40"/>
      <c r="C245" s="285" t="s">
        <v>468</v>
      </c>
      <c r="D245" s="285" t="s">
        <v>278</v>
      </c>
      <c r="E245" s="286" t="s">
        <v>861</v>
      </c>
      <c r="F245" s="287" t="s">
        <v>862</v>
      </c>
      <c r="G245" s="288" t="s">
        <v>332</v>
      </c>
      <c r="H245" s="289">
        <v>2</v>
      </c>
      <c r="I245" s="290"/>
      <c r="J245" s="291">
        <f>ROUND(I245*H245,2)</f>
        <v>0</v>
      </c>
      <c r="K245" s="287" t="s">
        <v>150</v>
      </c>
      <c r="L245" s="292"/>
      <c r="M245" s="293" t="s">
        <v>1</v>
      </c>
      <c r="N245" s="294" t="s">
        <v>46</v>
      </c>
      <c r="O245" s="92"/>
      <c r="P245" s="236">
        <f>O245*H245</f>
        <v>0</v>
      </c>
      <c r="Q245" s="236">
        <v>0.0040000000000000001</v>
      </c>
      <c r="R245" s="236">
        <f>Q245*H245</f>
        <v>0.0080000000000000002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189</v>
      </c>
      <c r="AT245" s="238" t="s">
        <v>278</v>
      </c>
      <c r="AU245" s="238" t="s">
        <v>90</v>
      </c>
      <c r="AY245" s="18" t="s">
        <v>144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88</v>
      </c>
      <c r="BK245" s="239">
        <f>ROUND(I245*H245,2)</f>
        <v>0</v>
      </c>
      <c r="BL245" s="18" t="s">
        <v>151</v>
      </c>
      <c r="BM245" s="238" t="s">
        <v>863</v>
      </c>
    </row>
    <row r="246" s="2" customFormat="1" ht="33" customHeight="1">
      <c r="A246" s="39"/>
      <c r="B246" s="40"/>
      <c r="C246" s="227" t="s">
        <v>472</v>
      </c>
      <c r="D246" s="227" t="s">
        <v>146</v>
      </c>
      <c r="E246" s="228" t="s">
        <v>864</v>
      </c>
      <c r="F246" s="229" t="s">
        <v>865</v>
      </c>
      <c r="G246" s="230" t="s">
        <v>332</v>
      </c>
      <c r="H246" s="231">
        <v>7</v>
      </c>
      <c r="I246" s="232"/>
      <c r="J246" s="233">
        <f>ROUND(I246*H246,2)</f>
        <v>0</v>
      </c>
      <c r="K246" s="229" t="s">
        <v>150</v>
      </c>
      <c r="L246" s="45"/>
      <c r="M246" s="234" t="s">
        <v>1</v>
      </c>
      <c r="N246" s="235" t="s">
        <v>46</v>
      </c>
      <c r="O246" s="92"/>
      <c r="P246" s="236">
        <f>O246*H246</f>
        <v>0</v>
      </c>
      <c r="Q246" s="236">
        <v>0.00024000000000000001</v>
      </c>
      <c r="R246" s="236">
        <f>Q246*H246</f>
        <v>0.0016800000000000001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151</v>
      </c>
      <c r="AT246" s="238" t="s">
        <v>146</v>
      </c>
      <c r="AU246" s="238" t="s">
        <v>90</v>
      </c>
      <c r="AY246" s="18" t="s">
        <v>144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88</v>
      </c>
      <c r="BK246" s="239">
        <f>ROUND(I246*H246,2)</f>
        <v>0</v>
      </c>
      <c r="BL246" s="18" t="s">
        <v>151</v>
      </c>
      <c r="BM246" s="238" t="s">
        <v>866</v>
      </c>
    </row>
    <row r="247" s="2" customFormat="1" ht="24.15" customHeight="1">
      <c r="A247" s="39"/>
      <c r="B247" s="40"/>
      <c r="C247" s="285" t="s">
        <v>476</v>
      </c>
      <c r="D247" s="285" t="s">
        <v>278</v>
      </c>
      <c r="E247" s="286" t="s">
        <v>867</v>
      </c>
      <c r="F247" s="287" t="s">
        <v>868</v>
      </c>
      <c r="G247" s="288" t="s">
        <v>332</v>
      </c>
      <c r="H247" s="289">
        <v>7</v>
      </c>
      <c r="I247" s="290"/>
      <c r="J247" s="291">
        <f>ROUND(I247*H247,2)</f>
        <v>0</v>
      </c>
      <c r="K247" s="287" t="s">
        <v>1</v>
      </c>
      <c r="L247" s="292"/>
      <c r="M247" s="293" t="s">
        <v>1</v>
      </c>
      <c r="N247" s="294" t="s">
        <v>46</v>
      </c>
      <c r="O247" s="92"/>
      <c r="P247" s="236">
        <f>O247*H247</f>
        <v>0</v>
      </c>
      <c r="Q247" s="236">
        <v>0.0026800000000000001</v>
      </c>
      <c r="R247" s="236">
        <f>Q247*H247</f>
        <v>0.018759999999999999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189</v>
      </c>
      <c r="AT247" s="238" t="s">
        <v>278</v>
      </c>
      <c r="AU247" s="238" t="s">
        <v>90</v>
      </c>
      <c r="AY247" s="18" t="s">
        <v>144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88</v>
      </c>
      <c r="BK247" s="239">
        <f>ROUND(I247*H247,2)</f>
        <v>0</v>
      </c>
      <c r="BL247" s="18" t="s">
        <v>151</v>
      </c>
      <c r="BM247" s="238" t="s">
        <v>869</v>
      </c>
    </row>
    <row r="248" s="2" customFormat="1" ht="44.25" customHeight="1">
      <c r="A248" s="39"/>
      <c r="B248" s="40"/>
      <c r="C248" s="227" t="s">
        <v>480</v>
      </c>
      <c r="D248" s="227" t="s">
        <v>146</v>
      </c>
      <c r="E248" s="228" t="s">
        <v>870</v>
      </c>
      <c r="F248" s="229" t="s">
        <v>871</v>
      </c>
      <c r="G248" s="230" t="s">
        <v>332</v>
      </c>
      <c r="H248" s="231">
        <v>7</v>
      </c>
      <c r="I248" s="232"/>
      <c r="J248" s="233">
        <f>ROUND(I248*H248,2)</f>
        <v>0</v>
      </c>
      <c r="K248" s="229" t="s">
        <v>150</v>
      </c>
      <c r="L248" s="45"/>
      <c r="M248" s="234" t="s">
        <v>1</v>
      </c>
      <c r="N248" s="235" t="s">
        <v>46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151</v>
      </c>
      <c r="AT248" s="238" t="s">
        <v>146</v>
      </c>
      <c r="AU248" s="238" t="s">
        <v>90</v>
      </c>
      <c r="AY248" s="18" t="s">
        <v>144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88</v>
      </c>
      <c r="BK248" s="239">
        <f>ROUND(I248*H248,2)</f>
        <v>0</v>
      </c>
      <c r="BL248" s="18" t="s">
        <v>151</v>
      </c>
      <c r="BM248" s="238" t="s">
        <v>872</v>
      </c>
    </row>
    <row r="249" s="2" customFormat="1" ht="24.15" customHeight="1">
      <c r="A249" s="39"/>
      <c r="B249" s="40"/>
      <c r="C249" s="285" t="s">
        <v>484</v>
      </c>
      <c r="D249" s="285" t="s">
        <v>278</v>
      </c>
      <c r="E249" s="286" t="s">
        <v>873</v>
      </c>
      <c r="F249" s="287" t="s">
        <v>874</v>
      </c>
      <c r="G249" s="288" t="s">
        <v>332</v>
      </c>
      <c r="H249" s="289">
        <v>7</v>
      </c>
      <c r="I249" s="290"/>
      <c r="J249" s="291">
        <f>ROUND(I249*H249,2)</f>
        <v>0</v>
      </c>
      <c r="K249" s="287" t="s">
        <v>150</v>
      </c>
      <c r="L249" s="292"/>
      <c r="M249" s="293" t="s">
        <v>1</v>
      </c>
      <c r="N249" s="294" t="s">
        <v>46</v>
      </c>
      <c r="O249" s="92"/>
      <c r="P249" s="236">
        <f>O249*H249</f>
        <v>0</v>
      </c>
      <c r="Q249" s="236">
        <v>0.0023</v>
      </c>
      <c r="R249" s="236">
        <f>Q249*H249</f>
        <v>0.0161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189</v>
      </c>
      <c r="AT249" s="238" t="s">
        <v>278</v>
      </c>
      <c r="AU249" s="238" t="s">
        <v>90</v>
      </c>
      <c r="AY249" s="18" t="s">
        <v>144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88</v>
      </c>
      <c r="BK249" s="239">
        <f>ROUND(I249*H249,2)</f>
        <v>0</v>
      </c>
      <c r="BL249" s="18" t="s">
        <v>151</v>
      </c>
      <c r="BM249" s="238" t="s">
        <v>875</v>
      </c>
    </row>
    <row r="250" s="2" customFormat="1" ht="49.05" customHeight="1">
      <c r="A250" s="39"/>
      <c r="B250" s="40"/>
      <c r="C250" s="227" t="s">
        <v>488</v>
      </c>
      <c r="D250" s="227" t="s">
        <v>146</v>
      </c>
      <c r="E250" s="228" t="s">
        <v>501</v>
      </c>
      <c r="F250" s="229" t="s">
        <v>502</v>
      </c>
      <c r="G250" s="230" t="s">
        <v>332</v>
      </c>
      <c r="H250" s="231">
        <v>2</v>
      </c>
      <c r="I250" s="232"/>
      <c r="J250" s="233">
        <f>ROUND(I250*H250,2)</f>
        <v>0</v>
      </c>
      <c r="K250" s="229" t="s">
        <v>150</v>
      </c>
      <c r="L250" s="45"/>
      <c r="M250" s="234" t="s">
        <v>1</v>
      </c>
      <c r="N250" s="235" t="s">
        <v>46</v>
      </c>
      <c r="O250" s="92"/>
      <c r="P250" s="236">
        <f>O250*H250</f>
        <v>0</v>
      </c>
      <c r="Q250" s="236">
        <v>0.00161652</v>
      </c>
      <c r="R250" s="236">
        <f>Q250*H250</f>
        <v>0.00323304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151</v>
      </c>
      <c r="AT250" s="238" t="s">
        <v>146</v>
      </c>
      <c r="AU250" s="238" t="s">
        <v>90</v>
      </c>
      <c r="AY250" s="18" t="s">
        <v>144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88</v>
      </c>
      <c r="BK250" s="239">
        <f>ROUND(I250*H250,2)</f>
        <v>0</v>
      </c>
      <c r="BL250" s="18" t="s">
        <v>151</v>
      </c>
      <c r="BM250" s="238" t="s">
        <v>876</v>
      </c>
    </row>
    <row r="251" s="2" customFormat="1" ht="24.15" customHeight="1">
      <c r="A251" s="39"/>
      <c r="B251" s="40"/>
      <c r="C251" s="285" t="s">
        <v>492</v>
      </c>
      <c r="D251" s="285" t="s">
        <v>278</v>
      </c>
      <c r="E251" s="286" t="s">
        <v>505</v>
      </c>
      <c r="F251" s="287" t="s">
        <v>506</v>
      </c>
      <c r="G251" s="288" t="s">
        <v>332</v>
      </c>
      <c r="H251" s="289">
        <v>2</v>
      </c>
      <c r="I251" s="290"/>
      <c r="J251" s="291">
        <f>ROUND(I251*H251,2)</f>
        <v>0</v>
      </c>
      <c r="K251" s="287" t="s">
        <v>150</v>
      </c>
      <c r="L251" s="292"/>
      <c r="M251" s="293" t="s">
        <v>1</v>
      </c>
      <c r="N251" s="294" t="s">
        <v>46</v>
      </c>
      <c r="O251" s="92"/>
      <c r="P251" s="236">
        <f>O251*H251</f>
        <v>0</v>
      </c>
      <c r="Q251" s="236">
        <v>0.017999999999999999</v>
      </c>
      <c r="R251" s="236">
        <f>Q251*H251</f>
        <v>0.035999999999999997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189</v>
      </c>
      <c r="AT251" s="238" t="s">
        <v>278</v>
      </c>
      <c r="AU251" s="238" t="s">
        <v>90</v>
      </c>
      <c r="AY251" s="18" t="s">
        <v>144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88</v>
      </c>
      <c r="BK251" s="239">
        <f>ROUND(I251*H251,2)</f>
        <v>0</v>
      </c>
      <c r="BL251" s="18" t="s">
        <v>151</v>
      </c>
      <c r="BM251" s="238" t="s">
        <v>877</v>
      </c>
    </row>
    <row r="252" s="2" customFormat="1" ht="24.15" customHeight="1">
      <c r="A252" s="39"/>
      <c r="B252" s="40"/>
      <c r="C252" s="285" t="s">
        <v>496</v>
      </c>
      <c r="D252" s="285" t="s">
        <v>278</v>
      </c>
      <c r="E252" s="286" t="s">
        <v>509</v>
      </c>
      <c r="F252" s="287" t="s">
        <v>510</v>
      </c>
      <c r="G252" s="288" t="s">
        <v>332</v>
      </c>
      <c r="H252" s="289">
        <v>2</v>
      </c>
      <c r="I252" s="290"/>
      <c r="J252" s="291">
        <f>ROUND(I252*H252,2)</f>
        <v>0</v>
      </c>
      <c r="K252" s="287" t="s">
        <v>1</v>
      </c>
      <c r="L252" s="292"/>
      <c r="M252" s="293" t="s">
        <v>1</v>
      </c>
      <c r="N252" s="294" t="s">
        <v>46</v>
      </c>
      <c r="O252" s="92"/>
      <c r="P252" s="236">
        <f>O252*H252</f>
        <v>0</v>
      </c>
      <c r="Q252" s="236">
        <v>0.0080000000000000002</v>
      </c>
      <c r="R252" s="236">
        <f>Q252*H252</f>
        <v>0.016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189</v>
      </c>
      <c r="AT252" s="238" t="s">
        <v>278</v>
      </c>
      <c r="AU252" s="238" t="s">
        <v>90</v>
      </c>
      <c r="AY252" s="18" t="s">
        <v>144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88</v>
      </c>
      <c r="BK252" s="239">
        <f>ROUND(I252*H252,2)</f>
        <v>0</v>
      </c>
      <c r="BL252" s="18" t="s">
        <v>151</v>
      </c>
      <c r="BM252" s="238" t="s">
        <v>878</v>
      </c>
    </row>
    <row r="253" s="2" customFormat="1" ht="24.15" customHeight="1">
      <c r="A253" s="39"/>
      <c r="B253" s="40"/>
      <c r="C253" s="227" t="s">
        <v>500</v>
      </c>
      <c r="D253" s="227" t="s">
        <v>146</v>
      </c>
      <c r="E253" s="228" t="s">
        <v>521</v>
      </c>
      <c r="F253" s="229" t="s">
        <v>522</v>
      </c>
      <c r="G253" s="230" t="s">
        <v>332</v>
      </c>
      <c r="H253" s="231">
        <v>2</v>
      </c>
      <c r="I253" s="232"/>
      <c r="J253" s="233">
        <f>ROUND(I253*H253,2)</f>
        <v>0</v>
      </c>
      <c r="K253" s="229" t="s">
        <v>150</v>
      </c>
      <c r="L253" s="45"/>
      <c r="M253" s="234" t="s">
        <v>1</v>
      </c>
      <c r="N253" s="235" t="s">
        <v>46</v>
      </c>
      <c r="O253" s="92"/>
      <c r="P253" s="236">
        <f>O253*H253</f>
        <v>0</v>
      </c>
      <c r="Q253" s="236">
        <v>0.0013628</v>
      </c>
      <c r="R253" s="236">
        <f>Q253*H253</f>
        <v>0.0027255999999999999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151</v>
      </c>
      <c r="AT253" s="238" t="s">
        <v>146</v>
      </c>
      <c r="AU253" s="238" t="s">
        <v>90</v>
      </c>
      <c r="AY253" s="18" t="s">
        <v>144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88</v>
      </c>
      <c r="BK253" s="239">
        <f>ROUND(I253*H253,2)</f>
        <v>0</v>
      </c>
      <c r="BL253" s="18" t="s">
        <v>151</v>
      </c>
      <c r="BM253" s="238" t="s">
        <v>879</v>
      </c>
    </row>
    <row r="254" s="2" customFormat="1" ht="24.15" customHeight="1">
      <c r="A254" s="39"/>
      <c r="B254" s="40"/>
      <c r="C254" s="285" t="s">
        <v>504</v>
      </c>
      <c r="D254" s="285" t="s">
        <v>278</v>
      </c>
      <c r="E254" s="286" t="s">
        <v>525</v>
      </c>
      <c r="F254" s="287" t="s">
        <v>526</v>
      </c>
      <c r="G254" s="288" t="s">
        <v>332</v>
      </c>
      <c r="H254" s="289">
        <v>2</v>
      </c>
      <c r="I254" s="290"/>
      <c r="J254" s="291">
        <f>ROUND(I254*H254,2)</f>
        <v>0</v>
      </c>
      <c r="K254" s="287" t="s">
        <v>150</v>
      </c>
      <c r="L254" s="292"/>
      <c r="M254" s="293" t="s">
        <v>1</v>
      </c>
      <c r="N254" s="294" t="s">
        <v>46</v>
      </c>
      <c r="O254" s="92"/>
      <c r="P254" s="236">
        <f>O254*H254</f>
        <v>0</v>
      </c>
      <c r="Q254" s="236">
        <v>0.037499999999999999</v>
      </c>
      <c r="R254" s="236">
        <f>Q254*H254</f>
        <v>0.074999999999999997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189</v>
      </c>
      <c r="AT254" s="238" t="s">
        <v>278</v>
      </c>
      <c r="AU254" s="238" t="s">
        <v>90</v>
      </c>
      <c r="AY254" s="18" t="s">
        <v>144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88</v>
      </c>
      <c r="BK254" s="239">
        <f>ROUND(I254*H254,2)</f>
        <v>0</v>
      </c>
      <c r="BL254" s="18" t="s">
        <v>151</v>
      </c>
      <c r="BM254" s="238" t="s">
        <v>880</v>
      </c>
    </row>
    <row r="255" s="2" customFormat="1" ht="37.8" customHeight="1">
      <c r="A255" s="39"/>
      <c r="B255" s="40"/>
      <c r="C255" s="227" t="s">
        <v>508</v>
      </c>
      <c r="D255" s="227" t="s">
        <v>146</v>
      </c>
      <c r="E255" s="228" t="s">
        <v>881</v>
      </c>
      <c r="F255" s="229" t="s">
        <v>882</v>
      </c>
      <c r="G255" s="230" t="s">
        <v>332</v>
      </c>
      <c r="H255" s="231">
        <v>2</v>
      </c>
      <c r="I255" s="232"/>
      <c r="J255" s="233">
        <f>ROUND(I255*H255,2)</f>
        <v>0</v>
      </c>
      <c r="K255" s="229" t="s">
        <v>150</v>
      </c>
      <c r="L255" s="45"/>
      <c r="M255" s="234" t="s">
        <v>1</v>
      </c>
      <c r="N255" s="235" t="s">
        <v>46</v>
      </c>
      <c r="O255" s="92"/>
      <c r="P255" s="236">
        <f>O255*H255</f>
        <v>0</v>
      </c>
      <c r="Q255" s="236">
        <v>0.0017561600000000001</v>
      </c>
      <c r="R255" s="236">
        <f>Q255*H255</f>
        <v>0.0035123200000000002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151</v>
      </c>
      <c r="AT255" s="238" t="s">
        <v>146</v>
      </c>
      <c r="AU255" s="238" t="s">
        <v>90</v>
      </c>
      <c r="AY255" s="18" t="s">
        <v>144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88</v>
      </c>
      <c r="BK255" s="239">
        <f>ROUND(I255*H255,2)</f>
        <v>0</v>
      </c>
      <c r="BL255" s="18" t="s">
        <v>151</v>
      </c>
      <c r="BM255" s="238" t="s">
        <v>883</v>
      </c>
    </row>
    <row r="256" s="2" customFormat="1" ht="24.15" customHeight="1">
      <c r="A256" s="39"/>
      <c r="B256" s="40"/>
      <c r="C256" s="285" t="s">
        <v>512</v>
      </c>
      <c r="D256" s="285" t="s">
        <v>278</v>
      </c>
      <c r="E256" s="286" t="s">
        <v>884</v>
      </c>
      <c r="F256" s="287" t="s">
        <v>885</v>
      </c>
      <c r="G256" s="288" t="s">
        <v>332</v>
      </c>
      <c r="H256" s="289">
        <v>2</v>
      </c>
      <c r="I256" s="290"/>
      <c r="J256" s="291">
        <f>ROUND(I256*H256,2)</f>
        <v>0</v>
      </c>
      <c r="K256" s="287" t="s">
        <v>150</v>
      </c>
      <c r="L256" s="292"/>
      <c r="M256" s="293" t="s">
        <v>1</v>
      </c>
      <c r="N256" s="294" t="s">
        <v>46</v>
      </c>
      <c r="O256" s="92"/>
      <c r="P256" s="236">
        <f>O256*H256</f>
        <v>0</v>
      </c>
      <c r="Q256" s="236">
        <v>0.01</v>
      </c>
      <c r="R256" s="236">
        <f>Q256*H256</f>
        <v>0.02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189</v>
      </c>
      <c r="AT256" s="238" t="s">
        <v>278</v>
      </c>
      <c r="AU256" s="238" t="s">
        <v>90</v>
      </c>
      <c r="AY256" s="18" t="s">
        <v>144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88</v>
      </c>
      <c r="BK256" s="239">
        <f>ROUND(I256*H256,2)</f>
        <v>0</v>
      </c>
      <c r="BL256" s="18" t="s">
        <v>151</v>
      </c>
      <c r="BM256" s="238" t="s">
        <v>886</v>
      </c>
    </row>
    <row r="257" s="2" customFormat="1" ht="24.15" customHeight="1">
      <c r="A257" s="39"/>
      <c r="B257" s="40"/>
      <c r="C257" s="227" t="s">
        <v>516</v>
      </c>
      <c r="D257" s="227" t="s">
        <v>146</v>
      </c>
      <c r="E257" s="228" t="s">
        <v>887</v>
      </c>
      <c r="F257" s="229" t="s">
        <v>888</v>
      </c>
      <c r="G257" s="230" t="s">
        <v>174</v>
      </c>
      <c r="H257" s="231">
        <v>230</v>
      </c>
      <c r="I257" s="232"/>
      <c r="J257" s="233">
        <f>ROUND(I257*H257,2)</f>
        <v>0</v>
      </c>
      <c r="K257" s="229" t="s">
        <v>150</v>
      </c>
      <c r="L257" s="45"/>
      <c r="M257" s="234" t="s">
        <v>1</v>
      </c>
      <c r="N257" s="235" t="s">
        <v>46</v>
      </c>
      <c r="O257" s="92"/>
      <c r="P257" s="236">
        <f>O257*H257</f>
        <v>0</v>
      </c>
      <c r="Q257" s="236">
        <v>1.6999999999999999E-07</v>
      </c>
      <c r="R257" s="236">
        <f>Q257*H257</f>
        <v>3.9099999999999995E-05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151</v>
      </c>
      <c r="AT257" s="238" t="s">
        <v>146</v>
      </c>
      <c r="AU257" s="238" t="s">
        <v>90</v>
      </c>
      <c r="AY257" s="18" t="s">
        <v>144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88</v>
      </c>
      <c r="BK257" s="239">
        <f>ROUND(I257*H257,2)</f>
        <v>0</v>
      </c>
      <c r="BL257" s="18" t="s">
        <v>151</v>
      </c>
      <c r="BM257" s="238" t="s">
        <v>889</v>
      </c>
    </row>
    <row r="258" s="13" customFormat="1">
      <c r="A258" s="13"/>
      <c r="B258" s="240"/>
      <c r="C258" s="241"/>
      <c r="D258" s="242" t="s">
        <v>153</v>
      </c>
      <c r="E258" s="243" t="s">
        <v>1</v>
      </c>
      <c r="F258" s="244" t="s">
        <v>890</v>
      </c>
      <c r="G258" s="241"/>
      <c r="H258" s="245">
        <v>230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153</v>
      </c>
      <c r="AU258" s="251" t="s">
        <v>90</v>
      </c>
      <c r="AV258" s="13" t="s">
        <v>90</v>
      </c>
      <c r="AW258" s="13" t="s">
        <v>36</v>
      </c>
      <c r="AX258" s="13" t="s">
        <v>88</v>
      </c>
      <c r="AY258" s="251" t="s">
        <v>144</v>
      </c>
    </row>
    <row r="259" s="2" customFormat="1" ht="16.5" customHeight="1">
      <c r="A259" s="39"/>
      <c r="B259" s="40"/>
      <c r="C259" s="227" t="s">
        <v>520</v>
      </c>
      <c r="D259" s="227" t="s">
        <v>146</v>
      </c>
      <c r="E259" s="228" t="s">
        <v>891</v>
      </c>
      <c r="F259" s="229" t="s">
        <v>892</v>
      </c>
      <c r="G259" s="230" t="s">
        <v>174</v>
      </c>
      <c r="H259" s="231">
        <v>384</v>
      </c>
      <c r="I259" s="232"/>
      <c r="J259" s="233">
        <f>ROUND(I259*H259,2)</f>
        <v>0</v>
      </c>
      <c r="K259" s="229" t="s">
        <v>150</v>
      </c>
      <c r="L259" s="45"/>
      <c r="M259" s="234" t="s">
        <v>1</v>
      </c>
      <c r="N259" s="235" t="s">
        <v>46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151</v>
      </c>
      <c r="AT259" s="238" t="s">
        <v>146</v>
      </c>
      <c r="AU259" s="238" t="s">
        <v>90</v>
      </c>
      <c r="AY259" s="18" t="s">
        <v>144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88</v>
      </c>
      <c r="BK259" s="239">
        <f>ROUND(I259*H259,2)</f>
        <v>0</v>
      </c>
      <c r="BL259" s="18" t="s">
        <v>151</v>
      </c>
      <c r="BM259" s="238" t="s">
        <v>893</v>
      </c>
    </row>
    <row r="260" s="13" customFormat="1">
      <c r="A260" s="13"/>
      <c r="B260" s="240"/>
      <c r="C260" s="241"/>
      <c r="D260" s="242" t="s">
        <v>153</v>
      </c>
      <c r="E260" s="243" t="s">
        <v>1</v>
      </c>
      <c r="F260" s="244" t="s">
        <v>894</v>
      </c>
      <c r="G260" s="241"/>
      <c r="H260" s="245">
        <v>384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153</v>
      </c>
      <c r="AU260" s="251" t="s">
        <v>90</v>
      </c>
      <c r="AV260" s="13" t="s">
        <v>90</v>
      </c>
      <c r="AW260" s="13" t="s">
        <v>36</v>
      </c>
      <c r="AX260" s="13" t="s">
        <v>88</v>
      </c>
      <c r="AY260" s="251" t="s">
        <v>144</v>
      </c>
    </row>
    <row r="261" s="2" customFormat="1" ht="21.75" customHeight="1">
      <c r="A261" s="39"/>
      <c r="B261" s="40"/>
      <c r="C261" s="227" t="s">
        <v>524</v>
      </c>
      <c r="D261" s="227" t="s">
        <v>146</v>
      </c>
      <c r="E261" s="228" t="s">
        <v>895</v>
      </c>
      <c r="F261" s="229" t="s">
        <v>896</v>
      </c>
      <c r="G261" s="230" t="s">
        <v>174</v>
      </c>
      <c r="H261" s="231">
        <v>29</v>
      </c>
      <c r="I261" s="232"/>
      <c r="J261" s="233">
        <f>ROUND(I261*H261,2)</f>
        <v>0</v>
      </c>
      <c r="K261" s="229" t="s">
        <v>150</v>
      </c>
      <c r="L261" s="45"/>
      <c r="M261" s="234" t="s">
        <v>1</v>
      </c>
      <c r="N261" s="235" t="s">
        <v>46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151</v>
      </c>
      <c r="AT261" s="238" t="s">
        <v>146</v>
      </c>
      <c r="AU261" s="238" t="s">
        <v>90</v>
      </c>
      <c r="AY261" s="18" t="s">
        <v>144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88</v>
      </c>
      <c r="BK261" s="239">
        <f>ROUND(I261*H261,2)</f>
        <v>0</v>
      </c>
      <c r="BL261" s="18" t="s">
        <v>151</v>
      </c>
      <c r="BM261" s="238" t="s">
        <v>897</v>
      </c>
    </row>
    <row r="262" s="2" customFormat="1" ht="24.15" customHeight="1">
      <c r="A262" s="39"/>
      <c r="B262" s="40"/>
      <c r="C262" s="227" t="s">
        <v>528</v>
      </c>
      <c r="D262" s="227" t="s">
        <v>146</v>
      </c>
      <c r="E262" s="228" t="s">
        <v>898</v>
      </c>
      <c r="F262" s="229" t="s">
        <v>899</v>
      </c>
      <c r="G262" s="230" t="s">
        <v>174</v>
      </c>
      <c r="H262" s="231">
        <v>183</v>
      </c>
      <c r="I262" s="232"/>
      <c r="J262" s="233">
        <f>ROUND(I262*H262,2)</f>
        <v>0</v>
      </c>
      <c r="K262" s="229" t="s">
        <v>150</v>
      </c>
      <c r="L262" s="45"/>
      <c r="M262" s="234" t="s">
        <v>1</v>
      </c>
      <c r="N262" s="235" t="s">
        <v>46</v>
      </c>
      <c r="O262" s="92"/>
      <c r="P262" s="236">
        <f>O262*H262</f>
        <v>0</v>
      </c>
      <c r="Q262" s="236">
        <v>5.5000000000000003E-07</v>
      </c>
      <c r="R262" s="236">
        <f>Q262*H262</f>
        <v>0.00010065000000000001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151</v>
      </c>
      <c r="AT262" s="238" t="s">
        <v>146</v>
      </c>
      <c r="AU262" s="238" t="s">
        <v>90</v>
      </c>
      <c r="AY262" s="18" t="s">
        <v>144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88</v>
      </c>
      <c r="BK262" s="239">
        <f>ROUND(I262*H262,2)</f>
        <v>0</v>
      </c>
      <c r="BL262" s="18" t="s">
        <v>151</v>
      </c>
      <c r="BM262" s="238" t="s">
        <v>900</v>
      </c>
    </row>
    <row r="263" s="13" customFormat="1">
      <c r="A263" s="13"/>
      <c r="B263" s="240"/>
      <c r="C263" s="241"/>
      <c r="D263" s="242" t="s">
        <v>153</v>
      </c>
      <c r="E263" s="243" t="s">
        <v>1</v>
      </c>
      <c r="F263" s="244" t="s">
        <v>901</v>
      </c>
      <c r="G263" s="241"/>
      <c r="H263" s="245">
        <v>183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153</v>
      </c>
      <c r="AU263" s="251" t="s">
        <v>90</v>
      </c>
      <c r="AV263" s="13" t="s">
        <v>90</v>
      </c>
      <c r="AW263" s="13" t="s">
        <v>36</v>
      </c>
      <c r="AX263" s="13" t="s">
        <v>88</v>
      </c>
      <c r="AY263" s="251" t="s">
        <v>144</v>
      </c>
    </row>
    <row r="264" s="2" customFormat="1" ht="24.15" customHeight="1">
      <c r="A264" s="39"/>
      <c r="B264" s="40"/>
      <c r="C264" s="227" t="s">
        <v>532</v>
      </c>
      <c r="D264" s="227" t="s">
        <v>146</v>
      </c>
      <c r="E264" s="228" t="s">
        <v>902</v>
      </c>
      <c r="F264" s="229" t="s">
        <v>903</v>
      </c>
      <c r="G264" s="230" t="s">
        <v>332</v>
      </c>
      <c r="H264" s="231">
        <v>6</v>
      </c>
      <c r="I264" s="232"/>
      <c r="J264" s="233">
        <f>ROUND(I264*H264,2)</f>
        <v>0</v>
      </c>
      <c r="K264" s="229" t="s">
        <v>150</v>
      </c>
      <c r="L264" s="45"/>
      <c r="M264" s="234" t="s">
        <v>1</v>
      </c>
      <c r="N264" s="235" t="s">
        <v>46</v>
      </c>
      <c r="O264" s="92"/>
      <c r="P264" s="236">
        <f>O264*H264</f>
        <v>0</v>
      </c>
      <c r="Q264" s="236">
        <v>0.45937290600000003</v>
      </c>
      <c r="R264" s="236">
        <f>Q264*H264</f>
        <v>2.7562374360000002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151</v>
      </c>
      <c r="AT264" s="238" t="s">
        <v>146</v>
      </c>
      <c r="AU264" s="238" t="s">
        <v>90</v>
      </c>
      <c r="AY264" s="18" t="s">
        <v>144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88</v>
      </c>
      <c r="BK264" s="239">
        <f>ROUND(I264*H264,2)</f>
        <v>0</v>
      </c>
      <c r="BL264" s="18" t="s">
        <v>151</v>
      </c>
      <c r="BM264" s="238" t="s">
        <v>904</v>
      </c>
    </row>
    <row r="265" s="2" customFormat="1" ht="16.5" customHeight="1">
      <c r="A265" s="39"/>
      <c r="B265" s="40"/>
      <c r="C265" s="227" t="s">
        <v>536</v>
      </c>
      <c r="D265" s="227" t="s">
        <v>146</v>
      </c>
      <c r="E265" s="228" t="s">
        <v>553</v>
      </c>
      <c r="F265" s="229" t="s">
        <v>554</v>
      </c>
      <c r="G265" s="230" t="s">
        <v>332</v>
      </c>
      <c r="H265" s="231">
        <v>2</v>
      </c>
      <c r="I265" s="232"/>
      <c r="J265" s="233">
        <f>ROUND(I265*H265,2)</f>
        <v>0</v>
      </c>
      <c r="K265" s="229" t="s">
        <v>150</v>
      </c>
      <c r="L265" s="45"/>
      <c r="M265" s="234" t="s">
        <v>1</v>
      </c>
      <c r="N265" s="235" t="s">
        <v>46</v>
      </c>
      <c r="O265" s="92"/>
      <c r="P265" s="236">
        <f>O265*H265</f>
        <v>0</v>
      </c>
      <c r="Q265" s="236">
        <v>0.040000000000000001</v>
      </c>
      <c r="R265" s="236">
        <f>Q265*H265</f>
        <v>0.080000000000000002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151</v>
      </c>
      <c r="AT265" s="238" t="s">
        <v>146</v>
      </c>
      <c r="AU265" s="238" t="s">
        <v>90</v>
      </c>
      <c r="AY265" s="18" t="s">
        <v>144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88</v>
      </c>
      <c r="BK265" s="239">
        <f>ROUND(I265*H265,2)</f>
        <v>0</v>
      </c>
      <c r="BL265" s="18" t="s">
        <v>151</v>
      </c>
      <c r="BM265" s="238" t="s">
        <v>905</v>
      </c>
    </row>
    <row r="266" s="2" customFormat="1" ht="24.15" customHeight="1">
      <c r="A266" s="39"/>
      <c r="B266" s="40"/>
      <c r="C266" s="285" t="s">
        <v>540</v>
      </c>
      <c r="D266" s="285" t="s">
        <v>278</v>
      </c>
      <c r="E266" s="286" t="s">
        <v>557</v>
      </c>
      <c r="F266" s="287" t="s">
        <v>558</v>
      </c>
      <c r="G266" s="288" t="s">
        <v>332</v>
      </c>
      <c r="H266" s="289">
        <v>2</v>
      </c>
      <c r="I266" s="290"/>
      <c r="J266" s="291">
        <f>ROUND(I266*H266,2)</f>
        <v>0</v>
      </c>
      <c r="K266" s="287" t="s">
        <v>150</v>
      </c>
      <c r="L266" s="292"/>
      <c r="M266" s="293" t="s">
        <v>1</v>
      </c>
      <c r="N266" s="294" t="s">
        <v>46</v>
      </c>
      <c r="O266" s="92"/>
      <c r="P266" s="236">
        <f>O266*H266</f>
        <v>0</v>
      </c>
      <c r="Q266" s="236">
        <v>0.013299999999999999</v>
      </c>
      <c r="R266" s="236">
        <f>Q266*H266</f>
        <v>0.026599999999999999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189</v>
      </c>
      <c r="AT266" s="238" t="s">
        <v>278</v>
      </c>
      <c r="AU266" s="238" t="s">
        <v>90</v>
      </c>
      <c r="AY266" s="18" t="s">
        <v>144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88</v>
      </c>
      <c r="BK266" s="239">
        <f>ROUND(I266*H266,2)</f>
        <v>0</v>
      </c>
      <c r="BL266" s="18" t="s">
        <v>151</v>
      </c>
      <c r="BM266" s="238" t="s">
        <v>906</v>
      </c>
    </row>
    <row r="267" s="2" customFormat="1" ht="24.15" customHeight="1">
      <c r="A267" s="39"/>
      <c r="B267" s="40"/>
      <c r="C267" s="285" t="s">
        <v>544</v>
      </c>
      <c r="D267" s="285" t="s">
        <v>278</v>
      </c>
      <c r="E267" s="286" t="s">
        <v>561</v>
      </c>
      <c r="F267" s="287" t="s">
        <v>562</v>
      </c>
      <c r="G267" s="288" t="s">
        <v>332</v>
      </c>
      <c r="H267" s="289">
        <v>2</v>
      </c>
      <c r="I267" s="290"/>
      <c r="J267" s="291">
        <f>ROUND(I267*H267,2)</f>
        <v>0</v>
      </c>
      <c r="K267" s="287" t="s">
        <v>1</v>
      </c>
      <c r="L267" s="292"/>
      <c r="M267" s="293" t="s">
        <v>1</v>
      </c>
      <c r="N267" s="294" t="s">
        <v>46</v>
      </c>
      <c r="O267" s="92"/>
      <c r="P267" s="236">
        <f>O267*H267</f>
        <v>0</v>
      </c>
      <c r="Q267" s="236">
        <v>0.00064999999999999997</v>
      </c>
      <c r="R267" s="236">
        <f>Q267*H267</f>
        <v>0.0012999999999999999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189</v>
      </c>
      <c r="AT267" s="238" t="s">
        <v>278</v>
      </c>
      <c r="AU267" s="238" t="s">
        <v>90</v>
      </c>
      <c r="AY267" s="18" t="s">
        <v>144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88</v>
      </c>
      <c r="BK267" s="239">
        <f>ROUND(I267*H267,2)</f>
        <v>0</v>
      </c>
      <c r="BL267" s="18" t="s">
        <v>151</v>
      </c>
      <c r="BM267" s="238" t="s">
        <v>907</v>
      </c>
    </row>
    <row r="268" s="2" customFormat="1" ht="16.5" customHeight="1">
      <c r="A268" s="39"/>
      <c r="B268" s="40"/>
      <c r="C268" s="227" t="s">
        <v>548</v>
      </c>
      <c r="D268" s="227" t="s">
        <v>146</v>
      </c>
      <c r="E268" s="228" t="s">
        <v>565</v>
      </c>
      <c r="F268" s="229" t="s">
        <v>566</v>
      </c>
      <c r="G268" s="230" t="s">
        <v>332</v>
      </c>
      <c r="H268" s="231">
        <v>2</v>
      </c>
      <c r="I268" s="232"/>
      <c r="J268" s="233">
        <f>ROUND(I268*H268,2)</f>
        <v>0</v>
      </c>
      <c r="K268" s="229" t="s">
        <v>150</v>
      </c>
      <c r="L268" s="45"/>
      <c r="M268" s="234" t="s">
        <v>1</v>
      </c>
      <c r="N268" s="235" t="s">
        <v>46</v>
      </c>
      <c r="O268" s="92"/>
      <c r="P268" s="236">
        <f>O268*H268</f>
        <v>0</v>
      </c>
      <c r="Q268" s="236">
        <v>0.050000000000000003</v>
      </c>
      <c r="R268" s="236">
        <f>Q268*H268</f>
        <v>0.10000000000000001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151</v>
      </c>
      <c r="AT268" s="238" t="s">
        <v>146</v>
      </c>
      <c r="AU268" s="238" t="s">
        <v>90</v>
      </c>
      <c r="AY268" s="18" t="s">
        <v>144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88</v>
      </c>
      <c r="BK268" s="239">
        <f>ROUND(I268*H268,2)</f>
        <v>0</v>
      </c>
      <c r="BL268" s="18" t="s">
        <v>151</v>
      </c>
      <c r="BM268" s="238" t="s">
        <v>908</v>
      </c>
    </row>
    <row r="269" s="2" customFormat="1" ht="24.15" customHeight="1">
      <c r="A269" s="39"/>
      <c r="B269" s="40"/>
      <c r="C269" s="285" t="s">
        <v>552</v>
      </c>
      <c r="D269" s="285" t="s">
        <v>278</v>
      </c>
      <c r="E269" s="286" t="s">
        <v>577</v>
      </c>
      <c r="F269" s="287" t="s">
        <v>578</v>
      </c>
      <c r="G269" s="288" t="s">
        <v>332</v>
      </c>
      <c r="H269" s="289">
        <v>2</v>
      </c>
      <c r="I269" s="290"/>
      <c r="J269" s="291">
        <f>ROUND(I269*H269,2)</f>
        <v>0</v>
      </c>
      <c r="K269" s="287" t="s">
        <v>1</v>
      </c>
      <c r="L269" s="292"/>
      <c r="M269" s="293" t="s">
        <v>1</v>
      </c>
      <c r="N269" s="294" t="s">
        <v>46</v>
      </c>
      <c r="O269" s="92"/>
      <c r="P269" s="236">
        <f>O269*H269</f>
        <v>0</v>
      </c>
      <c r="Q269" s="236">
        <v>0.021000000000000001</v>
      </c>
      <c r="R269" s="236">
        <f>Q269*H269</f>
        <v>0.042000000000000003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189</v>
      </c>
      <c r="AT269" s="238" t="s">
        <v>278</v>
      </c>
      <c r="AU269" s="238" t="s">
        <v>90</v>
      </c>
      <c r="AY269" s="18" t="s">
        <v>144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88</v>
      </c>
      <c r="BK269" s="239">
        <f>ROUND(I269*H269,2)</f>
        <v>0</v>
      </c>
      <c r="BL269" s="18" t="s">
        <v>151</v>
      </c>
      <c r="BM269" s="238" t="s">
        <v>909</v>
      </c>
    </row>
    <row r="270" s="2" customFormat="1" ht="24.15" customHeight="1">
      <c r="A270" s="39"/>
      <c r="B270" s="40"/>
      <c r="C270" s="285" t="s">
        <v>556</v>
      </c>
      <c r="D270" s="285" t="s">
        <v>278</v>
      </c>
      <c r="E270" s="286" t="s">
        <v>581</v>
      </c>
      <c r="F270" s="287" t="s">
        <v>582</v>
      </c>
      <c r="G270" s="288" t="s">
        <v>332</v>
      </c>
      <c r="H270" s="289">
        <v>2</v>
      </c>
      <c r="I270" s="290"/>
      <c r="J270" s="291">
        <f>ROUND(I270*H270,2)</f>
        <v>0</v>
      </c>
      <c r="K270" s="287" t="s">
        <v>1</v>
      </c>
      <c r="L270" s="292"/>
      <c r="M270" s="293" t="s">
        <v>1</v>
      </c>
      <c r="N270" s="294" t="s">
        <v>46</v>
      </c>
      <c r="O270" s="92"/>
      <c r="P270" s="236">
        <f>O270*H270</f>
        <v>0</v>
      </c>
      <c r="Q270" s="236">
        <v>0.001</v>
      </c>
      <c r="R270" s="236">
        <f>Q270*H270</f>
        <v>0.002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189</v>
      </c>
      <c r="AT270" s="238" t="s">
        <v>278</v>
      </c>
      <c r="AU270" s="238" t="s">
        <v>90</v>
      </c>
      <c r="AY270" s="18" t="s">
        <v>144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88</v>
      </c>
      <c r="BK270" s="239">
        <f>ROUND(I270*H270,2)</f>
        <v>0</v>
      </c>
      <c r="BL270" s="18" t="s">
        <v>151</v>
      </c>
      <c r="BM270" s="238" t="s">
        <v>910</v>
      </c>
    </row>
    <row r="271" s="12" customFormat="1" ht="22.8" customHeight="1">
      <c r="A271" s="12"/>
      <c r="B271" s="211"/>
      <c r="C271" s="212"/>
      <c r="D271" s="213" t="s">
        <v>80</v>
      </c>
      <c r="E271" s="225" t="s">
        <v>194</v>
      </c>
      <c r="F271" s="225" t="s">
        <v>604</v>
      </c>
      <c r="G271" s="212"/>
      <c r="H271" s="212"/>
      <c r="I271" s="215"/>
      <c r="J271" s="226">
        <f>BK271</f>
        <v>0</v>
      </c>
      <c r="K271" s="212"/>
      <c r="L271" s="217"/>
      <c r="M271" s="218"/>
      <c r="N271" s="219"/>
      <c r="O271" s="219"/>
      <c r="P271" s="220">
        <f>SUM(P272:P281)</f>
        <v>0</v>
      </c>
      <c r="Q271" s="219"/>
      <c r="R271" s="220">
        <f>SUM(R272:R281)</f>
        <v>0.0075388500000000015</v>
      </c>
      <c r="S271" s="219"/>
      <c r="T271" s="221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2" t="s">
        <v>88</v>
      </c>
      <c r="AT271" s="223" t="s">
        <v>80</v>
      </c>
      <c r="AU271" s="223" t="s">
        <v>88</v>
      </c>
      <c r="AY271" s="222" t="s">
        <v>144</v>
      </c>
      <c r="BK271" s="224">
        <f>SUM(BK272:BK281)</f>
        <v>0</v>
      </c>
    </row>
    <row r="272" s="2" customFormat="1" ht="37.8" customHeight="1">
      <c r="A272" s="39"/>
      <c r="B272" s="40"/>
      <c r="C272" s="227" t="s">
        <v>560</v>
      </c>
      <c r="D272" s="227" t="s">
        <v>146</v>
      </c>
      <c r="E272" s="228" t="s">
        <v>911</v>
      </c>
      <c r="F272" s="229" t="s">
        <v>912</v>
      </c>
      <c r="G272" s="230" t="s">
        <v>174</v>
      </c>
      <c r="H272" s="231">
        <v>21.600000000000001</v>
      </c>
      <c r="I272" s="232"/>
      <c r="J272" s="233">
        <f>ROUND(I272*H272,2)</f>
        <v>0</v>
      </c>
      <c r="K272" s="229" t="s">
        <v>150</v>
      </c>
      <c r="L272" s="45"/>
      <c r="M272" s="234" t="s">
        <v>1</v>
      </c>
      <c r="N272" s="235" t="s">
        <v>46</v>
      </c>
      <c r="O272" s="92"/>
      <c r="P272" s="236">
        <f>O272*H272</f>
        <v>0</v>
      </c>
      <c r="Q272" s="236">
        <v>8.0499999999999992E-06</v>
      </c>
      <c r="R272" s="236">
        <f>Q272*H272</f>
        <v>0.00017387999999999998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151</v>
      </c>
      <c r="AT272" s="238" t="s">
        <v>146</v>
      </c>
      <c r="AU272" s="238" t="s">
        <v>90</v>
      </c>
      <c r="AY272" s="18" t="s">
        <v>144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88</v>
      </c>
      <c r="BK272" s="239">
        <f>ROUND(I272*H272,2)</f>
        <v>0</v>
      </c>
      <c r="BL272" s="18" t="s">
        <v>151</v>
      </c>
      <c r="BM272" s="238" t="s">
        <v>913</v>
      </c>
    </row>
    <row r="273" s="13" customFormat="1">
      <c r="A273" s="13"/>
      <c r="B273" s="240"/>
      <c r="C273" s="241"/>
      <c r="D273" s="242" t="s">
        <v>153</v>
      </c>
      <c r="E273" s="243" t="s">
        <v>1</v>
      </c>
      <c r="F273" s="244" t="s">
        <v>914</v>
      </c>
      <c r="G273" s="241"/>
      <c r="H273" s="245">
        <v>21.600000000000001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153</v>
      </c>
      <c r="AU273" s="251" t="s">
        <v>90</v>
      </c>
      <c r="AV273" s="13" t="s">
        <v>90</v>
      </c>
      <c r="AW273" s="13" t="s">
        <v>36</v>
      </c>
      <c r="AX273" s="13" t="s">
        <v>88</v>
      </c>
      <c r="AY273" s="251" t="s">
        <v>144</v>
      </c>
    </row>
    <row r="274" s="2" customFormat="1" ht="55.5" customHeight="1">
      <c r="A274" s="39"/>
      <c r="B274" s="40"/>
      <c r="C274" s="227" t="s">
        <v>564</v>
      </c>
      <c r="D274" s="227" t="s">
        <v>146</v>
      </c>
      <c r="E274" s="228" t="s">
        <v>915</v>
      </c>
      <c r="F274" s="229" t="s">
        <v>916</v>
      </c>
      <c r="G274" s="230" t="s">
        <v>174</v>
      </c>
      <c r="H274" s="231">
        <v>21.600000000000001</v>
      </c>
      <c r="I274" s="232"/>
      <c r="J274" s="233">
        <f>ROUND(I274*H274,2)</f>
        <v>0</v>
      </c>
      <c r="K274" s="229" t="s">
        <v>150</v>
      </c>
      <c r="L274" s="45"/>
      <c r="M274" s="234" t="s">
        <v>1</v>
      </c>
      <c r="N274" s="235" t="s">
        <v>46</v>
      </c>
      <c r="O274" s="92"/>
      <c r="P274" s="236">
        <f>O274*H274</f>
        <v>0</v>
      </c>
      <c r="Q274" s="236">
        <v>0.00033960000000000001</v>
      </c>
      <c r="R274" s="236">
        <f>Q274*H274</f>
        <v>0.0073353600000000008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151</v>
      </c>
      <c r="AT274" s="238" t="s">
        <v>146</v>
      </c>
      <c r="AU274" s="238" t="s">
        <v>90</v>
      </c>
      <c r="AY274" s="18" t="s">
        <v>144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88</v>
      </c>
      <c r="BK274" s="239">
        <f>ROUND(I274*H274,2)</f>
        <v>0</v>
      </c>
      <c r="BL274" s="18" t="s">
        <v>151</v>
      </c>
      <c r="BM274" s="238" t="s">
        <v>917</v>
      </c>
    </row>
    <row r="275" s="13" customFormat="1">
      <c r="A275" s="13"/>
      <c r="B275" s="240"/>
      <c r="C275" s="241"/>
      <c r="D275" s="242" t="s">
        <v>153</v>
      </c>
      <c r="E275" s="243" t="s">
        <v>1</v>
      </c>
      <c r="F275" s="244" t="s">
        <v>914</v>
      </c>
      <c r="G275" s="241"/>
      <c r="H275" s="245">
        <v>21.600000000000001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153</v>
      </c>
      <c r="AU275" s="251" t="s">
        <v>90</v>
      </c>
      <c r="AV275" s="13" t="s">
        <v>90</v>
      </c>
      <c r="AW275" s="13" t="s">
        <v>36</v>
      </c>
      <c r="AX275" s="13" t="s">
        <v>88</v>
      </c>
      <c r="AY275" s="251" t="s">
        <v>144</v>
      </c>
    </row>
    <row r="276" s="2" customFormat="1" ht="37.8" customHeight="1">
      <c r="A276" s="39"/>
      <c r="B276" s="40"/>
      <c r="C276" s="227" t="s">
        <v>568</v>
      </c>
      <c r="D276" s="227" t="s">
        <v>146</v>
      </c>
      <c r="E276" s="228" t="s">
        <v>918</v>
      </c>
      <c r="F276" s="229" t="s">
        <v>919</v>
      </c>
      <c r="G276" s="230" t="s">
        <v>174</v>
      </c>
      <c r="H276" s="231">
        <v>18</v>
      </c>
      <c r="I276" s="232"/>
      <c r="J276" s="233">
        <f>ROUND(I276*H276,2)</f>
        <v>0</v>
      </c>
      <c r="K276" s="229" t="s">
        <v>150</v>
      </c>
      <c r="L276" s="45"/>
      <c r="M276" s="234" t="s">
        <v>1</v>
      </c>
      <c r="N276" s="235" t="s">
        <v>46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151</v>
      </c>
      <c r="AT276" s="238" t="s">
        <v>146</v>
      </c>
      <c r="AU276" s="238" t="s">
        <v>90</v>
      </c>
      <c r="AY276" s="18" t="s">
        <v>144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88</v>
      </c>
      <c r="BK276" s="239">
        <f>ROUND(I276*H276,2)</f>
        <v>0</v>
      </c>
      <c r="BL276" s="18" t="s">
        <v>151</v>
      </c>
      <c r="BM276" s="238" t="s">
        <v>920</v>
      </c>
    </row>
    <row r="277" s="13" customFormat="1">
      <c r="A277" s="13"/>
      <c r="B277" s="240"/>
      <c r="C277" s="241"/>
      <c r="D277" s="242" t="s">
        <v>153</v>
      </c>
      <c r="E277" s="243" t="s">
        <v>1</v>
      </c>
      <c r="F277" s="244" t="s">
        <v>921</v>
      </c>
      <c r="G277" s="241"/>
      <c r="H277" s="245">
        <v>18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153</v>
      </c>
      <c r="AU277" s="251" t="s">
        <v>90</v>
      </c>
      <c r="AV277" s="13" t="s">
        <v>90</v>
      </c>
      <c r="AW277" s="13" t="s">
        <v>36</v>
      </c>
      <c r="AX277" s="13" t="s">
        <v>88</v>
      </c>
      <c r="AY277" s="251" t="s">
        <v>144</v>
      </c>
    </row>
    <row r="278" s="2" customFormat="1" ht="24.15" customHeight="1">
      <c r="A278" s="39"/>
      <c r="B278" s="40"/>
      <c r="C278" s="227" t="s">
        <v>572</v>
      </c>
      <c r="D278" s="227" t="s">
        <v>146</v>
      </c>
      <c r="E278" s="228" t="s">
        <v>922</v>
      </c>
      <c r="F278" s="229" t="s">
        <v>923</v>
      </c>
      <c r="G278" s="230" t="s">
        <v>174</v>
      </c>
      <c r="H278" s="231">
        <v>18</v>
      </c>
      <c r="I278" s="232"/>
      <c r="J278" s="233">
        <f>ROUND(I278*H278,2)</f>
        <v>0</v>
      </c>
      <c r="K278" s="229" t="s">
        <v>150</v>
      </c>
      <c r="L278" s="45"/>
      <c r="M278" s="234" t="s">
        <v>1</v>
      </c>
      <c r="N278" s="235" t="s">
        <v>46</v>
      </c>
      <c r="O278" s="92"/>
      <c r="P278" s="236">
        <f>O278*H278</f>
        <v>0</v>
      </c>
      <c r="Q278" s="236">
        <v>1.6449999999999999E-06</v>
      </c>
      <c r="R278" s="236">
        <f>Q278*H278</f>
        <v>2.9609999999999999E-05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151</v>
      </c>
      <c r="AT278" s="238" t="s">
        <v>146</v>
      </c>
      <c r="AU278" s="238" t="s">
        <v>90</v>
      </c>
      <c r="AY278" s="18" t="s">
        <v>144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88</v>
      </c>
      <c r="BK278" s="239">
        <f>ROUND(I278*H278,2)</f>
        <v>0</v>
      </c>
      <c r="BL278" s="18" t="s">
        <v>151</v>
      </c>
      <c r="BM278" s="238" t="s">
        <v>924</v>
      </c>
    </row>
    <row r="279" s="13" customFormat="1">
      <c r="A279" s="13"/>
      <c r="B279" s="240"/>
      <c r="C279" s="241"/>
      <c r="D279" s="242" t="s">
        <v>153</v>
      </c>
      <c r="E279" s="243" t="s">
        <v>1</v>
      </c>
      <c r="F279" s="244" t="s">
        <v>921</v>
      </c>
      <c r="G279" s="241"/>
      <c r="H279" s="245">
        <v>18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153</v>
      </c>
      <c r="AU279" s="251" t="s">
        <v>90</v>
      </c>
      <c r="AV279" s="13" t="s">
        <v>90</v>
      </c>
      <c r="AW279" s="13" t="s">
        <v>36</v>
      </c>
      <c r="AX279" s="13" t="s">
        <v>88</v>
      </c>
      <c r="AY279" s="251" t="s">
        <v>144</v>
      </c>
    </row>
    <row r="280" s="2" customFormat="1" ht="55.5" customHeight="1">
      <c r="A280" s="39"/>
      <c r="B280" s="40"/>
      <c r="C280" s="227" t="s">
        <v>576</v>
      </c>
      <c r="D280" s="227" t="s">
        <v>146</v>
      </c>
      <c r="E280" s="228" t="s">
        <v>629</v>
      </c>
      <c r="F280" s="229" t="s">
        <v>630</v>
      </c>
      <c r="G280" s="230" t="s">
        <v>149</v>
      </c>
      <c r="H280" s="231">
        <v>14.175000000000001</v>
      </c>
      <c r="I280" s="232"/>
      <c r="J280" s="233">
        <f>ROUND(I280*H280,2)</f>
        <v>0</v>
      </c>
      <c r="K280" s="229" t="s">
        <v>150</v>
      </c>
      <c r="L280" s="45"/>
      <c r="M280" s="234" t="s">
        <v>1</v>
      </c>
      <c r="N280" s="235" t="s">
        <v>46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151</v>
      </c>
      <c r="AT280" s="238" t="s">
        <v>146</v>
      </c>
      <c r="AU280" s="238" t="s">
        <v>90</v>
      </c>
      <c r="AY280" s="18" t="s">
        <v>144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88</v>
      </c>
      <c r="BK280" s="239">
        <f>ROUND(I280*H280,2)</f>
        <v>0</v>
      </c>
      <c r="BL280" s="18" t="s">
        <v>151</v>
      </c>
      <c r="BM280" s="238" t="s">
        <v>925</v>
      </c>
    </row>
    <row r="281" s="13" customFormat="1">
      <c r="A281" s="13"/>
      <c r="B281" s="240"/>
      <c r="C281" s="241"/>
      <c r="D281" s="242" t="s">
        <v>153</v>
      </c>
      <c r="E281" s="243" t="s">
        <v>1</v>
      </c>
      <c r="F281" s="244" t="s">
        <v>926</v>
      </c>
      <c r="G281" s="241"/>
      <c r="H281" s="245">
        <v>14.175000000000001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153</v>
      </c>
      <c r="AU281" s="251" t="s">
        <v>90</v>
      </c>
      <c r="AV281" s="13" t="s">
        <v>90</v>
      </c>
      <c r="AW281" s="13" t="s">
        <v>36</v>
      </c>
      <c r="AX281" s="13" t="s">
        <v>88</v>
      </c>
      <c r="AY281" s="251" t="s">
        <v>144</v>
      </c>
    </row>
    <row r="282" s="12" customFormat="1" ht="22.8" customHeight="1">
      <c r="A282" s="12"/>
      <c r="B282" s="211"/>
      <c r="C282" s="212"/>
      <c r="D282" s="213" t="s">
        <v>80</v>
      </c>
      <c r="E282" s="225" t="s">
        <v>634</v>
      </c>
      <c r="F282" s="225" t="s">
        <v>635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SUM(P283:P293)</f>
        <v>0</v>
      </c>
      <c r="Q282" s="219"/>
      <c r="R282" s="220">
        <f>SUM(R283:R293)</f>
        <v>0</v>
      </c>
      <c r="S282" s="219"/>
      <c r="T282" s="221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88</v>
      </c>
      <c r="AT282" s="223" t="s">
        <v>80</v>
      </c>
      <c r="AU282" s="223" t="s">
        <v>88</v>
      </c>
      <c r="AY282" s="222" t="s">
        <v>144</v>
      </c>
      <c r="BK282" s="224">
        <f>SUM(BK283:BK293)</f>
        <v>0</v>
      </c>
    </row>
    <row r="283" s="2" customFormat="1" ht="37.8" customHeight="1">
      <c r="A283" s="39"/>
      <c r="B283" s="40"/>
      <c r="C283" s="227" t="s">
        <v>580</v>
      </c>
      <c r="D283" s="227" t="s">
        <v>146</v>
      </c>
      <c r="E283" s="228" t="s">
        <v>637</v>
      </c>
      <c r="F283" s="229" t="s">
        <v>638</v>
      </c>
      <c r="G283" s="230" t="s">
        <v>266</v>
      </c>
      <c r="H283" s="231">
        <v>23.149000000000001</v>
      </c>
      <c r="I283" s="232"/>
      <c r="J283" s="233">
        <f>ROUND(I283*H283,2)</f>
        <v>0</v>
      </c>
      <c r="K283" s="229" t="s">
        <v>150</v>
      </c>
      <c r="L283" s="45"/>
      <c r="M283" s="234" t="s">
        <v>1</v>
      </c>
      <c r="N283" s="235" t="s">
        <v>46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151</v>
      </c>
      <c r="AT283" s="238" t="s">
        <v>146</v>
      </c>
      <c r="AU283" s="238" t="s">
        <v>90</v>
      </c>
      <c r="AY283" s="18" t="s">
        <v>144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88</v>
      </c>
      <c r="BK283" s="239">
        <f>ROUND(I283*H283,2)</f>
        <v>0</v>
      </c>
      <c r="BL283" s="18" t="s">
        <v>151</v>
      </c>
      <c r="BM283" s="238" t="s">
        <v>927</v>
      </c>
    </row>
    <row r="284" s="13" customFormat="1">
      <c r="A284" s="13"/>
      <c r="B284" s="240"/>
      <c r="C284" s="241"/>
      <c r="D284" s="242" t="s">
        <v>153</v>
      </c>
      <c r="E284" s="243" t="s">
        <v>1</v>
      </c>
      <c r="F284" s="244" t="s">
        <v>928</v>
      </c>
      <c r="G284" s="241"/>
      <c r="H284" s="245">
        <v>23.149000000000001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153</v>
      </c>
      <c r="AU284" s="251" t="s">
        <v>90</v>
      </c>
      <c r="AV284" s="13" t="s">
        <v>90</v>
      </c>
      <c r="AW284" s="13" t="s">
        <v>36</v>
      </c>
      <c r="AX284" s="13" t="s">
        <v>88</v>
      </c>
      <c r="AY284" s="251" t="s">
        <v>144</v>
      </c>
    </row>
    <row r="285" s="2" customFormat="1" ht="37.8" customHeight="1">
      <c r="A285" s="39"/>
      <c r="B285" s="40"/>
      <c r="C285" s="227" t="s">
        <v>584</v>
      </c>
      <c r="D285" s="227" t="s">
        <v>146</v>
      </c>
      <c r="E285" s="228" t="s">
        <v>644</v>
      </c>
      <c r="F285" s="229" t="s">
        <v>645</v>
      </c>
      <c r="G285" s="230" t="s">
        <v>266</v>
      </c>
      <c r="H285" s="231">
        <v>115.74500000000001</v>
      </c>
      <c r="I285" s="232"/>
      <c r="J285" s="233">
        <f>ROUND(I285*H285,2)</f>
        <v>0</v>
      </c>
      <c r="K285" s="229" t="s">
        <v>150</v>
      </c>
      <c r="L285" s="45"/>
      <c r="M285" s="234" t="s">
        <v>1</v>
      </c>
      <c r="N285" s="235" t="s">
        <v>46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151</v>
      </c>
      <c r="AT285" s="238" t="s">
        <v>146</v>
      </c>
      <c r="AU285" s="238" t="s">
        <v>90</v>
      </c>
      <c r="AY285" s="18" t="s">
        <v>144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88</v>
      </c>
      <c r="BK285" s="239">
        <f>ROUND(I285*H285,2)</f>
        <v>0</v>
      </c>
      <c r="BL285" s="18" t="s">
        <v>151</v>
      </c>
      <c r="BM285" s="238" t="s">
        <v>929</v>
      </c>
    </row>
    <row r="286" s="15" customFormat="1">
      <c r="A286" s="15"/>
      <c r="B286" s="263"/>
      <c r="C286" s="264"/>
      <c r="D286" s="242" t="s">
        <v>153</v>
      </c>
      <c r="E286" s="265" t="s">
        <v>1</v>
      </c>
      <c r="F286" s="266" t="s">
        <v>647</v>
      </c>
      <c r="G286" s="264"/>
      <c r="H286" s="265" t="s">
        <v>1</v>
      </c>
      <c r="I286" s="267"/>
      <c r="J286" s="264"/>
      <c r="K286" s="264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153</v>
      </c>
      <c r="AU286" s="272" t="s">
        <v>90</v>
      </c>
      <c r="AV286" s="15" t="s">
        <v>88</v>
      </c>
      <c r="AW286" s="15" t="s">
        <v>36</v>
      </c>
      <c r="AX286" s="15" t="s">
        <v>81</v>
      </c>
      <c r="AY286" s="272" t="s">
        <v>144</v>
      </c>
    </row>
    <row r="287" s="13" customFormat="1">
      <c r="A287" s="13"/>
      <c r="B287" s="240"/>
      <c r="C287" s="241"/>
      <c r="D287" s="242" t="s">
        <v>153</v>
      </c>
      <c r="E287" s="243" t="s">
        <v>1</v>
      </c>
      <c r="F287" s="244" t="s">
        <v>930</v>
      </c>
      <c r="G287" s="241"/>
      <c r="H287" s="245">
        <v>115.74500000000001</v>
      </c>
      <c r="I287" s="246"/>
      <c r="J287" s="241"/>
      <c r="K287" s="241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153</v>
      </c>
      <c r="AU287" s="251" t="s">
        <v>90</v>
      </c>
      <c r="AV287" s="13" t="s">
        <v>90</v>
      </c>
      <c r="AW287" s="13" t="s">
        <v>36</v>
      </c>
      <c r="AX287" s="13" t="s">
        <v>88</v>
      </c>
      <c r="AY287" s="251" t="s">
        <v>144</v>
      </c>
    </row>
    <row r="288" s="2" customFormat="1" ht="44.25" customHeight="1">
      <c r="A288" s="39"/>
      <c r="B288" s="40"/>
      <c r="C288" s="227" t="s">
        <v>588</v>
      </c>
      <c r="D288" s="284" t="s">
        <v>146</v>
      </c>
      <c r="E288" s="228" t="s">
        <v>661</v>
      </c>
      <c r="F288" s="229" t="s">
        <v>662</v>
      </c>
      <c r="G288" s="230" t="s">
        <v>266</v>
      </c>
      <c r="H288" s="231">
        <v>2.194</v>
      </c>
      <c r="I288" s="232"/>
      <c r="J288" s="233">
        <f>ROUND(I288*H288,2)</f>
        <v>0</v>
      </c>
      <c r="K288" s="229" t="s">
        <v>267</v>
      </c>
      <c r="L288" s="45"/>
      <c r="M288" s="234" t="s">
        <v>1</v>
      </c>
      <c r="N288" s="235" t="s">
        <v>46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151</v>
      </c>
      <c r="AT288" s="238" t="s">
        <v>146</v>
      </c>
      <c r="AU288" s="238" t="s">
        <v>90</v>
      </c>
      <c r="AY288" s="18" t="s">
        <v>144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88</v>
      </c>
      <c r="BK288" s="239">
        <f>ROUND(I288*H288,2)</f>
        <v>0</v>
      </c>
      <c r="BL288" s="18" t="s">
        <v>151</v>
      </c>
      <c r="BM288" s="238" t="s">
        <v>931</v>
      </c>
    </row>
    <row r="289" s="13" customFormat="1">
      <c r="A289" s="13"/>
      <c r="B289" s="240"/>
      <c r="C289" s="241"/>
      <c r="D289" s="242" t="s">
        <v>153</v>
      </c>
      <c r="E289" s="243" t="s">
        <v>1</v>
      </c>
      <c r="F289" s="244" t="s">
        <v>932</v>
      </c>
      <c r="G289" s="241"/>
      <c r="H289" s="245">
        <v>2.194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153</v>
      </c>
      <c r="AU289" s="251" t="s">
        <v>90</v>
      </c>
      <c r="AV289" s="13" t="s">
        <v>90</v>
      </c>
      <c r="AW289" s="13" t="s">
        <v>36</v>
      </c>
      <c r="AX289" s="13" t="s">
        <v>88</v>
      </c>
      <c r="AY289" s="251" t="s">
        <v>144</v>
      </c>
    </row>
    <row r="290" s="2" customFormat="1" ht="44.25" customHeight="1">
      <c r="A290" s="39"/>
      <c r="B290" s="40"/>
      <c r="C290" s="227" t="s">
        <v>592</v>
      </c>
      <c r="D290" s="284" t="s">
        <v>146</v>
      </c>
      <c r="E290" s="228" t="s">
        <v>933</v>
      </c>
      <c r="F290" s="229" t="s">
        <v>934</v>
      </c>
      <c r="G290" s="230" t="s">
        <v>266</v>
      </c>
      <c r="H290" s="231">
        <v>2.4380000000000002</v>
      </c>
      <c r="I290" s="232"/>
      <c r="J290" s="233">
        <f>ROUND(I290*H290,2)</f>
        <v>0</v>
      </c>
      <c r="K290" s="229" t="s">
        <v>267</v>
      </c>
      <c r="L290" s="45"/>
      <c r="M290" s="234" t="s">
        <v>1</v>
      </c>
      <c r="N290" s="235" t="s">
        <v>46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151</v>
      </c>
      <c r="AT290" s="238" t="s">
        <v>146</v>
      </c>
      <c r="AU290" s="238" t="s">
        <v>90</v>
      </c>
      <c r="AY290" s="18" t="s">
        <v>144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88</v>
      </c>
      <c r="BK290" s="239">
        <f>ROUND(I290*H290,2)</f>
        <v>0</v>
      </c>
      <c r="BL290" s="18" t="s">
        <v>151</v>
      </c>
      <c r="BM290" s="238" t="s">
        <v>935</v>
      </c>
    </row>
    <row r="291" s="13" customFormat="1">
      <c r="A291" s="13"/>
      <c r="B291" s="240"/>
      <c r="C291" s="241"/>
      <c r="D291" s="242" t="s">
        <v>153</v>
      </c>
      <c r="E291" s="243" t="s">
        <v>1</v>
      </c>
      <c r="F291" s="244" t="s">
        <v>936</v>
      </c>
      <c r="G291" s="241"/>
      <c r="H291" s="245">
        <v>2.4380000000000002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153</v>
      </c>
      <c r="AU291" s="251" t="s">
        <v>90</v>
      </c>
      <c r="AV291" s="13" t="s">
        <v>90</v>
      </c>
      <c r="AW291" s="13" t="s">
        <v>36</v>
      </c>
      <c r="AX291" s="13" t="s">
        <v>88</v>
      </c>
      <c r="AY291" s="251" t="s">
        <v>144</v>
      </c>
    </row>
    <row r="292" s="2" customFormat="1" ht="44.25" customHeight="1">
      <c r="A292" s="39"/>
      <c r="B292" s="40"/>
      <c r="C292" s="227" t="s">
        <v>596</v>
      </c>
      <c r="D292" s="284" t="s">
        <v>146</v>
      </c>
      <c r="E292" s="228" t="s">
        <v>665</v>
      </c>
      <c r="F292" s="229" t="s">
        <v>265</v>
      </c>
      <c r="G292" s="230" t="s">
        <v>266</v>
      </c>
      <c r="H292" s="231">
        <v>13.208</v>
      </c>
      <c r="I292" s="232"/>
      <c r="J292" s="233">
        <f>ROUND(I292*H292,2)</f>
        <v>0</v>
      </c>
      <c r="K292" s="229" t="s">
        <v>267</v>
      </c>
      <c r="L292" s="45"/>
      <c r="M292" s="234" t="s">
        <v>1</v>
      </c>
      <c r="N292" s="235" t="s">
        <v>46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151</v>
      </c>
      <c r="AT292" s="238" t="s">
        <v>146</v>
      </c>
      <c r="AU292" s="238" t="s">
        <v>90</v>
      </c>
      <c r="AY292" s="18" t="s">
        <v>144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88</v>
      </c>
      <c r="BK292" s="239">
        <f>ROUND(I292*H292,2)</f>
        <v>0</v>
      </c>
      <c r="BL292" s="18" t="s">
        <v>151</v>
      </c>
      <c r="BM292" s="238" t="s">
        <v>937</v>
      </c>
    </row>
    <row r="293" s="13" customFormat="1">
      <c r="A293" s="13"/>
      <c r="B293" s="240"/>
      <c r="C293" s="241"/>
      <c r="D293" s="242" t="s">
        <v>153</v>
      </c>
      <c r="E293" s="243" t="s">
        <v>1</v>
      </c>
      <c r="F293" s="244" t="s">
        <v>938</v>
      </c>
      <c r="G293" s="241"/>
      <c r="H293" s="245">
        <v>13.208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153</v>
      </c>
      <c r="AU293" s="251" t="s">
        <v>90</v>
      </c>
      <c r="AV293" s="13" t="s">
        <v>90</v>
      </c>
      <c r="AW293" s="13" t="s">
        <v>36</v>
      </c>
      <c r="AX293" s="13" t="s">
        <v>88</v>
      </c>
      <c r="AY293" s="251" t="s">
        <v>144</v>
      </c>
    </row>
    <row r="294" s="12" customFormat="1" ht="22.8" customHeight="1">
      <c r="A294" s="12"/>
      <c r="B294" s="211"/>
      <c r="C294" s="212"/>
      <c r="D294" s="213" t="s">
        <v>80</v>
      </c>
      <c r="E294" s="225" t="s">
        <v>667</v>
      </c>
      <c r="F294" s="225" t="s">
        <v>668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P295</f>
        <v>0</v>
      </c>
      <c r="Q294" s="219"/>
      <c r="R294" s="220">
        <f>R295</f>
        <v>0</v>
      </c>
      <c r="S294" s="219"/>
      <c r="T294" s="221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88</v>
      </c>
      <c r="AT294" s="223" t="s">
        <v>80</v>
      </c>
      <c r="AU294" s="223" t="s">
        <v>88</v>
      </c>
      <c r="AY294" s="222" t="s">
        <v>144</v>
      </c>
      <c r="BK294" s="224">
        <f>BK295</f>
        <v>0</v>
      </c>
    </row>
    <row r="295" s="2" customFormat="1" ht="49.05" customHeight="1">
      <c r="A295" s="39"/>
      <c r="B295" s="40"/>
      <c r="C295" s="227" t="s">
        <v>600</v>
      </c>
      <c r="D295" s="284" t="s">
        <v>146</v>
      </c>
      <c r="E295" s="228" t="s">
        <v>939</v>
      </c>
      <c r="F295" s="229" t="s">
        <v>940</v>
      </c>
      <c r="G295" s="230" t="s">
        <v>266</v>
      </c>
      <c r="H295" s="231">
        <v>105.134</v>
      </c>
      <c r="I295" s="232"/>
      <c r="J295" s="233">
        <f>ROUND(I295*H295,2)</f>
        <v>0</v>
      </c>
      <c r="K295" s="229" t="s">
        <v>267</v>
      </c>
      <c r="L295" s="45"/>
      <c r="M295" s="234" t="s">
        <v>1</v>
      </c>
      <c r="N295" s="235" t="s">
        <v>46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151</v>
      </c>
      <c r="AT295" s="238" t="s">
        <v>146</v>
      </c>
      <c r="AU295" s="238" t="s">
        <v>90</v>
      </c>
      <c r="AY295" s="18" t="s">
        <v>144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88</v>
      </c>
      <c r="BK295" s="239">
        <f>ROUND(I295*H295,2)</f>
        <v>0</v>
      </c>
      <c r="BL295" s="18" t="s">
        <v>151</v>
      </c>
      <c r="BM295" s="238" t="s">
        <v>941</v>
      </c>
    </row>
    <row r="296" s="12" customFormat="1" ht="25.92" customHeight="1">
      <c r="A296" s="12"/>
      <c r="B296" s="211"/>
      <c r="C296" s="212"/>
      <c r="D296" s="213" t="s">
        <v>80</v>
      </c>
      <c r="E296" s="214" t="s">
        <v>673</v>
      </c>
      <c r="F296" s="214" t="s">
        <v>674</v>
      </c>
      <c r="G296" s="212"/>
      <c r="H296" s="212"/>
      <c r="I296" s="215"/>
      <c r="J296" s="216">
        <f>BK296</f>
        <v>0</v>
      </c>
      <c r="K296" s="212"/>
      <c r="L296" s="217"/>
      <c r="M296" s="218"/>
      <c r="N296" s="219"/>
      <c r="O296" s="219"/>
      <c r="P296" s="220">
        <f>P297</f>
        <v>0</v>
      </c>
      <c r="Q296" s="219"/>
      <c r="R296" s="220">
        <f>R297</f>
        <v>0</v>
      </c>
      <c r="S296" s="219"/>
      <c r="T296" s="221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2" t="s">
        <v>151</v>
      </c>
      <c r="AT296" s="223" t="s">
        <v>80</v>
      </c>
      <c r="AU296" s="223" t="s">
        <v>81</v>
      </c>
      <c r="AY296" s="222" t="s">
        <v>144</v>
      </c>
      <c r="BK296" s="224">
        <f>BK297</f>
        <v>0</v>
      </c>
    </row>
    <row r="297" s="2" customFormat="1" ht="16.5" customHeight="1">
      <c r="A297" s="39"/>
      <c r="B297" s="40"/>
      <c r="C297" s="227" t="s">
        <v>605</v>
      </c>
      <c r="D297" s="227" t="s">
        <v>146</v>
      </c>
      <c r="E297" s="228" t="s">
        <v>676</v>
      </c>
      <c r="F297" s="229" t="s">
        <v>942</v>
      </c>
      <c r="G297" s="230" t="s">
        <v>626</v>
      </c>
      <c r="H297" s="231">
        <v>1</v>
      </c>
      <c r="I297" s="232"/>
      <c r="J297" s="233">
        <f>ROUND(I297*H297,2)</f>
        <v>0</v>
      </c>
      <c r="K297" s="229" t="s">
        <v>1</v>
      </c>
      <c r="L297" s="45"/>
      <c r="M297" s="302" t="s">
        <v>1</v>
      </c>
      <c r="N297" s="303" t="s">
        <v>46</v>
      </c>
      <c r="O297" s="304"/>
      <c r="P297" s="305">
        <f>O297*H297</f>
        <v>0</v>
      </c>
      <c r="Q297" s="305">
        <v>0</v>
      </c>
      <c r="R297" s="305">
        <f>Q297*H297</f>
        <v>0</v>
      </c>
      <c r="S297" s="305">
        <v>0</v>
      </c>
      <c r="T297" s="30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678</v>
      </c>
      <c r="AT297" s="238" t="s">
        <v>146</v>
      </c>
      <c r="AU297" s="238" t="s">
        <v>88</v>
      </c>
      <c r="AY297" s="18" t="s">
        <v>144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88</v>
      </c>
      <c r="BK297" s="239">
        <f>ROUND(I297*H297,2)</f>
        <v>0</v>
      </c>
      <c r="BL297" s="18" t="s">
        <v>678</v>
      </c>
      <c r="BM297" s="238" t="s">
        <v>943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Jk/cv2J/oMOOuQRbweqU7usZDlh8mRAkqKDg2nrZuVHX4zDpiovaSZLxQg0LGYHg3yf3kZQN+PsG/+FwOVV6HQ==" hashValue="XmxFv2ukjCZTrtIjxpx4o9bbZ5Fod/2TyIX1/j+Qo5ykzEEYlMkUF0VeyNqfPsgNQMxAI1p8zsXYZTFSdvJtSg==" algorithmName="SHA-512" password="CC35"/>
  <autoFilter ref="C128:K2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Zásobní řad RO Staré Hradiště do Cihelny, Pardubice - 1. etapa</v>
      </c>
      <c r="F7" s="151"/>
      <c r="G7" s="151"/>
      <c r="H7" s="151"/>
      <c r="L7" s="21"/>
    </row>
    <row r="8" s="1" customFormat="1" ht="12" customHeight="1">
      <c r="B8" s="21"/>
      <c r="D8" s="151" t="s">
        <v>109</v>
      </c>
      <c r="L8" s="21"/>
    </row>
    <row r="9" s="2" customFormat="1" ht="16.5" customHeight="1">
      <c r="A9" s="39"/>
      <c r="B9" s="45"/>
      <c r="C9" s="39"/>
      <c r="D9" s="39"/>
      <c r="E9" s="152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19. 1. 2024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40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ROUND((SUM(BE130:BE398)),  2)</f>
        <v>0</v>
      </c>
      <c r="G35" s="39"/>
      <c r="H35" s="39"/>
      <c r="I35" s="165">
        <v>0.20999999999999999</v>
      </c>
      <c r="J35" s="164">
        <f>ROUND(((SUM(BE130:BE398))*I35),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ROUND((SUM(BF130:BF398)),  2)</f>
        <v>0</v>
      </c>
      <c r="G36" s="39"/>
      <c r="H36" s="39"/>
      <c r="I36" s="165">
        <v>0.14999999999999999</v>
      </c>
      <c r="J36" s="164">
        <f>ROUND(((SUM(BF130:BF398))*I36),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ROUND((SUM(BG130:BG398)),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ROUND((SUM(BH130:BH398)),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ROUND((SUM(BI130:BI398)),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Zásobní řad RO Staré Hradiště do Cihelny, Pardubice - 1.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06 - Přeložka jednotné kanalizace podél komunikace II/324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Pardubice</v>
      </c>
      <c r="G91" s="41"/>
      <c r="H91" s="41"/>
      <c r="I91" s="33" t="s">
        <v>22</v>
      </c>
      <c r="J91" s="80" t="str">
        <f>IF(J14="","",J14)</f>
        <v>19. 1. 2024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32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118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119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121</v>
      </c>
      <c r="E101" s="197"/>
      <c r="F101" s="197"/>
      <c r="G101" s="197"/>
      <c r="H101" s="197"/>
      <c r="I101" s="197"/>
      <c r="J101" s="198">
        <f>J262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122</v>
      </c>
      <c r="E102" s="197"/>
      <c r="F102" s="197"/>
      <c r="G102" s="197"/>
      <c r="H102" s="197"/>
      <c r="I102" s="197"/>
      <c r="J102" s="198">
        <f>J265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123</v>
      </c>
      <c r="E103" s="197"/>
      <c r="F103" s="197"/>
      <c r="G103" s="197"/>
      <c r="H103" s="197"/>
      <c r="I103" s="197"/>
      <c r="J103" s="198">
        <f>J282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124</v>
      </c>
      <c r="E104" s="197"/>
      <c r="F104" s="197"/>
      <c r="G104" s="197"/>
      <c r="H104" s="197"/>
      <c r="I104" s="197"/>
      <c r="J104" s="198">
        <f>J301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125</v>
      </c>
      <c r="E105" s="197"/>
      <c r="F105" s="197"/>
      <c r="G105" s="197"/>
      <c r="H105" s="197"/>
      <c r="I105" s="197"/>
      <c r="J105" s="198">
        <f>J353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126</v>
      </c>
      <c r="E106" s="197"/>
      <c r="F106" s="197"/>
      <c r="G106" s="197"/>
      <c r="H106" s="197"/>
      <c r="I106" s="197"/>
      <c r="J106" s="198">
        <f>J370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127</v>
      </c>
      <c r="E107" s="197"/>
      <c r="F107" s="197"/>
      <c r="G107" s="197"/>
      <c r="H107" s="197"/>
      <c r="I107" s="197"/>
      <c r="J107" s="198">
        <f>J387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128</v>
      </c>
      <c r="E108" s="192"/>
      <c r="F108" s="192"/>
      <c r="G108" s="192"/>
      <c r="H108" s="192"/>
      <c r="I108" s="192"/>
      <c r="J108" s="193">
        <f>J389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Zásobní řad RO Staré Hradiště do Cihelny, Pardubice - 1. etapa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109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110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06 - Přeložka jednotné kanalizace podél komunikace II/324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Pardubice</v>
      </c>
      <c r="G124" s="41"/>
      <c r="H124" s="41"/>
      <c r="I124" s="33" t="s">
        <v>22</v>
      </c>
      <c r="J124" s="80" t="str">
        <f>IF(J14="","",J14)</f>
        <v>19. 1. 2024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Vodovody a kanalizace Pardubice, a.s.</v>
      </c>
      <c r="G126" s="41"/>
      <c r="H126" s="41"/>
      <c r="I126" s="33" t="s">
        <v>32</v>
      </c>
      <c r="J126" s="37" t="str">
        <f>E23</f>
        <v>Multiaqua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Lubor Dítě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130</v>
      </c>
      <c r="D129" s="203" t="s">
        <v>66</v>
      </c>
      <c r="E129" s="203" t="s">
        <v>62</v>
      </c>
      <c r="F129" s="203" t="s">
        <v>63</v>
      </c>
      <c r="G129" s="203" t="s">
        <v>131</v>
      </c>
      <c r="H129" s="203" t="s">
        <v>132</v>
      </c>
      <c r="I129" s="203" t="s">
        <v>133</v>
      </c>
      <c r="J129" s="203" t="s">
        <v>115</v>
      </c>
      <c r="K129" s="204" t="s">
        <v>134</v>
      </c>
      <c r="L129" s="205"/>
      <c r="M129" s="101" t="s">
        <v>1</v>
      </c>
      <c r="N129" s="102" t="s">
        <v>45</v>
      </c>
      <c r="O129" s="102" t="s">
        <v>135</v>
      </c>
      <c r="P129" s="102" t="s">
        <v>136</v>
      </c>
      <c r="Q129" s="102" t="s">
        <v>137</v>
      </c>
      <c r="R129" s="102" t="s">
        <v>138</v>
      </c>
      <c r="S129" s="102" t="s">
        <v>139</v>
      </c>
      <c r="T129" s="103" t="s">
        <v>140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141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P131+P389</f>
        <v>0</v>
      </c>
      <c r="Q130" s="105"/>
      <c r="R130" s="208">
        <f>R131+R389</f>
        <v>510.37370825982998</v>
      </c>
      <c r="S130" s="105"/>
      <c r="T130" s="209">
        <f>T131+T389</f>
        <v>244.999754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80</v>
      </c>
      <c r="AU130" s="18" t="s">
        <v>117</v>
      </c>
      <c r="BK130" s="210">
        <f>BK131+BK389</f>
        <v>0</v>
      </c>
    </row>
    <row r="131" s="12" customFormat="1" ht="25.92" customHeight="1">
      <c r="A131" s="12"/>
      <c r="B131" s="211"/>
      <c r="C131" s="212"/>
      <c r="D131" s="213" t="s">
        <v>80</v>
      </c>
      <c r="E131" s="214" t="s">
        <v>142</v>
      </c>
      <c r="F131" s="214" t="s">
        <v>143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P132+P262+P265+P282+P301+P353+P370+P387</f>
        <v>0</v>
      </c>
      <c r="Q131" s="219"/>
      <c r="R131" s="220">
        <f>R132+R262+R265+R282+R301+R353+R370+R387</f>
        <v>510.37370825982998</v>
      </c>
      <c r="S131" s="219"/>
      <c r="T131" s="221">
        <f>T132+T262+T265+T282+T301+T353+T370+T387</f>
        <v>244.999754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88</v>
      </c>
      <c r="AT131" s="223" t="s">
        <v>80</v>
      </c>
      <c r="AU131" s="223" t="s">
        <v>81</v>
      </c>
      <c r="AY131" s="222" t="s">
        <v>144</v>
      </c>
      <c r="BK131" s="224">
        <f>BK132+BK262+BK265+BK282+BK301+BK353+BK370+BK387</f>
        <v>0</v>
      </c>
    </row>
    <row r="132" s="12" customFormat="1" ht="22.8" customHeight="1">
      <c r="A132" s="12"/>
      <c r="B132" s="211"/>
      <c r="C132" s="212"/>
      <c r="D132" s="213" t="s">
        <v>80</v>
      </c>
      <c r="E132" s="225" t="s">
        <v>88</v>
      </c>
      <c r="F132" s="225" t="s">
        <v>145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SUM(P133:P261)</f>
        <v>0</v>
      </c>
      <c r="Q132" s="219"/>
      <c r="R132" s="220">
        <f>SUM(R133:R261)</f>
        <v>488.98466661313</v>
      </c>
      <c r="S132" s="219"/>
      <c r="T132" s="221">
        <f>SUM(T133:T261)</f>
        <v>228.237754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88</v>
      </c>
      <c r="AT132" s="223" t="s">
        <v>80</v>
      </c>
      <c r="AU132" s="223" t="s">
        <v>88</v>
      </c>
      <c r="AY132" s="222" t="s">
        <v>144</v>
      </c>
      <c r="BK132" s="224">
        <f>SUM(BK133:BK261)</f>
        <v>0</v>
      </c>
    </row>
    <row r="133" s="2" customFormat="1" ht="66.75" customHeight="1">
      <c r="A133" s="39"/>
      <c r="B133" s="40"/>
      <c r="C133" s="227" t="s">
        <v>88</v>
      </c>
      <c r="D133" s="227" t="s">
        <v>146</v>
      </c>
      <c r="E133" s="228" t="s">
        <v>163</v>
      </c>
      <c r="F133" s="229" t="s">
        <v>164</v>
      </c>
      <c r="G133" s="230" t="s">
        <v>149</v>
      </c>
      <c r="H133" s="231">
        <v>211.34299999999999</v>
      </c>
      <c r="I133" s="232"/>
      <c r="J133" s="233">
        <f>ROUND(I133*H133,2)</f>
        <v>0</v>
      </c>
      <c r="K133" s="229" t="s">
        <v>150</v>
      </c>
      <c r="L133" s="45"/>
      <c r="M133" s="234" t="s">
        <v>1</v>
      </c>
      <c r="N133" s="235" t="s">
        <v>46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0.28999999999999998</v>
      </c>
      <c r="T133" s="237">
        <f>S133*H133</f>
        <v>61.289469999999994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151</v>
      </c>
      <c r="AT133" s="238" t="s">
        <v>146</v>
      </c>
      <c r="AU133" s="238" t="s">
        <v>90</v>
      </c>
      <c r="AY133" s="18" t="s">
        <v>144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151</v>
      </c>
      <c r="BM133" s="238" t="s">
        <v>945</v>
      </c>
    </row>
    <row r="134" s="15" customFormat="1">
      <c r="A134" s="15"/>
      <c r="B134" s="263"/>
      <c r="C134" s="264"/>
      <c r="D134" s="242" t="s">
        <v>153</v>
      </c>
      <c r="E134" s="265" t="s">
        <v>1</v>
      </c>
      <c r="F134" s="266" t="s">
        <v>166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2" t="s">
        <v>153</v>
      </c>
      <c r="AU134" s="272" t="s">
        <v>90</v>
      </c>
      <c r="AV134" s="15" t="s">
        <v>88</v>
      </c>
      <c r="AW134" s="15" t="s">
        <v>36</v>
      </c>
      <c r="AX134" s="15" t="s">
        <v>81</v>
      </c>
      <c r="AY134" s="272" t="s">
        <v>144</v>
      </c>
    </row>
    <row r="135" s="15" customFormat="1">
      <c r="A135" s="15"/>
      <c r="B135" s="263"/>
      <c r="C135" s="264"/>
      <c r="D135" s="242" t="s">
        <v>153</v>
      </c>
      <c r="E135" s="265" t="s">
        <v>1</v>
      </c>
      <c r="F135" s="266" t="s">
        <v>167</v>
      </c>
      <c r="G135" s="264"/>
      <c r="H135" s="265" t="s">
        <v>1</v>
      </c>
      <c r="I135" s="267"/>
      <c r="J135" s="264"/>
      <c r="K135" s="264"/>
      <c r="L135" s="268"/>
      <c r="M135" s="269"/>
      <c r="N135" s="270"/>
      <c r="O135" s="270"/>
      <c r="P135" s="270"/>
      <c r="Q135" s="270"/>
      <c r="R135" s="270"/>
      <c r="S135" s="270"/>
      <c r="T135" s="27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2" t="s">
        <v>153</v>
      </c>
      <c r="AU135" s="272" t="s">
        <v>90</v>
      </c>
      <c r="AV135" s="15" t="s">
        <v>88</v>
      </c>
      <c r="AW135" s="15" t="s">
        <v>36</v>
      </c>
      <c r="AX135" s="15" t="s">
        <v>81</v>
      </c>
      <c r="AY135" s="272" t="s">
        <v>144</v>
      </c>
    </row>
    <row r="136" s="13" customFormat="1">
      <c r="A136" s="13"/>
      <c r="B136" s="240"/>
      <c r="C136" s="241"/>
      <c r="D136" s="242" t="s">
        <v>153</v>
      </c>
      <c r="E136" s="243" t="s">
        <v>1</v>
      </c>
      <c r="F136" s="244" t="s">
        <v>946</v>
      </c>
      <c r="G136" s="241"/>
      <c r="H136" s="245">
        <v>176.143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153</v>
      </c>
      <c r="AU136" s="251" t="s">
        <v>90</v>
      </c>
      <c r="AV136" s="13" t="s">
        <v>90</v>
      </c>
      <c r="AW136" s="13" t="s">
        <v>36</v>
      </c>
      <c r="AX136" s="13" t="s">
        <v>81</v>
      </c>
      <c r="AY136" s="251" t="s">
        <v>144</v>
      </c>
    </row>
    <row r="137" s="13" customFormat="1">
      <c r="A137" s="13"/>
      <c r="B137" s="240"/>
      <c r="C137" s="241"/>
      <c r="D137" s="242" t="s">
        <v>153</v>
      </c>
      <c r="E137" s="243" t="s">
        <v>1</v>
      </c>
      <c r="F137" s="244" t="s">
        <v>947</v>
      </c>
      <c r="G137" s="241"/>
      <c r="H137" s="245">
        <v>35.200000000000003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153</v>
      </c>
      <c r="AU137" s="251" t="s">
        <v>90</v>
      </c>
      <c r="AV137" s="13" t="s">
        <v>90</v>
      </c>
      <c r="AW137" s="13" t="s">
        <v>36</v>
      </c>
      <c r="AX137" s="13" t="s">
        <v>81</v>
      </c>
      <c r="AY137" s="251" t="s">
        <v>144</v>
      </c>
    </row>
    <row r="138" s="14" customFormat="1">
      <c r="A138" s="14"/>
      <c r="B138" s="252"/>
      <c r="C138" s="253"/>
      <c r="D138" s="242" t="s">
        <v>153</v>
      </c>
      <c r="E138" s="254" t="s">
        <v>1</v>
      </c>
      <c r="F138" s="255" t="s">
        <v>156</v>
      </c>
      <c r="G138" s="253"/>
      <c r="H138" s="256">
        <v>211.34299999999999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153</v>
      </c>
      <c r="AU138" s="262" t="s">
        <v>90</v>
      </c>
      <c r="AV138" s="14" t="s">
        <v>151</v>
      </c>
      <c r="AW138" s="14" t="s">
        <v>36</v>
      </c>
      <c r="AX138" s="14" t="s">
        <v>88</v>
      </c>
      <c r="AY138" s="262" t="s">
        <v>144</v>
      </c>
    </row>
    <row r="139" s="2" customFormat="1" ht="62.7" customHeight="1">
      <c r="A139" s="39"/>
      <c r="B139" s="40"/>
      <c r="C139" s="227" t="s">
        <v>90</v>
      </c>
      <c r="D139" s="227" t="s">
        <v>146</v>
      </c>
      <c r="E139" s="228" t="s">
        <v>168</v>
      </c>
      <c r="F139" s="229" t="s">
        <v>169</v>
      </c>
      <c r="G139" s="230" t="s">
        <v>149</v>
      </c>
      <c r="H139" s="231">
        <v>211.34299999999999</v>
      </c>
      <c r="I139" s="232"/>
      <c r="J139" s="233">
        <f>ROUND(I139*H139,2)</f>
        <v>0</v>
      </c>
      <c r="K139" s="229" t="s">
        <v>150</v>
      </c>
      <c r="L139" s="45"/>
      <c r="M139" s="234" t="s">
        <v>1</v>
      </c>
      <c r="N139" s="235" t="s">
        <v>46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0.32500000000000001</v>
      </c>
      <c r="T139" s="237">
        <f>S139*H139</f>
        <v>68.686475000000002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151</v>
      </c>
      <c r="AT139" s="238" t="s">
        <v>146</v>
      </c>
      <c r="AU139" s="238" t="s">
        <v>90</v>
      </c>
      <c r="AY139" s="18" t="s">
        <v>144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151</v>
      </c>
      <c r="BM139" s="238" t="s">
        <v>948</v>
      </c>
    </row>
    <row r="140" s="15" customFormat="1">
      <c r="A140" s="15"/>
      <c r="B140" s="263"/>
      <c r="C140" s="264"/>
      <c r="D140" s="242" t="s">
        <v>153</v>
      </c>
      <c r="E140" s="265" t="s">
        <v>1</v>
      </c>
      <c r="F140" s="266" t="s">
        <v>166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153</v>
      </c>
      <c r="AU140" s="272" t="s">
        <v>90</v>
      </c>
      <c r="AV140" s="15" t="s">
        <v>88</v>
      </c>
      <c r="AW140" s="15" t="s">
        <v>36</v>
      </c>
      <c r="AX140" s="15" t="s">
        <v>81</v>
      </c>
      <c r="AY140" s="272" t="s">
        <v>144</v>
      </c>
    </row>
    <row r="141" s="15" customFormat="1">
      <c r="A141" s="15"/>
      <c r="B141" s="263"/>
      <c r="C141" s="264"/>
      <c r="D141" s="242" t="s">
        <v>153</v>
      </c>
      <c r="E141" s="265" t="s">
        <v>1</v>
      </c>
      <c r="F141" s="266" t="s">
        <v>167</v>
      </c>
      <c r="G141" s="264"/>
      <c r="H141" s="265" t="s">
        <v>1</v>
      </c>
      <c r="I141" s="267"/>
      <c r="J141" s="264"/>
      <c r="K141" s="264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153</v>
      </c>
      <c r="AU141" s="272" t="s">
        <v>90</v>
      </c>
      <c r="AV141" s="15" t="s">
        <v>88</v>
      </c>
      <c r="AW141" s="15" t="s">
        <v>36</v>
      </c>
      <c r="AX141" s="15" t="s">
        <v>81</v>
      </c>
      <c r="AY141" s="272" t="s">
        <v>144</v>
      </c>
    </row>
    <row r="142" s="13" customFormat="1">
      <c r="A142" s="13"/>
      <c r="B142" s="240"/>
      <c r="C142" s="241"/>
      <c r="D142" s="242" t="s">
        <v>153</v>
      </c>
      <c r="E142" s="243" t="s">
        <v>1</v>
      </c>
      <c r="F142" s="244" t="s">
        <v>946</v>
      </c>
      <c r="G142" s="241"/>
      <c r="H142" s="245">
        <v>176.143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153</v>
      </c>
      <c r="AU142" s="251" t="s">
        <v>90</v>
      </c>
      <c r="AV142" s="13" t="s">
        <v>90</v>
      </c>
      <c r="AW142" s="13" t="s">
        <v>36</v>
      </c>
      <c r="AX142" s="13" t="s">
        <v>81</v>
      </c>
      <c r="AY142" s="251" t="s">
        <v>144</v>
      </c>
    </row>
    <row r="143" s="13" customFormat="1">
      <c r="A143" s="13"/>
      <c r="B143" s="240"/>
      <c r="C143" s="241"/>
      <c r="D143" s="242" t="s">
        <v>153</v>
      </c>
      <c r="E143" s="243" t="s">
        <v>1</v>
      </c>
      <c r="F143" s="244" t="s">
        <v>947</v>
      </c>
      <c r="G143" s="241"/>
      <c r="H143" s="245">
        <v>35.200000000000003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153</v>
      </c>
      <c r="AU143" s="251" t="s">
        <v>90</v>
      </c>
      <c r="AV143" s="13" t="s">
        <v>90</v>
      </c>
      <c r="AW143" s="13" t="s">
        <v>36</v>
      </c>
      <c r="AX143" s="13" t="s">
        <v>81</v>
      </c>
      <c r="AY143" s="251" t="s">
        <v>144</v>
      </c>
    </row>
    <row r="144" s="14" customFormat="1">
      <c r="A144" s="14"/>
      <c r="B144" s="252"/>
      <c r="C144" s="253"/>
      <c r="D144" s="242" t="s">
        <v>153</v>
      </c>
      <c r="E144" s="254" t="s">
        <v>1</v>
      </c>
      <c r="F144" s="255" t="s">
        <v>156</v>
      </c>
      <c r="G144" s="253"/>
      <c r="H144" s="256">
        <v>211.34299999999999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153</v>
      </c>
      <c r="AU144" s="262" t="s">
        <v>90</v>
      </c>
      <c r="AV144" s="14" t="s">
        <v>151</v>
      </c>
      <c r="AW144" s="14" t="s">
        <v>36</v>
      </c>
      <c r="AX144" s="14" t="s">
        <v>88</v>
      </c>
      <c r="AY144" s="262" t="s">
        <v>144</v>
      </c>
    </row>
    <row r="145" s="2" customFormat="1" ht="49.05" customHeight="1">
      <c r="A145" s="39"/>
      <c r="B145" s="40"/>
      <c r="C145" s="227" t="s">
        <v>162</v>
      </c>
      <c r="D145" s="227" t="s">
        <v>146</v>
      </c>
      <c r="E145" s="228" t="s">
        <v>949</v>
      </c>
      <c r="F145" s="229" t="s">
        <v>950</v>
      </c>
      <c r="G145" s="230" t="s">
        <v>149</v>
      </c>
      <c r="H145" s="231">
        <v>211.34299999999999</v>
      </c>
      <c r="I145" s="232"/>
      <c r="J145" s="233">
        <f>ROUND(I145*H145,2)</f>
        <v>0</v>
      </c>
      <c r="K145" s="229" t="s">
        <v>150</v>
      </c>
      <c r="L145" s="45"/>
      <c r="M145" s="234" t="s">
        <v>1</v>
      </c>
      <c r="N145" s="235" t="s">
        <v>46</v>
      </c>
      <c r="O145" s="92"/>
      <c r="P145" s="236">
        <f>O145*H145</f>
        <v>0</v>
      </c>
      <c r="Q145" s="236">
        <v>4.795E-05</v>
      </c>
      <c r="R145" s="236">
        <f>Q145*H145</f>
        <v>0.010133896849999999</v>
      </c>
      <c r="S145" s="236">
        <v>0.11500000000000001</v>
      </c>
      <c r="T145" s="237">
        <f>S145*H145</f>
        <v>24.304445000000001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151</v>
      </c>
      <c r="AT145" s="238" t="s">
        <v>146</v>
      </c>
      <c r="AU145" s="238" t="s">
        <v>90</v>
      </c>
      <c r="AY145" s="18" t="s">
        <v>144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151</v>
      </c>
      <c r="BM145" s="238" t="s">
        <v>951</v>
      </c>
    </row>
    <row r="146" s="15" customFormat="1">
      <c r="A146" s="15"/>
      <c r="B146" s="263"/>
      <c r="C146" s="264"/>
      <c r="D146" s="242" t="s">
        <v>153</v>
      </c>
      <c r="E146" s="265" t="s">
        <v>1</v>
      </c>
      <c r="F146" s="266" t="s">
        <v>166</v>
      </c>
      <c r="G146" s="264"/>
      <c r="H146" s="265" t="s">
        <v>1</v>
      </c>
      <c r="I146" s="267"/>
      <c r="J146" s="264"/>
      <c r="K146" s="264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153</v>
      </c>
      <c r="AU146" s="272" t="s">
        <v>90</v>
      </c>
      <c r="AV146" s="15" t="s">
        <v>88</v>
      </c>
      <c r="AW146" s="15" t="s">
        <v>36</v>
      </c>
      <c r="AX146" s="15" t="s">
        <v>81</v>
      </c>
      <c r="AY146" s="272" t="s">
        <v>144</v>
      </c>
    </row>
    <row r="147" s="15" customFormat="1">
      <c r="A147" s="15"/>
      <c r="B147" s="263"/>
      <c r="C147" s="264"/>
      <c r="D147" s="242" t="s">
        <v>153</v>
      </c>
      <c r="E147" s="265" t="s">
        <v>1</v>
      </c>
      <c r="F147" s="266" t="s">
        <v>167</v>
      </c>
      <c r="G147" s="264"/>
      <c r="H147" s="265" t="s">
        <v>1</v>
      </c>
      <c r="I147" s="267"/>
      <c r="J147" s="264"/>
      <c r="K147" s="264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153</v>
      </c>
      <c r="AU147" s="272" t="s">
        <v>90</v>
      </c>
      <c r="AV147" s="15" t="s">
        <v>88</v>
      </c>
      <c r="AW147" s="15" t="s">
        <v>36</v>
      </c>
      <c r="AX147" s="15" t="s">
        <v>81</v>
      </c>
      <c r="AY147" s="272" t="s">
        <v>144</v>
      </c>
    </row>
    <row r="148" s="13" customFormat="1">
      <c r="A148" s="13"/>
      <c r="B148" s="240"/>
      <c r="C148" s="241"/>
      <c r="D148" s="242" t="s">
        <v>153</v>
      </c>
      <c r="E148" s="243" t="s">
        <v>1</v>
      </c>
      <c r="F148" s="244" t="s">
        <v>946</v>
      </c>
      <c r="G148" s="241"/>
      <c r="H148" s="245">
        <v>176.143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153</v>
      </c>
      <c r="AU148" s="251" t="s">
        <v>90</v>
      </c>
      <c r="AV148" s="13" t="s">
        <v>90</v>
      </c>
      <c r="AW148" s="13" t="s">
        <v>36</v>
      </c>
      <c r="AX148" s="13" t="s">
        <v>81</v>
      </c>
      <c r="AY148" s="251" t="s">
        <v>144</v>
      </c>
    </row>
    <row r="149" s="13" customFormat="1">
      <c r="A149" s="13"/>
      <c r="B149" s="240"/>
      <c r="C149" s="241"/>
      <c r="D149" s="242" t="s">
        <v>153</v>
      </c>
      <c r="E149" s="243" t="s">
        <v>1</v>
      </c>
      <c r="F149" s="244" t="s">
        <v>947</v>
      </c>
      <c r="G149" s="241"/>
      <c r="H149" s="245">
        <v>35.200000000000003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153</v>
      </c>
      <c r="AU149" s="251" t="s">
        <v>90</v>
      </c>
      <c r="AV149" s="13" t="s">
        <v>90</v>
      </c>
      <c r="AW149" s="13" t="s">
        <v>36</v>
      </c>
      <c r="AX149" s="13" t="s">
        <v>81</v>
      </c>
      <c r="AY149" s="251" t="s">
        <v>144</v>
      </c>
    </row>
    <row r="150" s="14" customFormat="1">
      <c r="A150" s="14"/>
      <c r="B150" s="252"/>
      <c r="C150" s="253"/>
      <c r="D150" s="242" t="s">
        <v>153</v>
      </c>
      <c r="E150" s="254" t="s">
        <v>1</v>
      </c>
      <c r="F150" s="255" t="s">
        <v>156</v>
      </c>
      <c r="G150" s="253"/>
      <c r="H150" s="256">
        <v>211.34299999999999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153</v>
      </c>
      <c r="AU150" s="262" t="s">
        <v>90</v>
      </c>
      <c r="AV150" s="14" t="s">
        <v>151</v>
      </c>
      <c r="AW150" s="14" t="s">
        <v>36</v>
      </c>
      <c r="AX150" s="14" t="s">
        <v>88</v>
      </c>
      <c r="AY150" s="262" t="s">
        <v>144</v>
      </c>
    </row>
    <row r="151" s="2" customFormat="1" ht="49.05" customHeight="1">
      <c r="A151" s="39"/>
      <c r="B151" s="40"/>
      <c r="C151" s="227" t="s">
        <v>151</v>
      </c>
      <c r="D151" s="227" t="s">
        <v>146</v>
      </c>
      <c r="E151" s="228" t="s">
        <v>952</v>
      </c>
      <c r="F151" s="229" t="s">
        <v>953</v>
      </c>
      <c r="G151" s="230" t="s">
        <v>149</v>
      </c>
      <c r="H151" s="231">
        <v>211.34299999999999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46</v>
      </c>
      <c r="O151" s="92"/>
      <c r="P151" s="236">
        <f>O151*H151</f>
        <v>0</v>
      </c>
      <c r="Q151" s="236">
        <v>9.0000000000000006E-05</v>
      </c>
      <c r="R151" s="236">
        <f>Q151*H151</f>
        <v>0.019020869999999999</v>
      </c>
      <c r="S151" s="236">
        <v>0.25600000000000001</v>
      </c>
      <c r="T151" s="237">
        <f>S151*H151</f>
        <v>54.103808000000001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151</v>
      </c>
      <c r="AT151" s="238" t="s">
        <v>146</v>
      </c>
      <c r="AU151" s="238" t="s">
        <v>90</v>
      </c>
      <c r="AY151" s="18" t="s">
        <v>144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88</v>
      </c>
      <c r="BK151" s="239">
        <f>ROUND(I151*H151,2)</f>
        <v>0</v>
      </c>
      <c r="BL151" s="18" t="s">
        <v>151</v>
      </c>
      <c r="BM151" s="238" t="s">
        <v>954</v>
      </c>
    </row>
    <row r="152" s="2" customFormat="1">
      <c r="A152" s="39"/>
      <c r="B152" s="40"/>
      <c r="C152" s="41"/>
      <c r="D152" s="242" t="s">
        <v>282</v>
      </c>
      <c r="E152" s="41"/>
      <c r="F152" s="295" t="s">
        <v>955</v>
      </c>
      <c r="G152" s="41"/>
      <c r="H152" s="41"/>
      <c r="I152" s="296"/>
      <c r="J152" s="41"/>
      <c r="K152" s="41"/>
      <c r="L152" s="45"/>
      <c r="M152" s="297"/>
      <c r="N152" s="29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282</v>
      </c>
      <c r="AU152" s="18" t="s">
        <v>90</v>
      </c>
    </row>
    <row r="153" s="15" customFormat="1">
      <c r="A153" s="15"/>
      <c r="B153" s="263"/>
      <c r="C153" s="264"/>
      <c r="D153" s="242" t="s">
        <v>153</v>
      </c>
      <c r="E153" s="265" t="s">
        <v>1</v>
      </c>
      <c r="F153" s="266" t="s">
        <v>166</v>
      </c>
      <c r="G153" s="264"/>
      <c r="H153" s="265" t="s">
        <v>1</v>
      </c>
      <c r="I153" s="267"/>
      <c r="J153" s="264"/>
      <c r="K153" s="264"/>
      <c r="L153" s="268"/>
      <c r="M153" s="269"/>
      <c r="N153" s="270"/>
      <c r="O153" s="270"/>
      <c r="P153" s="270"/>
      <c r="Q153" s="270"/>
      <c r="R153" s="270"/>
      <c r="S153" s="270"/>
      <c r="T153" s="27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2" t="s">
        <v>153</v>
      </c>
      <c r="AU153" s="272" t="s">
        <v>90</v>
      </c>
      <c r="AV153" s="15" t="s">
        <v>88</v>
      </c>
      <c r="AW153" s="15" t="s">
        <v>36</v>
      </c>
      <c r="AX153" s="15" t="s">
        <v>81</v>
      </c>
      <c r="AY153" s="272" t="s">
        <v>144</v>
      </c>
    </row>
    <row r="154" s="15" customFormat="1">
      <c r="A154" s="15"/>
      <c r="B154" s="263"/>
      <c r="C154" s="264"/>
      <c r="D154" s="242" t="s">
        <v>153</v>
      </c>
      <c r="E154" s="265" t="s">
        <v>1</v>
      </c>
      <c r="F154" s="266" t="s">
        <v>167</v>
      </c>
      <c r="G154" s="264"/>
      <c r="H154" s="265" t="s">
        <v>1</v>
      </c>
      <c r="I154" s="267"/>
      <c r="J154" s="264"/>
      <c r="K154" s="264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153</v>
      </c>
      <c r="AU154" s="272" t="s">
        <v>90</v>
      </c>
      <c r="AV154" s="15" t="s">
        <v>88</v>
      </c>
      <c r="AW154" s="15" t="s">
        <v>36</v>
      </c>
      <c r="AX154" s="15" t="s">
        <v>81</v>
      </c>
      <c r="AY154" s="272" t="s">
        <v>144</v>
      </c>
    </row>
    <row r="155" s="13" customFormat="1">
      <c r="A155" s="13"/>
      <c r="B155" s="240"/>
      <c r="C155" s="241"/>
      <c r="D155" s="242" t="s">
        <v>153</v>
      </c>
      <c r="E155" s="243" t="s">
        <v>1</v>
      </c>
      <c r="F155" s="244" t="s">
        <v>946</v>
      </c>
      <c r="G155" s="241"/>
      <c r="H155" s="245">
        <v>176.143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153</v>
      </c>
      <c r="AU155" s="251" t="s">
        <v>90</v>
      </c>
      <c r="AV155" s="13" t="s">
        <v>90</v>
      </c>
      <c r="AW155" s="13" t="s">
        <v>36</v>
      </c>
      <c r="AX155" s="13" t="s">
        <v>81</v>
      </c>
      <c r="AY155" s="251" t="s">
        <v>144</v>
      </c>
    </row>
    <row r="156" s="13" customFormat="1">
      <c r="A156" s="13"/>
      <c r="B156" s="240"/>
      <c r="C156" s="241"/>
      <c r="D156" s="242" t="s">
        <v>153</v>
      </c>
      <c r="E156" s="243" t="s">
        <v>1</v>
      </c>
      <c r="F156" s="244" t="s">
        <v>947</v>
      </c>
      <c r="G156" s="241"/>
      <c r="H156" s="245">
        <v>35.200000000000003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153</v>
      </c>
      <c r="AU156" s="251" t="s">
        <v>90</v>
      </c>
      <c r="AV156" s="13" t="s">
        <v>90</v>
      </c>
      <c r="AW156" s="13" t="s">
        <v>36</v>
      </c>
      <c r="AX156" s="13" t="s">
        <v>81</v>
      </c>
      <c r="AY156" s="251" t="s">
        <v>144</v>
      </c>
    </row>
    <row r="157" s="14" customFormat="1">
      <c r="A157" s="14"/>
      <c r="B157" s="252"/>
      <c r="C157" s="253"/>
      <c r="D157" s="242" t="s">
        <v>153</v>
      </c>
      <c r="E157" s="254" t="s">
        <v>1</v>
      </c>
      <c r="F157" s="255" t="s">
        <v>156</v>
      </c>
      <c r="G157" s="253"/>
      <c r="H157" s="256">
        <v>211.34299999999999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153</v>
      </c>
      <c r="AU157" s="262" t="s">
        <v>90</v>
      </c>
      <c r="AV157" s="14" t="s">
        <v>151</v>
      </c>
      <c r="AW157" s="14" t="s">
        <v>36</v>
      </c>
      <c r="AX157" s="14" t="s">
        <v>88</v>
      </c>
      <c r="AY157" s="262" t="s">
        <v>144</v>
      </c>
    </row>
    <row r="158" s="2" customFormat="1" ht="49.05" customHeight="1">
      <c r="A158" s="39"/>
      <c r="B158" s="40"/>
      <c r="C158" s="227" t="s">
        <v>171</v>
      </c>
      <c r="D158" s="227" t="s">
        <v>146</v>
      </c>
      <c r="E158" s="228" t="s">
        <v>956</v>
      </c>
      <c r="F158" s="229" t="s">
        <v>957</v>
      </c>
      <c r="G158" s="230" t="s">
        <v>149</v>
      </c>
      <c r="H158" s="231">
        <v>211.34299999999999</v>
      </c>
      <c r="I158" s="232"/>
      <c r="J158" s="233">
        <f>ROUND(I158*H158,2)</f>
        <v>0</v>
      </c>
      <c r="K158" s="229" t="s">
        <v>150</v>
      </c>
      <c r="L158" s="45"/>
      <c r="M158" s="234" t="s">
        <v>1</v>
      </c>
      <c r="N158" s="235" t="s">
        <v>46</v>
      </c>
      <c r="O158" s="92"/>
      <c r="P158" s="236">
        <f>O158*H158</f>
        <v>0</v>
      </c>
      <c r="Q158" s="236">
        <v>3.8359999999999999E-05</v>
      </c>
      <c r="R158" s="236">
        <f>Q158*H158</f>
        <v>0.0081071174799999986</v>
      </c>
      <c r="S158" s="236">
        <v>0.091999999999999998</v>
      </c>
      <c r="T158" s="237">
        <f>S158*H158</f>
        <v>19.443555999999997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151</v>
      </c>
      <c r="AT158" s="238" t="s">
        <v>146</v>
      </c>
      <c r="AU158" s="238" t="s">
        <v>90</v>
      </c>
      <c r="AY158" s="18" t="s">
        <v>144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151</v>
      </c>
      <c r="BM158" s="238" t="s">
        <v>958</v>
      </c>
    </row>
    <row r="159" s="15" customFormat="1">
      <c r="A159" s="15"/>
      <c r="B159" s="263"/>
      <c r="C159" s="264"/>
      <c r="D159" s="242" t="s">
        <v>153</v>
      </c>
      <c r="E159" s="265" t="s">
        <v>1</v>
      </c>
      <c r="F159" s="266" t="s">
        <v>166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153</v>
      </c>
      <c r="AU159" s="272" t="s">
        <v>90</v>
      </c>
      <c r="AV159" s="15" t="s">
        <v>88</v>
      </c>
      <c r="AW159" s="15" t="s">
        <v>36</v>
      </c>
      <c r="AX159" s="15" t="s">
        <v>81</v>
      </c>
      <c r="AY159" s="272" t="s">
        <v>144</v>
      </c>
    </row>
    <row r="160" s="15" customFormat="1">
      <c r="A160" s="15"/>
      <c r="B160" s="263"/>
      <c r="C160" s="264"/>
      <c r="D160" s="242" t="s">
        <v>153</v>
      </c>
      <c r="E160" s="265" t="s">
        <v>1</v>
      </c>
      <c r="F160" s="266" t="s">
        <v>167</v>
      </c>
      <c r="G160" s="264"/>
      <c r="H160" s="265" t="s">
        <v>1</v>
      </c>
      <c r="I160" s="267"/>
      <c r="J160" s="264"/>
      <c r="K160" s="264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153</v>
      </c>
      <c r="AU160" s="272" t="s">
        <v>90</v>
      </c>
      <c r="AV160" s="15" t="s">
        <v>88</v>
      </c>
      <c r="AW160" s="15" t="s">
        <v>36</v>
      </c>
      <c r="AX160" s="15" t="s">
        <v>81</v>
      </c>
      <c r="AY160" s="272" t="s">
        <v>144</v>
      </c>
    </row>
    <row r="161" s="13" customFormat="1">
      <c r="A161" s="13"/>
      <c r="B161" s="240"/>
      <c r="C161" s="241"/>
      <c r="D161" s="242" t="s">
        <v>153</v>
      </c>
      <c r="E161" s="243" t="s">
        <v>1</v>
      </c>
      <c r="F161" s="244" t="s">
        <v>946</v>
      </c>
      <c r="G161" s="241"/>
      <c r="H161" s="245">
        <v>176.143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153</v>
      </c>
      <c r="AU161" s="251" t="s">
        <v>90</v>
      </c>
      <c r="AV161" s="13" t="s">
        <v>90</v>
      </c>
      <c r="AW161" s="13" t="s">
        <v>36</v>
      </c>
      <c r="AX161" s="13" t="s">
        <v>81</v>
      </c>
      <c r="AY161" s="251" t="s">
        <v>144</v>
      </c>
    </row>
    <row r="162" s="13" customFormat="1">
      <c r="A162" s="13"/>
      <c r="B162" s="240"/>
      <c r="C162" s="241"/>
      <c r="D162" s="242" t="s">
        <v>153</v>
      </c>
      <c r="E162" s="243" t="s">
        <v>1</v>
      </c>
      <c r="F162" s="244" t="s">
        <v>947</v>
      </c>
      <c r="G162" s="241"/>
      <c r="H162" s="245">
        <v>35.200000000000003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153</v>
      </c>
      <c r="AU162" s="251" t="s">
        <v>90</v>
      </c>
      <c r="AV162" s="13" t="s">
        <v>90</v>
      </c>
      <c r="AW162" s="13" t="s">
        <v>36</v>
      </c>
      <c r="AX162" s="13" t="s">
        <v>81</v>
      </c>
      <c r="AY162" s="251" t="s">
        <v>144</v>
      </c>
    </row>
    <row r="163" s="14" customFormat="1">
      <c r="A163" s="14"/>
      <c r="B163" s="252"/>
      <c r="C163" s="253"/>
      <c r="D163" s="242" t="s">
        <v>153</v>
      </c>
      <c r="E163" s="254" t="s">
        <v>1</v>
      </c>
      <c r="F163" s="255" t="s">
        <v>156</v>
      </c>
      <c r="G163" s="253"/>
      <c r="H163" s="256">
        <v>211.34299999999999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153</v>
      </c>
      <c r="AU163" s="262" t="s">
        <v>90</v>
      </c>
      <c r="AV163" s="14" t="s">
        <v>151</v>
      </c>
      <c r="AW163" s="14" t="s">
        <v>36</v>
      </c>
      <c r="AX163" s="14" t="s">
        <v>88</v>
      </c>
      <c r="AY163" s="262" t="s">
        <v>144</v>
      </c>
    </row>
    <row r="164" s="2" customFormat="1" ht="49.05" customHeight="1">
      <c r="A164" s="39"/>
      <c r="B164" s="40"/>
      <c r="C164" s="227" t="s">
        <v>177</v>
      </c>
      <c r="D164" s="227" t="s">
        <v>146</v>
      </c>
      <c r="E164" s="228" t="s">
        <v>959</v>
      </c>
      <c r="F164" s="229" t="s">
        <v>960</v>
      </c>
      <c r="G164" s="230" t="s">
        <v>174</v>
      </c>
      <c r="H164" s="231">
        <v>2</v>
      </c>
      <c r="I164" s="232"/>
      <c r="J164" s="233">
        <f>ROUND(I164*H164,2)</f>
        <v>0</v>
      </c>
      <c r="K164" s="229" t="s">
        <v>150</v>
      </c>
      <c r="L164" s="45"/>
      <c r="M164" s="234" t="s">
        <v>1</v>
      </c>
      <c r="N164" s="235" t="s">
        <v>46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0.20499999999999999</v>
      </c>
      <c r="T164" s="237">
        <f>S164*H164</f>
        <v>0.40999999999999998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151</v>
      </c>
      <c r="AT164" s="238" t="s">
        <v>146</v>
      </c>
      <c r="AU164" s="238" t="s">
        <v>90</v>
      </c>
      <c r="AY164" s="18" t="s">
        <v>144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88</v>
      </c>
      <c r="BK164" s="239">
        <f>ROUND(I164*H164,2)</f>
        <v>0</v>
      </c>
      <c r="BL164" s="18" t="s">
        <v>151</v>
      </c>
      <c r="BM164" s="238" t="s">
        <v>961</v>
      </c>
    </row>
    <row r="165" s="13" customFormat="1">
      <c r="A165" s="13"/>
      <c r="B165" s="240"/>
      <c r="C165" s="241"/>
      <c r="D165" s="242" t="s">
        <v>153</v>
      </c>
      <c r="E165" s="243" t="s">
        <v>1</v>
      </c>
      <c r="F165" s="244" t="s">
        <v>962</v>
      </c>
      <c r="G165" s="241"/>
      <c r="H165" s="245">
        <v>2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153</v>
      </c>
      <c r="AU165" s="251" t="s">
        <v>90</v>
      </c>
      <c r="AV165" s="13" t="s">
        <v>90</v>
      </c>
      <c r="AW165" s="13" t="s">
        <v>36</v>
      </c>
      <c r="AX165" s="13" t="s">
        <v>88</v>
      </c>
      <c r="AY165" s="251" t="s">
        <v>144</v>
      </c>
    </row>
    <row r="166" s="2" customFormat="1" ht="37.8" customHeight="1">
      <c r="A166" s="39"/>
      <c r="B166" s="40"/>
      <c r="C166" s="227" t="s">
        <v>183</v>
      </c>
      <c r="D166" s="227" t="s">
        <v>146</v>
      </c>
      <c r="E166" s="228" t="s">
        <v>963</v>
      </c>
      <c r="F166" s="229" t="s">
        <v>964</v>
      </c>
      <c r="G166" s="230" t="s">
        <v>626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46</v>
      </c>
      <c r="O166" s="92"/>
      <c r="P166" s="236">
        <f>O166*H166</f>
        <v>0</v>
      </c>
      <c r="Q166" s="236">
        <v>4.0000000000000003E-05</v>
      </c>
      <c r="R166" s="236">
        <f>Q166*H166</f>
        <v>4.0000000000000003E-05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151</v>
      </c>
      <c r="AT166" s="238" t="s">
        <v>146</v>
      </c>
      <c r="AU166" s="238" t="s">
        <v>90</v>
      </c>
      <c r="AY166" s="18" t="s">
        <v>144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88</v>
      </c>
      <c r="BK166" s="239">
        <f>ROUND(I166*H166,2)</f>
        <v>0</v>
      </c>
      <c r="BL166" s="18" t="s">
        <v>151</v>
      </c>
      <c r="BM166" s="238" t="s">
        <v>965</v>
      </c>
    </row>
    <row r="167" s="2" customFormat="1" ht="90" customHeight="1">
      <c r="A167" s="39"/>
      <c r="B167" s="40"/>
      <c r="C167" s="227" t="s">
        <v>189</v>
      </c>
      <c r="D167" s="227" t="s">
        <v>146</v>
      </c>
      <c r="E167" s="228" t="s">
        <v>966</v>
      </c>
      <c r="F167" s="229" t="s">
        <v>967</v>
      </c>
      <c r="G167" s="230" t="s">
        <v>174</v>
      </c>
      <c r="H167" s="231">
        <v>1.1000000000000001</v>
      </c>
      <c r="I167" s="232"/>
      <c r="J167" s="233">
        <f>ROUND(I167*H167,2)</f>
        <v>0</v>
      </c>
      <c r="K167" s="229" t="s">
        <v>150</v>
      </c>
      <c r="L167" s="45"/>
      <c r="M167" s="234" t="s">
        <v>1</v>
      </c>
      <c r="N167" s="235" t="s">
        <v>46</v>
      </c>
      <c r="O167" s="92"/>
      <c r="P167" s="236">
        <f>O167*H167</f>
        <v>0</v>
      </c>
      <c r="Q167" s="236">
        <v>0.0086767000000000007</v>
      </c>
      <c r="R167" s="236">
        <f>Q167*H167</f>
        <v>0.0095443700000000017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151</v>
      </c>
      <c r="AT167" s="238" t="s">
        <v>146</v>
      </c>
      <c r="AU167" s="238" t="s">
        <v>90</v>
      </c>
      <c r="AY167" s="18" t="s">
        <v>144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151</v>
      </c>
      <c r="BM167" s="238" t="s">
        <v>968</v>
      </c>
    </row>
    <row r="168" s="13" customFormat="1">
      <c r="A168" s="13"/>
      <c r="B168" s="240"/>
      <c r="C168" s="241"/>
      <c r="D168" s="242" t="s">
        <v>153</v>
      </c>
      <c r="E168" s="243" t="s">
        <v>1</v>
      </c>
      <c r="F168" s="244" t="s">
        <v>969</v>
      </c>
      <c r="G168" s="241"/>
      <c r="H168" s="245">
        <v>1.1000000000000001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153</v>
      </c>
      <c r="AU168" s="251" t="s">
        <v>90</v>
      </c>
      <c r="AV168" s="13" t="s">
        <v>90</v>
      </c>
      <c r="AW168" s="13" t="s">
        <v>36</v>
      </c>
      <c r="AX168" s="13" t="s">
        <v>88</v>
      </c>
      <c r="AY168" s="251" t="s">
        <v>144</v>
      </c>
    </row>
    <row r="169" s="2" customFormat="1" ht="90" customHeight="1">
      <c r="A169" s="39"/>
      <c r="B169" s="40"/>
      <c r="C169" s="227" t="s">
        <v>194</v>
      </c>
      <c r="D169" s="227" t="s">
        <v>146</v>
      </c>
      <c r="E169" s="228" t="s">
        <v>195</v>
      </c>
      <c r="F169" s="229" t="s">
        <v>196</v>
      </c>
      <c r="G169" s="230" t="s">
        <v>174</v>
      </c>
      <c r="H169" s="231">
        <v>2.2000000000000002</v>
      </c>
      <c r="I169" s="232"/>
      <c r="J169" s="233">
        <f>ROUND(I169*H169,2)</f>
        <v>0</v>
      </c>
      <c r="K169" s="229" t="s">
        <v>150</v>
      </c>
      <c r="L169" s="45"/>
      <c r="M169" s="234" t="s">
        <v>1</v>
      </c>
      <c r="N169" s="235" t="s">
        <v>46</v>
      </c>
      <c r="O169" s="92"/>
      <c r="P169" s="236">
        <f>O169*H169</f>
        <v>0</v>
      </c>
      <c r="Q169" s="236">
        <v>0.036904300000000001</v>
      </c>
      <c r="R169" s="236">
        <f>Q169*H169</f>
        <v>0.081189460000000005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151</v>
      </c>
      <c r="AT169" s="238" t="s">
        <v>146</v>
      </c>
      <c r="AU169" s="238" t="s">
        <v>90</v>
      </c>
      <c r="AY169" s="18" t="s">
        <v>144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151</v>
      </c>
      <c r="BM169" s="238" t="s">
        <v>970</v>
      </c>
    </row>
    <row r="170" s="13" customFormat="1">
      <c r="A170" s="13"/>
      <c r="B170" s="240"/>
      <c r="C170" s="241"/>
      <c r="D170" s="242" t="s">
        <v>153</v>
      </c>
      <c r="E170" s="243" t="s">
        <v>1</v>
      </c>
      <c r="F170" s="244" t="s">
        <v>971</v>
      </c>
      <c r="G170" s="241"/>
      <c r="H170" s="245">
        <v>2.2000000000000002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153</v>
      </c>
      <c r="AU170" s="251" t="s">
        <v>90</v>
      </c>
      <c r="AV170" s="13" t="s">
        <v>90</v>
      </c>
      <c r="AW170" s="13" t="s">
        <v>36</v>
      </c>
      <c r="AX170" s="13" t="s">
        <v>88</v>
      </c>
      <c r="AY170" s="251" t="s">
        <v>144</v>
      </c>
    </row>
    <row r="171" s="2" customFormat="1" ht="90" customHeight="1">
      <c r="A171" s="39"/>
      <c r="B171" s="40"/>
      <c r="C171" s="227" t="s">
        <v>198</v>
      </c>
      <c r="D171" s="227" t="s">
        <v>146</v>
      </c>
      <c r="E171" s="228" t="s">
        <v>199</v>
      </c>
      <c r="F171" s="229" t="s">
        <v>200</v>
      </c>
      <c r="G171" s="230" t="s">
        <v>174</v>
      </c>
      <c r="H171" s="231">
        <v>1.1000000000000001</v>
      </c>
      <c r="I171" s="232"/>
      <c r="J171" s="233">
        <f>ROUND(I171*H171,2)</f>
        <v>0</v>
      </c>
      <c r="K171" s="229" t="s">
        <v>150</v>
      </c>
      <c r="L171" s="45"/>
      <c r="M171" s="234" t="s">
        <v>1</v>
      </c>
      <c r="N171" s="235" t="s">
        <v>46</v>
      </c>
      <c r="O171" s="92"/>
      <c r="P171" s="236">
        <f>O171*H171</f>
        <v>0</v>
      </c>
      <c r="Q171" s="236">
        <v>0.036904300000000001</v>
      </c>
      <c r="R171" s="236">
        <f>Q171*H171</f>
        <v>0.040594730000000002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151</v>
      </c>
      <c r="AT171" s="238" t="s">
        <v>146</v>
      </c>
      <c r="AU171" s="238" t="s">
        <v>90</v>
      </c>
      <c r="AY171" s="18" t="s">
        <v>144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151</v>
      </c>
      <c r="BM171" s="238" t="s">
        <v>972</v>
      </c>
    </row>
    <row r="172" s="13" customFormat="1">
      <c r="A172" s="13"/>
      <c r="B172" s="240"/>
      <c r="C172" s="241"/>
      <c r="D172" s="242" t="s">
        <v>153</v>
      </c>
      <c r="E172" s="243" t="s">
        <v>1</v>
      </c>
      <c r="F172" s="244" t="s">
        <v>969</v>
      </c>
      <c r="G172" s="241"/>
      <c r="H172" s="245">
        <v>1.1000000000000001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153</v>
      </c>
      <c r="AU172" s="251" t="s">
        <v>90</v>
      </c>
      <c r="AV172" s="13" t="s">
        <v>90</v>
      </c>
      <c r="AW172" s="13" t="s">
        <v>36</v>
      </c>
      <c r="AX172" s="13" t="s">
        <v>88</v>
      </c>
      <c r="AY172" s="251" t="s">
        <v>144</v>
      </c>
    </row>
    <row r="173" s="2" customFormat="1" ht="24.15" customHeight="1">
      <c r="A173" s="39"/>
      <c r="B173" s="40"/>
      <c r="C173" s="227" t="s">
        <v>203</v>
      </c>
      <c r="D173" s="227" t="s">
        <v>146</v>
      </c>
      <c r="E173" s="228" t="s">
        <v>204</v>
      </c>
      <c r="F173" s="229" t="s">
        <v>205</v>
      </c>
      <c r="G173" s="230" t="s">
        <v>149</v>
      </c>
      <c r="H173" s="231">
        <v>3.157</v>
      </c>
      <c r="I173" s="232"/>
      <c r="J173" s="233">
        <f>ROUND(I173*H173,2)</f>
        <v>0</v>
      </c>
      <c r="K173" s="229" t="s">
        <v>150</v>
      </c>
      <c r="L173" s="45"/>
      <c r="M173" s="234" t="s">
        <v>1</v>
      </c>
      <c r="N173" s="235" t="s">
        <v>46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151</v>
      </c>
      <c r="AT173" s="238" t="s">
        <v>146</v>
      </c>
      <c r="AU173" s="238" t="s">
        <v>90</v>
      </c>
      <c r="AY173" s="18" t="s">
        <v>144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88</v>
      </c>
      <c r="BK173" s="239">
        <f>ROUND(I173*H173,2)</f>
        <v>0</v>
      </c>
      <c r="BL173" s="18" t="s">
        <v>151</v>
      </c>
      <c r="BM173" s="238" t="s">
        <v>973</v>
      </c>
    </row>
    <row r="174" s="15" customFormat="1">
      <c r="A174" s="15"/>
      <c r="B174" s="263"/>
      <c r="C174" s="264"/>
      <c r="D174" s="242" t="s">
        <v>153</v>
      </c>
      <c r="E174" s="265" t="s">
        <v>1</v>
      </c>
      <c r="F174" s="266" t="s">
        <v>166</v>
      </c>
      <c r="G174" s="264"/>
      <c r="H174" s="265" t="s">
        <v>1</v>
      </c>
      <c r="I174" s="267"/>
      <c r="J174" s="264"/>
      <c r="K174" s="264"/>
      <c r="L174" s="268"/>
      <c r="M174" s="269"/>
      <c r="N174" s="270"/>
      <c r="O174" s="270"/>
      <c r="P174" s="270"/>
      <c r="Q174" s="270"/>
      <c r="R174" s="270"/>
      <c r="S174" s="270"/>
      <c r="T174" s="27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2" t="s">
        <v>153</v>
      </c>
      <c r="AU174" s="272" t="s">
        <v>90</v>
      </c>
      <c r="AV174" s="15" t="s">
        <v>88</v>
      </c>
      <c r="AW174" s="15" t="s">
        <v>36</v>
      </c>
      <c r="AX174" s="15" t="s">
        <v>81</v>
      </c>
      <c r="AY174" s="272" t="s">
        <v>144</v>
      </c>
    </row>
    <row r="175" s="15" customFormat="1">
      <c r="A175" s="15"/>
      <c r="B175" s="263"/>
      <c r="C175" s="264"/>
      <c r="D175" s="242" t="s">
        <v>153</v>
      </c>
      <c r="E175" s="265" t="s">
        <v>1</v>
      </c>
      <c r="F175" s="266" t="s">
        <v>167</v>
      </c>
      <c r="G175" s="264"/>
      <c r="H175" s="265" t="s">
        <v>1</v>
      </c>
      <c r="I175" s="267"/>
      <c r="J175" s="264"/>
      <c r="K175" s="264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153</v>
      </c>
      <c r="AU175" s="272" t="s">
        <v>90</v>
      </c>
      <c r="AV175" s="15" t="s">
        <v>88</v>
      </c>
      <c r="AW175" s="15" t="s">
        <v>36</v>
      </c>
      <c r="AX175" s="15" t="s">
        <v>81</v>
      </c>
      <c r="AY175" s="272" t="s">
        <v>144</v>
      </c>
    </row>
    <row r="176" s="13" customFormat="1">
      <c r="A176" s="13"/>
      <c r="B176" s="240"/>
      <c r="C176" s="241"/>
      <c r="D176" s="242" t="s">
        <v>153</v>
      </c>
      <c r="E176" s="243" t="s">
        <v>1</v>
      </c>
      <c r="F176" s="244" t="s">
        <v>974</v>
      </c>
      <c r="G176" s="241"/>
      <c r="H176" s="245">
        <v>3.157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153</v>
      </c>
      <c r="AU176" s="251" t="s">
        <v>90</v>
      </c>
      <c r="AV176" s="13" t="s">
        <v>90</v>
      </c>
      <c r="AW176" s="13" t="s">
        <v>36</v>
      </c>
      <c r="AX176" s="13" t="s">
        <v>88</v>
      </c>
      <c r="AY176" s="251" t="s">
        <v>144</v>
      </c>
    </row>
    <row r="177" s="2" customFormat="1" ht="37.8" customHeight="1">
      <c r="A177" s="39"/>
      <c r="B177" s="40"/>
      <c r="C177" s="227" t="s">
        <v>208</v>
      </c>
      <c r="D177" s="227" t="s">
        <v>146</v>
      </c>
      <c r="E177" s="228" t="s">
        <v>209</v>
      </c>
      <c r="F177" s="229" t="s">
        <v>210</v>
      </c>
      <c r="G177" s="230" t="s">
        <v>211</v>
      </c>
      <c r="H177" s="231">
        <v>9.9879999999999995</v>
      </c>
      <c r="I177" s="232"/>
      <c r="J177" s="233">
        <f>ROUND(I177*H177,2)</f>
        <v>0</v>
      </c>
      <c r="K177" s="229" t="s">
        <v>150</v>
      </c>
      <c r="L177" s="45"/>
      <c r="M177" s="234" t="s">
        <v>1</v>
      </c>
      <c r="N177" s="235" t="s">
        <v>46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151</v>
      </c>
      <c r="AT177" s="238" t="s">
        <v>146</v>
      </c>
      <c r="AU177" s="238" t="s">
        <v>90</v>
      </c>
      <c r="AY177" s="18" t="s">
        <v>144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151</v>
      </c>
      <c r="BM177" s="238" t="s">
        <v>975</v>
      </c>
    </row>
    <row r="178" s="13" customFormat="1">
      <c r="A178" s="13"/>
      <c r="B178" s="240"/>
      <c r="C178" s="241"/>
      <c r="D178" s="242" t="s">
        <v>153</v>
      </c>
      <c r="E178" s="243" t="s">
        <v>1</v>
      </c>
      <c r="F178" s="244" t="s">
        <v>976</v>
      </c>
      <c r="G178" s="241"/>
      <c r="H178" s="245">
        <v>9.9879999999999995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153</v>
      </c>
      <c r="AU178" s="251" t="s">
        <v>90</v>
      </c>
      <c r="AV178" s="13" t="s">
        <v>90</v>
      </c>
      <c r="AW178" s="13" t="s">
        <v>36</v>
      </c>
      <c r="AX178" s="13" t="s">
        <v>88</v>
      </c>
      <c r="AY178" s="251" t="s">
        <v>144</v>
      </c>
    </row>
    <row r="179" s="2" customFormat="1" ht="55.5" customHeight="1">
      <c r="A179" s="39"/>
      <c r="B179" s="40"/>
      <c r="C179" s="227" t="s">
        <v>214</v>
      </c>
      <c r="D179" s="227" t="s">
        <v>146</v>
      </c>
      <c r="E179" s="228" t="s">
        <v>977</v>
      </c>
      <c r="F179" s="229" t="s">
        <v>978</v>
      </c>
      <c r="G179" s="230" t="s">
        <v>211</v>
      </c>
      <c r="H179" s="231">
        <v>218.285</v>
      </c>
      <c r="I179" s="232"/>
      <c r="J179" s="233">
        <f>ROUND(I179*H179,2)</f>
        <v>0</v>
      </c>
      <c r="K179" s="229" t="s">
        <v>150</v>
      </c>
      <c r="L179" s="45"/>
      <c r="M179" s="234" t="s">
        <v>1</v>
      </c>
      <c r="N179" s="235" t="s">
        <v>46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151</v>
      </c>
      <c r="AT179" s="238" t="s">
        <v>146</v>
      </c>
      <c r="AU179" s="238" t="s">
        <v>90</v>
      </c>
      <c r="AY179" s="18" t="s">
        <v>144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151</v>
      </c>
      <c r="BM179" s="238" t="s">
        <v>979</v>
      </c>
    </row>
    <row r="180" s="15" customFormat="1">
      <c r="A180" s="15"/>
      <c r="B180" s="263"/>
      <c r="C180" s="264"/>
      <c r="D180" s="242" t="s">
        <v>153</v>
      </c>
      <c r="E180" s="265" t="s">
        <v>1</v>
      </c>
      <c r="F180" s="266" t="s">
        <v>166</v>
      </c>
      <c r="G180" s="264"/>
      <c r="H180" s="265" t="s">
        <v>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153</v>
      </c>
      <c r="AU180" s="272" t="s">
        <v>90</v>
      </c>
      <c r="AV180" s="15" t="s">
        <v>88</v>
      </c>
      <c r="AW180" s="15" t="s">
        <v>36</v>
      </c>
      <c r="AX180" s="15" t="s">
        <v>81</v>
      </c>
      <c r="AY180" s="272" t="s">
        <v>144</v>
      </c>
    </row>
    <row r="181" s="15" customFormat="1">
      <c r="A181" s="15"/>
      <c r="B181" s="263"/>
      <c r="C181" s="264"/>
      <c r="D181" s="242" t="s">
        <v>153</v>
      </c>
      <c r="E181" s="265" t="s">
        <v>1</v>
      </c>
      <c r="F181" s="266" t="s">
        <v>227</v>
      </c>
      <c r="G181" s="264"/>
      <c r="H181" s="265" t="s">
        <v>1</v>
      </c>
      <c r="I181" s="267"/>
      <c r="J181" s="264"/>
      <c r="K181" s="264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153</v>
      </c>
      <c r="AU181" s="272" t="s">
        <v>90</v>
      </c>
      <c r="AV181" s="15" t="s">
        <v>88</v>
      </c>
      <c r="AW181" s="15" t="s">
        <v>36</v>
      </c>
      <c r="AX181" s="15" t="s">
        <v>81</v>
      </c>
      <c r="AY181" s="272" t="s">
        <v>144</v>
      </c>
    </row>
    <row r="182" s="15" customFormat="1">
      <c r="A182" s="15"/>
      <c r="B182" s="263"/>
      <c r="C182" s="264"/>
      <c r="D182" s="242" t="s">
        <v>153</v>
      </c>
      <c r="E182" s="265" t="s">
        <v>1</v>
      </c>
      <c r="F182" s="266" t="s">
        <v>228</v>
      </c>
      <c r="G182" s="264"/>
      <c r="H182" s="265" t="s">
        <v>1</v>
      </c>
      <c r="I182" s="267"/>
      <c r="J182" s="264"/>
      <c r="K182" s="264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153</v>
      </c>
      <c r="AU182" s="272" t="s">
        <v>90</v>
      </c>
      <c r="AV182" s="15" t="s">
        <v>88</v>
      </c>
      <c r="AW182" s="15" t="s">
        <v>36</v>
      </c>
      <c r="AX182" s="15" t="s">
        <v>81</v>
      </c>
      <c r="AY182" s="272" t="s">
        <v>144</v>
      </c>
    </row>
    <row r="183" s="13" customFormat="1">
      <c r="A183" s="13"/>
      <c r="B183" s="240"/>
      <c r="C183" s="241"/>
      <c r="D183" s="242" t="s">
        <v>153</v>
      </c>
      <c r="E183" s="243" t="s">
        <v>1</v>
      </c>
      <c r="F183" s="244" t="s">
        <v>980</v>
      </c>
      <c r="G183" s="241"/>
      <c r="H183" s="245">
        <v>185.19499999999999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153</v>
      </c>
      <c r="AU183" s="251" t="s">
        <v>90</v>
      </c>
      <c r="AV183" s="13" t="s">
        <v>90</v>
      </c>
      <c r="AW183" s="13" t="s">
        <v>36</v>
      </c>
      <c r="AX183" s="13" t="s">
        <v>81</v>
      </c>
      <c r="AY183" s="251" t="s">
        <v>144</v>
      </c>
    </row>
    <row r="184" s="13" customFormat="1">
      <c r="A184" s="13"/>
      <c r="B184" s="240"/>
      <c r="C184" s="241"/>
      <c r="D184" s="242" t="s">
        <v>153</v>
      </c>
      <c r="E184" s="243" t="s">
        <v>1</v>
      </c>
      <c r="F184" s="244" t="s">
        <v>981</v>
      </c>
      <c r="G184" s="241"/>
      <c r="H184" s="245">
        <v>33.090000000000003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153</v>
      </c>
      <c r="AU184" s="251" t="s">
        <v>90</v>
      </c>
      <c r="AV184" s="13" t="s">
        <v>90</v>
      </c>
      <c r="AW184" s="13" t="s">
        <v>36</v>
      </c>
      <c r="AX184" s="13" t="s">
        <v>81</v>
      </c>
      <c r="AY184" s="251" t="s">
        <v>144</v>
      </c>
    </row>
    <row r="185" s="14" customFormat="1">
      <c r="A185" s="14"/>
      <c r="B185" s="252"/>
      <c r="C185" s="253"/>
      <c r="D185" s="242" t="s">
        <v>153</v>
      </c>
      <c r="E185" s="254" t="s">
        <v>1</v>
      </c>
      <c r="F185" s="255" t="s">
        <v>156</v>
      </c>
      <c r="G185" s="253"/>
      <c r="H185" s="256">
        <v>218.285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153</v>
      </c>
      <c r="AU185" s="262" t="s">
        <v>90</v>
      </c>
      <c r="AV185" s="14" t="s">
        <v>151</v>
      </c>
      <c r="AW185" s="14" t="s">
        <v>36</v>
      </c>
      <c r="AX185" s="14" t="s">
        <v>88</v>
      </c>
      <c r="AY185" s="262" t="s">
        <v>144</v>
      </c>
    </row>
    <row r="186" s="2" customFormat="1" ht="55.5" customHeight="1">
      <c r="A186" s="39"/>
      <c r="B186" s="40"/>
      <c r="C186" s="227" t="s">
        <v>222</v>
      </c>
      <c r="D186" s="227" t="s">
        <v>146</v>
      </c>
      <c r="E186" s="228" t="s">
        <v>982</v>
      </c>
      <c r="F186" s="229" t="s">
        <v>983</v>
      </c>
      <c r="G186" s="230" t="s">
        <v>211</v>
      </c>
      <c r="H186" s="231">
        <v>218.285</v>
      </c>
      <c r="I186" s="232"/>
      <c r="J186" s="233">
        <f>ROUND(I186*H186,2)</f>
        <v>0</v>
      </c>
      <c r="K186" s="229" t="s">
        <v>150</v>
      </c>
      <c r="L186" s="45"/>
      <c r="M186" s="234" t="s">
        <v>1</v>
      </c>
      <c r="N186" s="235" t="s">
        <v>46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151</v>
      </c>
      <c r="AT186" s="238" t="s">
        <v>146</v>
      </c>
      <c r="AU186" s="238" t="s">
        <v>90</v>
      </c>
      <c r="AY186" s="18" t="s">
        <v>144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151</v>
      </c>
      <c r="BM186" s="238" t="s">
        <v>984</v>
      </c>
    </row>
    <row r="187" s="15" customFormat="1">
      <c r="A187" s="15"/>
      <c r="B187" s="263"/>
      <c r="C187" s="264"/>
      <c r="D187" s="242" t="s">
        <v>153</v>
      </c>
      <c r="E187" s="265" t="s">
        <v>1</v>
      </c>
      <c r="F187" s="266" t="s">
        <v>166</v>
      </c>
      <c r="G187" s="264"/>
      <c r="H187" s="265" t="s">
        <v>1</v>
      </c>
      <c r="I187" s="267"/>
      <c r="J187" s="264"/>
      <c r="K187" s="264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153</v>
      </c>
      <c r="AU187" s="272" t="s">
        <v>90</v>
      </c>
      <c r="AV187" s="15" t="s">
        <v>88</v>
      </c>
      <c r="AW187" s="15" t="s">
        <v>36</v>
      </c>
      <c r="AX187" s="15" t="s">
        <v>81</v>
      </c>
      <c r="AY187" s="272" t="s">
        <v>144</v>
      </c>
    </row>
    <row r="188" s="15" customFormat="1">
      <c r="A188" s="15"/>
      <c r="B188" s="263"/>
      <c r="C188" s="264"/>
      <c r="D188" s="242" t="s">
        <v>153</v>
      </c>
      <c r="E188" s="265" t="s">
        <v>1</v>
      </c>
      <c r="F188" s="266" t="s">
        <v>227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153</v>
      </c>
      <c r="AU188" s="272" t="s">
        <v>90</v>
      </c>
      <c r="AV188" s="15" t="s">
        <v>88</v>
      </c>
      <c r="AW188" s="15" t="s">
        <v>36</v>
      </c>
      <c r="AX188" s="15" t="s">
        <v>81</v>
      </c>
      <c r="AY188" s="272" t="s">
        <v>144</v>
      </c>
    </row>
    <row r="189" s="15" customFormat="1">
      <c r="A189" s="15"/>
      <c r="B189" s="263"/>
      <c r="C189" s="264"/>
      <c r="D189" s="242" t="s">
        <v>153</v>
      </c>
      <c r="E189" s="265" t="s">
        <v>1</v>
      </c>
      <c r="F189" s="266" t="s">
        <v>228</v>
      </c>
      <c r="G189" s="264"/>
      <c r="H189" s="265" t="s">
        <v>1</v>
      </c>
      <c r="I189" s="267"/>
      <c r="J189" s="264"/>
      <c r="K189" s="264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153</v>
      </c>
      <c r="AU189" s="272" t="s">
        <v>90</v>
      </c>
      <c r="AV189" s="15" t="s">
        <v>88</v>
      </c>
      <c r="AW189" s="15" t="s">
        <v>36</v>
      </c>
      <c r="AX189" s="15" t="s">
        <v>81</v>
      </c>
      <c r="AY189" s="272" t="s">
        <v>144</v>
      </c>
    </row>
    <row r="190" s="13" customFormat="1">
      <c r="A190" s="13"/>
      <c r="B190" s="240"/>
      <c r="C190" s="241"/>
      <c r="D190" s="242" t="s">
        <v>153</v>
      </c>
      <c r="E190" s="243" t="s">
        <v>1</v>
      </c>
      <c r="F190" s="244" t="s">
        <v>980</v>
      </c>
      <c r="G190" s="241"/>
      <c r="H190" s="245">
        <v>185.19499999999999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153</v>
      </c>
      <c r="AU190" s="251" t="s">
        <v>90</v>
      </c>
      <c r="AV190" s="13" t="s">
        <v>90</v>
      </c>
      <c r="AW190" s="13" t="s">
        <v>36</v>
      </c>
      <c r="AX190" s="13" t="s">
        <v>81</v>
      </c>
      <c r="AY190" s="251" t="s">
        <v>144</v>
      </c>
    </row>
    <row r="191" s="13" customFormat="1">
      <c r="A191" s="13"/>
      <c r="B191" s="240"/>
      <c r="C191" s="241"/>
      <c r="D191" s="242" t="s">
        <v>153</v>
      </c>
      <c r="E191" s="243" t="s">
        <v>1</v>
      </c>
      <c r="F191" s="244" t="s">
        <v>981</v>
      </c>
      <c r="G191" s="241"/>
      <c r="H191" s="245">
        <v>33.090000000000003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153</v>
      </c>
      <c r="AU191" s="251" t="s">
        <v>90</v>
      </c>
      <c r="AV191" s="13" t="s">
        <v>90</v>
      </c>
      <c r="AW191" s="13" t="s">
        <v>36</v>
      </c>
      <c r="AX191" s="13" t="s">
        <v>81</v>
      </c>
      <c r="AY191" s="251" t="s">
        <v>144</v>
      </c>
    </row>
    <row r="192" s="14" customFormat="1">
      <c r="A192" s="14"/>
      <c r="B192" s="252"/>
      <c r="C192" s="253"/>
      <c r="D192" s="242" t="s">
        <v>153</v>
      </c>
      <c r="E192" s="254" t="s">
        <v>1</v>
      </c>
      <c r="F192" s="255" t="s">
        <v>156</v>
      </c>
      <c r="G192" s="253"/>
      <c r="H192" s="256">
        <v>218.285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153</v>
      </c>
      <c r="AU192" s="262" t="s">
        <v>90</v>
      </c>
      <c r="AV192" s="14" t="s">
        <v>151</v>
      </c>
      <c r="AW192" s="14" t="s">
        <v>36</v>
      </c>
      <c r="AX192" s="14" t="s">
        <v>88</v>
      </c>
      <c r="AY192" s="262" t="s">
        <v>144</v>
      </c>
    </row>
    <row r="193" s="2" customFormat="1" ht="37.8" customHeight="1">
      <c r="A193" s="39"/>
      <c r="B193" s="40"/>
      <c r="C193" s="227" t="s">
        <v>8</v>
      </c>
      <c r="D193" s="227" t="s">
        <v>146</v>
      </c>
      <c r="E193" s="228" t="s">
        <v>985</v>
      </c>
      <c r="F193" s="229" t="s">
        <v>986</v>
      </c>
      <c r="G193" s="230" t="s">
        <v>149</v>
      </c>
      <c r="H193" s="231">
        <v>887.33000000000004</v>
      </c>
      <c r="I193" s="232"/>
      <c r="J193" s="233">
        <f>ROUND(I193*H193,2)</f>
        <v>0</v>
      </c>
      <c r="K193" s="229" t="s">
        <v>150</v>
      </c>
      <c r="L193" s="45"/>
      <c r="M193" s="234" t="s">
        <v>1</v>
      </c>
      <c r="N193" s="235" t="s">
        <v>46</v>
      </c>
      <c r="O193" s="92"/>
      <c r="P193" s="236">
        <f>O193*H193</f>
        <v>0</v>
      </c>
      <c r="Q193" s="236">
        <v>0.00058135999999999995</v>
      </c>
      <c r="R193" s="236">
        <f>Q193*H193</f>
        <v>0.51585816880000002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151</v>
      </c>
      <c r="AT193" s="238" t="s">
        <v>146</v>
      </c>
      <c r="AU193" s="238" t="s">
        <v>90</v>
      </c>
      <c r="AY193" s="18" t="s">
        <v>144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151</v>
      </c>
      <c r="BM193" s="238" t="s">
        <v>987</v>
      </c>
    </row>
    <row r="194" s="15" customFormat="1">
      <c r="A194" s="15"/>
      <c r="B194" s="263"/>
      <c r="C194" s="264"/>
      <c r="D194" s="242" t="s">
        <v>153</v>
      </c>
      <c r="E194" s="265" t="s">
        <v>1</v>
      </c>
      <c r="F194" s="266" t="s">
        <v>166</v>
      </c>
      <c r="G194" s="264"/>
      <c r="H194" s="265" t="s">
        <v>1</v>
      </c>
      <c r="I194" s="267"/>
      <c r="J194" s="264"/>
      <c r="K194" s="264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153</v>
      </c>
      <c r="AU194" s="272" t="s">
        <v>90</v>
      </c>
      <c r="AV194" s="15" t="s">
        <v>88</v>
      </c>
      <c r="AW194" s="15" t="s">
        <v>36</v>
      </c>
      <c r="AX194" s="15" t="s">
        <v>81</v>
      </c>
      <c r="AY194" s="272" t="s">
        <v>144</v>
      </c>
    </row>
    <row r="195" s="15" customFormat="1">
      <c r="A195" s="15"/>
      <c r="B195" s="263"/>
      <c r="C195" s="264"/>
      <c r="D195" s="242" t="s">
        <v>153</v>
      </c>
      <c r="E195" s="265" t="s">
        <v>1</v>
      </c>
      <c r="F195" s="266" t="s">
        <v>227</v>
      </c>
      <c r="G195" s="264"/>
      <c r="H195" s="265" t="s">
        <v>1</v>
      </c>
      <c r="I195" s="267"/>
      <c r="J195" s="264"/>
      <c r="K195" s="264"/>
      <c r="L195" s="268"/>
      <c r="M195" s="269"/>
      <c r="N195" s="270"/>
      <c r="O195" s="270"/>
      <c r="P195" s="270"/>
      <c r="Q195" s="270"/>
      <c r="R195" s="270"/>
      <c r="S195" s="270"/>
      <c r="T195" s="27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2" t="s">
        <v>153</v>
      </c>
      <c r="AU195" s="272" t="s">
        <v>90</v>
      </c>
      <c r="AV195" s="15" t="s">
        <v>88</v>
      </c>
      <c r="AW195" s="15" t="s">
        <v>36</v>
      </c>
      <c r="AX195" s="15" t="s">
        <v>81</v>
      </c>
      <c r="AY195" s="272" t="s">
        <v>144</v>
      </c>
    </row>
    <row r="196" s="13" customFormat="1">
      <c r="A196" s="13"/>
      <c r="B196" s="240"/>
      <c r="C196" s="241"/>
      <c r="D196" s="242" t="s">
        <v>153</v>
      </c>
      <c r="E196" s="243" t="s">
        <v>1</v>
      </c>
      <c r="F196" s="244" t="s">
        <v>988</v>
      </c>
      <c r="G196" s="241"/>
      <c r="H196" s="245">
        <v>740.13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153</v>
      </c>
      <c r="AU196" s="251" t="s">
        <v>90</v>
      </c>
      <c r="AV196" s="13" t="s">
        <v>90</v>
      </c>
      <c r="AW196" s="13" t="s">
        <v>36</v>
      </c>
      <c r="AX196" s="13" t="s">
        <v>81</v>
      </c>
      <c r="AY196" s="251" t="s">
        <v>144</v>
      </c>
    </row>
    <row r="197" s="13" customFormat="1">
      <c r="A197" s="13"/>
      <c r="B197" s="240"/>
      <c r="C197" s="241"/>
      <c r="D197" s="242" t="s">
        <v>153</v>
      </c>
      <c r="E197" s="243" t="s">
        <v>1</v>
      </c>
      <c r="F197" s="244" t="s">
        <v>989</v>
      </c>
      <c r="G197" s="241"/>
      <c r="H197" s="245">
        <v>147.19999999999999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153</v>
      </c>
      <c r="AU197" s="251" t="s">
        <v>90</v>
      </c>
      <c r="AV197" s="13" t="s">
        <v>90</v>
      </c>
      <c r="AW197" s="13" t="s">
        <v>36</v>
      </c>
      <c r="AX197" s="13" t="s">
        <v>81</v>
      </c>
      <c r="AY197" s="251" t="s">
        <v>144</v>
      </c>
    </row>
    <row r="198" s="14" customFormat="1">
      <c r="A198" s="14"/>
      <c r="B198" s="252"/>
      <c r="C198" s="253"/>
      <c r="D198" s="242" t="s">
        <v>153</v>
      </c>
      <c r="E198" s="254" t="s">
        <v>1</v>
      </c>
      <c r="F198" s="255" t="s">
        <v>156</v>
      </c>
      <c r="G198" s="253"/>
      <c r="H198" s="256">
        <v>887.33000000000004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153</v>
      </c>
      <c r="AU198" s="262" t="s">
        <v>90</v>
      </c>
      <c r="AV198" s="14" t="s">
        <v>151</v>
      </c>
      <c r="AW198" s="14" t="s">
        <v>36</v>
      </c>
      <c r="AX198" s="14" t="s">
        <v>88</v>
      </c>
      <c r="AY198" s="262" t="s">
        <v>144</v>
      </c>
    </row>
    <row r="199" s="2" customFormat="1" ht="37.8" customHeight="1">
      <c r="A199" s="39"/>
      <c r="B199" s="40"/>
      <c r="C199" s="227" t="s">
        <v>234</v>
      </c>
      <c r="D199" s="227" t="s">
        <v>146</v>
      </c>
      <c r="E199" s="228" t="s">
        <v>990</v>
      </c>
      <c r="F199" s="229" t="s">
        <v>991</v>
      </c>
      <c r="G199" s="230" t="s">
        <v>149</v>
      </c>
      <c r="H199" s="231">
        <v>887.33000000000004</v>
      </c>
      <c r="I199" s="232"/>
      <c r="J199" s="233">
        <f>ROUND(I199*H199,2)</f>
        <v>0</v>
      </c>
      <c r="K199" s="229" t="s">
        <v>150</v>
      </c>
      <c r="L199" s="45"/>
      <c r="M199" s="234" t="s">
        <v>1</v>
      </c>
      <c r="N199" s="235" t="s">
        <v>46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151</v>
      </c>
      <c r="AT199" s="238" t="s">
        <v>146</v>
      </c>
      <c r="AU199" s="238" t="s">
        <v>90</v>
      </c>
      <c r="AY199" s="18" t="s">
        <v>144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88</v>
      </c>
      <c r="BK199" s="239">
        <f>ROUND(I199*H199,2)</f>
        <v>0</v>
      </c>
      <c r="BL199" s="18" t="s">
        <v>151</v>
      </c>
      <c r="BM199" s="238" t="s">
        <v>992</v>
      </c>
    </row>
    <row r="200" s="2" customFormat="1" ht="62.7" customHeight="1">
      <c r="A200" s="39"/>
      <c r="B200" s="40"/>
      <c r="C200" s="227" t="s">
        <v>239</v>
      </c>
      <c r="D200" s="227" t="s">
        <v>146</v>
      </c>
      <c r="E200" s="228" t="s">
        <v>244</v>
      </c>
      <c r="F200" s="229" t="s">
        <v>245</v>
      </c>
      <c r="G200" s="230" t="s">
        <v>211</v>
      </c>
      <c r="H200" s="231">
        <v>228.375</v>
      </c>
      <c r="I200" s="232"/>
      <c r="J200" s="233">
        <f>ROUND(I200*H200,2)</f>
        <v>0</v>
      </c>
      <c r="K200" s="229" t="s">
        <v>150</v>
      </c>
      <c r="L200" s="45"/>
      <c r="M200" s="234" t="s">
        <v>1</v>
      </c>
      <c r="N200" s="235" t="s">
        <v>46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151</v>
      </c>
      <c r="AT200" s="238" t="s">
        <v>146</v>
      </c>
      <c r="AU200" s="238" t="s">
        <v>90</v>
      </c>
      <c r="AY200" s="18" t="s">
        <v>144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88</v>
      </c>
      <c r="BK200" s="239">
        <f>ROUND(I200*H200,2)</f>
        <v>0</v>
      </c>
      <c r="BL200" s="18" t="s">
        <v>151</v>
      </c>
      <c r="BM200" s="238" t="s">
        <v>993</v>
      </c>
    </row>
    <row r="201" s="15" customFormat="1">
      <c r="A201" s="15"/>
      <c r="B201" s="263"/>
      <c r="C201" s="264"/>
      <c r="D201" s="242" t="s">
        <v>153</v>
      </c>
      <c r="E201" s="265" t="s">
        <v>1</v>
      </c>
      <c r="F201" s="266" t="s">
        <v>994</v>
      </c>
      <c r="G201" s="264"/>
      <c r="H201" s="265" t="s">
        <v>1</v>
      </c>
      <c r="I201" s="267"/>
      <c r="J201" s="264"/>
      <c r="K201" s="264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153</v>
      </c>
      <c r="AU201" s="272" t="s">
        <v>90</v>
      </c>
      <c r="AV201" s="15" t="s">
        <v>88</v>
      </c>
      <c r="AW201" s="15" t="s">
        <v>36</v>
      </c>
      <c r="AX201" s="15" t="s">
        <v>81</v>
      </c>
      <c r="AY201" s="272" t="s">
        <v>144</v>
      </c>
    </row>
    <row r="202" s="15" customFormat="1">
      <c r="A202" s="15"/>
      <c r="B202" s="263"/>
      <c r="C202" s="264"/>
      <c r="D202" s="242" t="s">
        <v>153</v>
      </c>
      <c r="E202" s="265" t="s">
        <v>1</v>
      </c>
      <c r="F202" s="266" t="s">
        <v>995</v>
      </c>
      <c r="G202" s="264"/>
      <c r="H202" s="265" t="s">
        <v>1</v>
      </c>
      <c r="I202" s="267"/>
      <c r="J202" s="264"/>
      <c r="K202" s="264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153</v>
      </c>
      <c r="AU202" s="272" t="s">
        <v>90</v>
      </c>
      <c r="AV202" s="15" t="s">
        <v>88</v>
      </c>
      <c r="AW202" s="15" t="s">
        <v>36</v>
      </c>
      <c r="AX202" s="15" t="s">
        <v>81</v>
      </c>
      <c r="AY202" s="272" t="s">
        <v>144</v>
      </c>
    </row>
    <row r="203" s="13" customFormat="1">
      <c r="A203" s="13"/>
      <c r="B203" s="240"/>
      <c r="C203" s="241"/>
      <c r="D203" s="242" t="s">
        <v>153</v>
      </c>
      <c r="E203" s="243" t="s">
        <v>1</v>
      </c>
      <c r="F203" s="244" t="s">
        <v>996</v>
      </c>
      <c r="G203" s="241"/>
      <c r="H203" s="245">
        <v>20.18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153</v>
      </c>
      <c r="AU203" s="251" t="s">
        <v>90</v>
      </c>
      <c r="AV203" s="13" t="s">
        <v>90</v>
      </c>
      <c r="AW203" s="13" t="s">
        <v>36</v>
      </c>
      <c r="AX203" s="13" t="s">
        <v>81</v>
      </c>
      <c r="AY203" s="251" t="s">
        <v>144</v>
      </c>
    </row>
    <row r="204" s="16" customFormat="1">
      <c r="A204" s="16"/>
      <c r="B204" s="273"/>
      <c r="C204" s="274"/>
      <c r="D204" s="242" t="s">
        <v>153</v>
      </c>
      <c r="E204" s="275" t="s">
        <v>1</v>
      </c>
      <c r="F204" s="276" t="s">
        <v>249</v>
      </c>
      <c r="G204" s="274"/>
      <c r="H204" s="277">
        <v>20.18</v>
      </c>
      <c r="I204" s="278"/>
      <c r="J204" s="274"/>
      <c r="K204" s="274"/>
      <c r="L204" s="279"/>
      <c r="M204" s="280"/>
      <c r="N204" s="281"/>
      <c r="O204" s="281"/>
      <c r="P204" s="281"/>
      <c r="Q204" s="281"/>
      <c r="R204" s="281"/>
      <c r="S204" s="281"/>
      <c r="T204" s="28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3" t="s">
        <v>153</v>
      </c>
      <c r="AU204" s="283" t="s">
        <v>90</v>
      </c>
      <c r="AV204" s="16" t="s">
        <v>162</v>
      </c>
      <c r="AW204" s="16" t="s">
        <v>36</v>
      </c>
      <c r="AX204" s="16" t="s">
        <v>81</v>
      </c>
      <c r="AY204" s="283" t="s">
        <v>144</v>
      </c>
    </row>
    <row r="205" s="15" customFormat="1">
      <c r="A205" s="15"/>
      <c r="B205" s="263"/>
      <c r="C205" s="264"/>
      <c r="D205" s="242" t="s">
        <v>153</v>
      </c>
      <c r="E205" s="265" t="s">
        <v>1</v>
      </c>
      <c r="F205" s="266" t="s">
        <v>250</v>
      </c>
      <c r="G205" s="264"/>
      <c r="H205" s="265" t="s">
        <v>1</v>
      </c>
      <c r="I205" s="267"/>
      <c r="J205" s="264"/>
      <c r="K205" s="264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153</v>
      </c>
      <c r="AU205" s="272" t="s">
        <v>90</v>
      </c>
      <c r="AV205" s="15" t="s">
        <v>88</v>
      </c>
      <c r="AW205" s="15" t="s">
        <v>36</v>
      </c>
      <c r="AX205" s="15" t="s">
        <v>81</v>
      </c>
      <c r="AY205" s="272" t="s">
        <v>144</v>
      </c>
    </row>
    <row r="206" s="13" customFormat="1">
      <c r="A206" s="13"/>
      <c r="B206" s="240"/>
      <c r="C206" s="241"/>
      <c r="D206" s="242" t="s">
        <v>153</v>
      </c>
      <c r="E206" s="243" t="s">
        <v>1</v>
      </c>
      <c r="F206" s="244" t="s">
        <v>997</v>
      </c>
      <c r="G206" s="241"/>
      <c r="H206" s="245">
        <v>185.19499999999999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153</v>
      </c>
      <c r="AU206" s="251" t="s">
        <v>90</v>
      </c>
      <c r="AV206" s="13" t="s">
        <v>90</v>
      </c>
      <c r="AW206" s="13" t="s">
        <v>36</v>
      </c>
      <c r="AX206" s="13" t="s">
        <v>81</v>
      </c>
      <c r="AY206" s="251" t="s">
        <v>144</v>
      </c>
    </row>
    <row r="207" s="13" customFormat="1">
      <c r="A207" s="13"/>
      <c r="B207" s="240"/>
      <c r="C207" s="241"/>
      <c r="D207" s="242" t="s">
        <v>153</v>
      </c>
      <c r="E207" s="243" t="s">
        <v>1</v>
      </c>
      <c r="F207" s="244" t="s">
        <v>998</v>
      </c>
      <c r="G207" s="241"/>
      <c r="H207" s="245">
        <v>-10.09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153</v>
      </c>
      <c r="AU207" s="251" t="s">
        <v>90</v>
      </c>
      <c r="AV207" s="13" t="s">
        <v>90</v>
      </c>
      <c r="AW207" s="13" t="s">
        <v>36</v>
      </c>
      <c r="AX207" s="13" t="s">
        <v>81</v>
      </c>
      <c r="AY207" s="251" t="s">
        <v>144</v>
      </c>
    </row>
    <row r="208" s="16" customFormat="1">
      <c r="A208" s="16"/>
      <c r="B208" s="273"/>
      <c r="C208" s="274"/>
      <c r="D208" s="242" t="s">
        <v>153</v>
      </c>
      <c r="E208" s="275" t="s">
        <v>1</v>
      </c>
      <c r="F208" s="276" t="s">
        <v>249</v>
      </c>
      <c r="G208" s="274"/>
      <c r="H208" s="277">
        <v>175.10499999999999</v>
      </c>
      <c r="I208" s="278"/>
      <c r="J208" s="274"/>
      <c r="K208" s="274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153</v>
      </c>
      <c r="AU208" s="283" t="s">
        <v>90</v>
      </c>
      <c r="AV208" s="16" t="s">
        <v>162</v>
      </c>
      <c r="AW208" s="16" t="s">
        <v>36</v>
      </c>
      <c r="AX208" s="16" t="s">
        <v>81</v>
      </c>
      <c r="AY208" s="283" t="s">
        <v>144</v>
      </c>
    </row>
    <row r="209" s="15" customFormat="1">
      <c r="A209" s="15"/>
      <c r="B209" s="263"/>
      <c r="C209" s="264"/>
      <c r="D209" s="242" t="s">
        <v>153</v>
      </c>
      <c r="E209" s="265" t="s">
        <v>1</v>
      </c>
      <c r="F209" s="266" t="s">
        <v>999</v>
      </c>
      <c r="G209" s="264"/>
      <c r="H209" s="265" t="s">
        <v>1</v>
      </c>
      <c r="I209" s="267"/>
      <c r="J209" s="264"/>
      <c r="K209" s="264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153</v>
      </c>
      <c r="AU209" s="272" t="s">
        <v>90</v>
      </c>
      <c r="AV209" s="15" t="s">
        <v>88</v>
      </c>
      <c r="AW209" s="15" t="s">
        <v>36</v>
      </c>
      <c r="AX209" s="15" t="s">
        <v>81</v>
      </c>
      <c r="AY209" s="272" t="s">
        <v>144</v>
      </c>
    </row>
    <row r="210" s="13" customFormat="1">
      <c r="A210" s="13"/>
      <c r="B210" s="240"/>
      <c r="C210" s="241"/>
      <c r="D210" s="242" t="s">
        <v>153</v>
      </c>
      <c r="E210" s="243" t="s">
        <v>1</v>
      </c>
      <c r="F210" s="244" t="s">
        <v>1000</v>
      </c>
      <c r="G210" s="241"/>
      <c r="H210" s="245">
        <v>33.090000000000003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153</v>
      </c>
      <c r="AU210" s="251" t="s">
        <v>90</v>
      </c>
      <c r="AV210" s="13" t="s">
        <v>90</v>
      </c>
      <c r="AW210" s="13" t="s">
        <v>36</v>
      </c>
      <c r="AX210" s="13" t="s">
        <v>81</v>
      </c>
      <c r="AY210" s="251" t="s">
        <v>144</v>
      </c>
    </row>
    <row r="211" s="14" customFormat="1">
      <c r="A211" s="14"/>
      <c r="B211" s="252"/>
      <c r="C211" s="253"/>
      <c r="D211" s="242" t="s">
        <v>153</v>
      </c>
      <c r="E211" s="254" t="s">
        <v>1</v>
      </c>
      <c r="F211" s="255" t="s">
        <v>156</v>
      </c>
      <c r="G211" s="253"/>
      <c r="H211" s="256">
        <v>228.375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153</v>
      </c>
      <c r="AU211" s="262" t="s">
        <v>90</v>
      </c>
      <c r="AV211" s="14" t="s">
        <v>151</v>
      </c>
      <c r="AW211" s="14" t="s">
        <v>36</v>
      </c>
      <c r="AX211" s="14" t="s">
        <v>88</v>
      </c>
      <c r="AY211" s="262" t="s">
        <v>144</v>
      </c>
    </row>
    <row r="212" s="2" customFormat="1" ht="62.7" customHeight="1">
      <c r="A212" s="39"/>
      <c r="B212" s="40"/>
      <c r="C212" s="227" t="s">
        <v>243</v>
      </c>
      <c r="D212" s="227" t="s">
        <v>146</v>
      </c>
      <c r="E212" s="228" t="s">
        <v>254</v>
      </c>
      <c r="F212" s="229" t="s">
        <v>255</v>
      </c>
      <c r="G212" s="230" t="s">
        <v>211</v>
      </c>
      <c r="H212" s="231">
        <v>218.285</v>
      </c>
      <c r="I212" s="232"/>
      <c r="J212" s="233">
        <f>ROUND(I212*H212,2)</f>
        <v>0</v>
      </c>
      <c r="K212" s="229" t="s">
        <v>150</v>
      </c>
      <c r="L212" s="45"/>
      <c r="M212" s="234" t="s">
        <v>1</v>
      </c>
      <c r="N212" s="235" t="s">
        <v>46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151</v>
      </c>
      <c r="AT212" s="238" t="s">
        <v>146</v>
      </c>
      <c r="AU212" s="238" t="s">
        <v>90</v>
      </c>
      <c r="AY212" s="18" t="s">
        <v>144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88</v>
      </c>
      <c r="BK212" s="239">
        <f>ROUND(I212*H212,2)</f>
        <v>0</v>
      </c>
      <c r="BL212" s="18" t="s">
        <v>151</v>
      </c>
      <c r="BM212" s="238" t="s">
        <v>1001</v>
      </c>
    </row>
    <row r="213" s="15" customFormat="1">
      <c r="A213" s="15"/>
      <c r="B213" s="263"/>
      <c r="C213" s="264"/>
      <c r="D213" s="242" t="s">
        <v>153</v>
      </c>
      <c r="E213" s="265" t="s">
        <v>1</v>
      </c>
      <c r="F213" s="266" t="s">
        <v>250</v>
      </c>
      <c r="G213" s="264"/>
      <c r="H213" s="265" t="s">
        <v>1</v>
      </c>
      <c r="I213" s="267"/>
      <c r="J213" s="264"/>
      <c r="K213" s="264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153</v>
      </c>
      <c r="AU213" s="272" t="s">
        <v>90</v>
      </c>
      <c r="AV213" s="15" t="s">
        <v>88</v>
      </c>
      <c r="AW213" s="15" t="s">
        <v>36</v>
      </c>
      <c r="AX213" s="15" t="s">
        <v>81</v>
      </c>
      <c r="AY213" s="272" t="s">
        <v>144</v>
      </c>
    </row>
    <row r="214" s="13" customFormat="1">
      <c r="A214" s="13"/>
      <c r="B214" s="240"/>
      <c r="C214" s="241"/>
      <c r="D214" s="242" t="s">
        <v>153</v>
      </c>
      <c r="E214" s="243" t="s">
        <v>1</v>
      </c>
      <c r="F214" s="244" t="s">
        <v>1002</v>
      </c>
      <c r="G214" s="241"/>
      <c r="H214" s="245">
        <v>185.19499999999999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153</v>
      </c>
      <c r="AU214" s="251" t="s">
        <v>90</v>
      </c>
      <c r="AV214" s="13" t="s">
        <v>90</v>
      </c>
      <c r="AW214" s="13" t="s">
        <v>36</v>
      </c>
      <c r="AX214" s="13" t="s">
        <v>81</v>
      </c>
      <c r="AY214" s="251" t="s">
        <v>144</v>
      </c>
    </row>
    <row r="215" s="13" customFormat="1">
      <c r="A215" s="13"/>
      <c r="B215" s="240"/>
      <c r="C215" s="241"/>
      <c r="D215" s="242" t="s">
        <v>153</v>
      </c>
      <c r="E215" s="243" t="s">
        <v>1</v>
      </c>
      <c r="F215" s="244" t="s">
        <v>1003</v>
      </c>
      <c r="G215" s="241"/>
      <c r="H215" s="245">
        <v>33.090000000000003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153</v>
      </c>
      <c r="AU215" s="251" t="s">
        <v>90</v>
      </c>
      <c r="AV215" s="13" t="s">
        <v>90</v>
      </c>
      <c r="AW215" s="13" t="s">
        <v>36</v>
      </c>
      <c r="AX215" s="13" t="s">
        <v>81</v>
      </c>
      <c r="AY215" s="251" t="s">
        <v>144</v>
      </c>
    </row>
    <row r="216" s="14" customFormat="1">
      <c r="A216" s="14"/>
      <c r="B216" s="252"/>
      <c r="C216" s="253"/>
      <c r="D216" s="242" t="s">
        <v>153</v>
      </c>
      <c r="E216" s="254" t="s">
        <v>1</v>
      </c>
      <c r="F216" s="255" t="s">
        <v>156</v>
      </c>
      <c r="G216" s="253"/>
      <c r="H216" s="256">
        <v>218.285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153</v>
      </c>
      <c r="AU216" s="262" t="s">
        <v>90</v>
      </c>
      <c r="AV216" s="14" t="s">
        <v>151</v>
      </c>
      <c r="AW216" s="14" t="s">
        <v>36</v>
      </c>
      <c r="AX216" s="14" t="s">
        <v>88</v>
      </c>
      <c r="AY216" s="262" t="s">
        <v>144</v>
      </c>
    </row>
    <row r="217" s="2" customFormat="1" ht="44.25" customHeight="1">
      <c r="A217" s="39"/>
      <c r="B217" s="40"/>
      <c r="C217" s="227" t="s">
        <v>253</v>
      </c>
      <c r="D217" s="227" t="s">
        <v>146</v>
      </c>
      <c r="E217" s="228" t="s">
        <v>259</v>
      </c>
      <c r="F217" s="229" t="s">
        <v>260</v>
      </c>
      <c r="G217" s="230" t="s">
        <v>211</v>
      </c>
      <c r="H217" s="231">
        <v>10.09</v>
      </c>
      <c r="I217" s="232"/>
      <c r="J217" s="233">
        <f>ROUND(I217*H217,2)</f>
        <v>0</v>
      </c>
      <c r="K217" s="229" t="s">
        <v>150</v>
      </c>
      <c r="L217" s="45"/>
      <c r="M217" s="234" t="s">
        <v>1</v>
      </c>
      <c r="N217" s="235" t="s">
        <v>46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151</v>
      </c>
      <c r="AT217" s="238" t="s">
        <v>146</v>
      </c>
      <c r="AU217" s="238" t="s">
        <v>90</v>
      </c>
      <c r="AY217" s="18" t="s">
        <v>144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88</v>
      </c>
      <c r="BK217" s="239">
        <f>ROUND(I217*H217,2)</f>
        <v>0</v>
      </c>
      <c r="BL217" s="18" t="s">
        <v>151</v>
      </c>
      <c r="BM217" s="238" t="s">
        <v>1004</v>
      </c>
    </row>
    <row r="218" s="15" customFormat="1">
      <c r="A218" s="15"/>
      <c r="B218" s="263"/>
      <c r="C218" s="264"/>
      <c r="D218" s="242" t="s">
        <v>153</v>
      </c>
      <c r="E218" s="265" t="s">
        <v>1</v>
      </c>
      <c r="F218" s="266" t="s">
        <v>262</v>
      </c>
      <c r="G218" s="264"/>
      <c r="H218" s="265" t="s">
        <v>1</v>
      </c>
      <c r="I218" s="267"/>
      <c r="J218" s="264"/>
      <c r="K218" s="264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153</v>
      </c>
      <c r="AU218" s="272" t="s">
        <v>90</v>
      </c>
      <c r="AV218" s="15" t="s">
        <v>88</v>
      </c>
      <c r="AW218" s="15" t="s">
        <v>36</v>
      </c>
      <c r="AX218" s="15" t="s">
        <v>81</v>
      </c>
      <c r="AY218" s="272" t="s">
        <v>144</v>
      </c>
    </row>
    <row r="219" s="13" customFormat="1">
      <c r="A219" s="13"/>
      <c r="B219" s="240"/>
      <c r="C219" s="241"/>
      <c r="D219" s="242" t="s">
        <v>153</v>
      </c>
      <c r="E219" s="243" t="s">
        <v>1</v>
      </c>
      <c r="F219" s="244" t="s">
        <v>1005</v>
      </c>
      <c r="G219" s="241"/>
      <c r="H219" s="245">
        <v>10.09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153</v>
      </c>
      <c r="AU219" s="251" t="s">
        <v>90</v>
      </c>
      <c r="AV219" s="13" t="s">
        <v>90</v>
      </c>
      <c r="AW219" s="13" t="s">
        <v>36</v>
      </c>
      <c r="AX219" s="13" t="s">
        <v>88</v>
      </c>
      <c r="AY219" s="251" t="s">
        <v>144</v>
      </c>
    </row>
    <row r="220" s="2" customFormat="1" ht="44.25" customHeight="1">
      <c r="A220" s="39"/>
      <c r="B220" s="40"/>
      <c r="C220" s="227" t="s">
        <v>258</v>
      </c>
      <c r="D220" s="284" t="s">
        <v>146</v>
      </c>
      <c r="E220" s="228" t="s">
        <v>264</v>
      </c>
      <c r="F220" s="229" t="s">
        <v>265</v>
      </c>
      <c r="G220" s="230" t="s">
        <v>266</v>
      </c>
      <c r="H220" s="231">
        <v>810.31299999999999</v>
      </c>
      <c r="I220" s="232"/>
      <c r="J220" s="233">
        <f>ROUND(I220*H220,2)</f>
        <v>0</v>
      </c>
      <c r="K220" s="229" t="s">
        <v>267</v>
      </c>
      <c r="L220" s="45"/>
      <c r="M220" s="234" t="s">
        <v>1</v>
      </c>
      <c r="N220" s="235" t="s">
        <v>46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151</v>
      </c>
      <c r="AT220" s="238" t="s">
        <v>146</v>
      </c>
      <c r="AU220" s="238" t="s">
        <v>90</v>
      </c>
      <c r="AY220" s="18" t="s">
        <v>144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88</v>
      </c>
      <c r="BK220" s="239">
        <f>ROUND(I220*H220,2)</f>
        <v>0</v>
      </c>
      <c r="BL220" s="18" t="s">
        <v>151</v>
      </c>
      <c r="BM220" s="238" t="s">
        <v>1006</v>
      </c>
    </row>
    <row r="221" s="13" customFormat="1">
      <c r="A221" s="13"/>
      <c r="B221" s="240"/>
      <c r="C221" s="241"/>
      <c r="D221" s="242" t="s">
        <v>153</v>
      </c>
      <c r="E221" s="243" t="s">
        <v>1</v>
      </c>
      <c r="F221" s="244" t="s">
        <v>1007</v>
      </c>
      <c r="G221" s="241"/>
      <c r="H221" s="245">
        <v>332.69999999999999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153</v>
      </c>
      <c r="AU221" s="251" t="s">
        <v>90</v>
      </c>
      <c r="AV221" s="13" t="s">
        <v>90</v>
      </c>
      <c r="AW221" s="13" t="s">
        <v>36</v>
      </c>
      <c r="AX221" s="13" t="s">
        <v>81</v>
      </c>
      <c r="AY221" s="251" t="s">
        <v>144</v>
      </c>
    </row>
    <row r="222" s="13" customFormat="1">
      <c r="A222" s="13"/>
      <c r="B222" s="240"/>
      <c r="C222" s="241"/>
      <c r="D222" s="242" t="s">
        <v>153</v>
      </c>
      <c r="E222" s="243" t="s">
        <v>1</v>
      </c>
      <c r="F222" s="244" t="s">
        <v>1008</v>
      </c>
      <c r="G222" s="241"/>
      <c r="H222" s="245">
        <v>351.87099999999998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153</v>
      </c>
      <c r="AU222" s="251" t="s">
        <v>90</v>
      </c>
      <c r="AV222" s="13" t="s">
        <v>90</v>
      </c>
      <c r="AW222" s="13" t="s">
        <v>36</v>
      </c>
      <c r="AX222" s="13" t="s">
        <v>81</v>
      </c>
      <c r="AY222" s="251" t="s">
        <v>144</v>
      </c>
    </row>
    <row r="223" s="13" customFormat="1">
      <c r="A223" s="13"/>
      <c r="B223" s="240"/>
      <c r="C223" s="241"/>
      <c r="D223" s="242" t="s">
        <v>153</v>
      </c>
      <c r="E223" s="243" t="s">
        <v>1</v>
      </c>
      <c r="F223" s="244" t="s">
        <v>1009</v>
      </c>
      <c r="G223" s="241"/>
      <c r="H223" s="245">
        <v>62.871000000000002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153</v>
      </c>
      <c r="AU223" s="251" t="s">
        <v>90</v>
      </c>
      <c r="AV223" s="13" t="s">
        <v>90</v>
      </c>
      <c r="AW223" s="13" t="s">
        <v>36</v>
      </c>
      <c r="AX223" s="13" t="s">
        <v>81</v>
      </c>
      <c r="AY223" s="251" t="s">
        <v>144</v>
      </c>
    </row>
    <row r="224" s="13" customFormat="1">
      <c r="A224" s="13"/>
      <c r="B224" s="240"/>
      <c r="C224" s="241"/>
      <c r="D224" s="242" t="s">
        <v>153</v>
      </c>
      <c r="E224" s="243" t="s">
        <v>1</v>
      </c>
      <c r="F224" s="244" t="s">
        <v>1009</v>
      </c>
      <c r="G224" s="241"/>
      <c r="H224" s="245">
        <v>62.871000000000002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153</v>
      </c>
      <c r="AU224" s="251" t="s">
        <v>90</v>
      </c>
      <c r="AV224" s="13" t="s">
        <v>90</v>
      </c>
      <c r="AW224" s="13" t="s">
        <v>36</v>
      </c>
      <c r="AX224" s="13" t="s">
        <v>81</v>
      </c>
      <c r="AY224" s="251" t="s">
        <v>144</v>
      </c>
    </row>
    <row r="225" s="14" customFormat="1">
      <c r="A225" s="14"/>
      <c r="B225" s="252"/>
      <c r="C225" s="253"/>
      <c r="D225" s="242" t="s">
        <v>153</v>
      </c>
      <c r="E225" s="254" t="s">
        <v>1</v>
      </c>
      <c r="F225" s="255" t="s">
        <v>156</v>
      </c>
      <c r="G225" s="253"/>
      <c r="H225" s="256">
        <v>810.31299999999999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153</v>
      </c>
      <c r="AU225" s="262" t="s">
        <v>90</v>
      </c>
      <c r="AV225" s="14" t="s">
        <v>151</v>
      </c>
      <c r="AW225" s="14" t="s">
        <v>36</v>
      </c>
      <c r="AX225" s="14" t="s">
        <v>88</v>
      </c>
      <c r="AY225" s="262" t="s">
        <v>144</v>
      </c>
    </row>
    <row r="226" s="2" customFormat="1" ht="44.25" customHeight="1">
      <c r="A226" s="39"/>
      <c r="B226" s="40"/>
      <c r="C226" s="227" t="s">
        <v>7</v>
      </c>
      <c r="D226" s="227" t="s">
        <v>146</v>
      </c>
      <c r="E226" s="228" t="s">
        <v>272</v>
      </c>
      <c r="F226" s="229" t="s">
        <v>273</v>
      </c>
      <c r="G226" s="230" t="s">
        <v>211</v>
      </c>
      <c r="H226" s="231">
        <v>273.50999999999999</v>
      </c>
      <c r="I226" s="232"/>
      <c r="J226" s="233">
        <f>ROUND(I226*H226,2)</f>
        <v>0</v>
      </c>
      <c r="K226" s="229" t="s">
        <v>150</v>
      </c>
      <c r="L226" s="45"/>
      <c r="M226" s="234" t="s">
        <v>1</v>
      </c>
      <c r="N226" s="235" t="s">
        <v>46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151</v>
      </c>
      <c r="AT226" s="238" t="s">
        <v>146</v>
      </c>
      <c r="AU226" s="238" t="s">
        <v>90</v>
      </c>
      <c r="AY226" s="18" t="s">
        <v>144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88</v>
      </c>
      <c r="BK226" s="239">
        <f>ROUND(I226*H226,2)</f>
        <v>0</v>
      </c>
      <c r="BL226" s="18" t="s">
        <v>151</v>
      </c>
      <c r="BM226" s="238" t="s">
        <v>1010</v>
      </c>
    </row>
    <row r="227" s="15" customFormat="1">
      <c r="A227" s="15"/>
      <c r="B227" s="263"/>
      <c r="C227" s="264"/>
      <c r="D227" s="242" t="s">
        <v>153</v>
      </c>
      <c r="E227" s="265" t="s">
        <v>1</v>
      </c>
      <c r="F227" s="266" t="s">
        <v>166</v>
      </c>
      <c r="G227" s="264"/>
      <c r="H227" s="265" t="s">
        <v>1</v>
      </c>
      <c r="I227" s="267"/>
      <c r="J227" s="264"/>
      <c r="K227" s="264"/>
      <c r="L227" s="268"/>
      <c r="M227" s="269"/>
      <c r="N227" s="270"/>
      <c r="O227" s="270"/>
      <c r="P227" s="270"/>
      <c r="Q227" s="270"/>
      <c r="R227" s="270"/>
      <c r="S227" s="270"/>
      <c r="T227" s="27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2" t="s">
        <v>153</v>
      </c>
      <c r="AU227" s="272" t="s">
        <v>90</v>
      </c>
      <c r="AV227" s="15" t="s">
        <v>88</v>
      </c>
      <c r="AW227" s="15" t="s">
        <v>36</v>
      </c>
      <c r="AX227" s="15" t="s">
        <v>81</v>
      </c>
      <c r="AY227" s="272" t="s">
        <v>144</v>
      </c>
    </row>
    <row r="228" s="15" customFormat="1">
      <c r="A228" s="15"/>
      <c r="B228" s="263"/>
      <c r="C228" s="264"/>
      <c r="D228" s="242" t="s">
        <v>153</v>
      </c>
      <c r="E228" s="265" t="s">
        <v>1</v>
      </c>
      <c r="F228" s="266" t="s">
        <v>227</v>
      </c>
      <c r="G228" s="264"/>
      <c r="H228" s="265" t="s">
        <v>1</v>
      </c>
      <c r="I228" s="267"/>
      <c r="J228" s="264"/>
      <c r="K228" s="264"/>
      <c r="L228" s="268"/>
      <c r="M228" s="269"/>
      <c r="N228" s="270"/>
      <c r="O228" s="270"/>
      <c r="P228" s="270"/>
      <c r="Q228" s="270"/>
      <c r="R228" s="270"/>
      <c r="S228" s="270"/>
      <c r="T228" s="27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2" t="s">
        <v>153</v>
      </c>
      <c r="AU228" s="272" t="s">
        <v>90</v>
      </c>
      <c r="AV228" s="15" t="s">
        <v>88</v>
      </c>
      <c r="AW228" s="15" t="s">
        <v>36</v>
      </c>
      <c r="AX228" s="15" t="s">
        <v>81</v>
      </c>
      <c r="AY228" s="272" t="s">
        <v>144</v>
      </c>
    </row>
    <row r="229" s="15" customFormat="1">
      <c r="A229" s="15"/>
      <c r="B229" s="263"/>
      <c r="C229" s="264"/>
      <c r="D229" s="242" t="s">
        <v>153</v>
      </c>
      <c r="E229" s="265" t="s">
        <v>1</v>
      </c>
      <c r="F229" s="266" t="s">
        <v>995</v>
      </c>
      <c r="G229" s="264"/>
      <c r="H229" s="265" t="s">
        <v>1</v>
      </c>
      <c r="I229" s="267"/>
      <c r="J229" s="264"/>
      <c r="K229" s="264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153</v>
      </c>
      <c r="AU229" s="272" t="s">
        <v>90</v>
      </c>
      <c r="AV229" s="15" t="s">
        <v>88</v>
      </c>
      <c r="AW229" s="15" t="s">
        <v>36</v>
      </c>
      <c r="AX229" s="15" t="s">
        <v>81</v>
      </c>
      <c r="AY229" s="272" t="s">
        <v>144</v>
      </c>
    </row>
    <row r="230" s="13" customFormat="1">
      <c r="A230" s="13"/>
      <c r="B230" s="240"/>
      <c r="C230" s="241"/>
      <c r="D230" s="242" t="s">
        <v>153</v>
      </c>
      <c r="E230" s="243" t="s">
        <v>1</v>
      </c>
      <c r="F230" s="244" t="s">
        <v>1011</v>
      </c>
      <c r="G230" s="241"/>
      <c r="H230" s="245">
        <v>217.15000000000001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153</v>
      </c>
      <c r="AU230" s="251" t="s">
        <v>90</v>
      </c>
      <c r="AV230" s="13" t="s">
        <v>90</v>
      </c>
      <c r="AW230" s="13" t="s">
        <v>36</v>
      </c>
      <c r="AX230" s="13" t="s">
        <v>81</v>
      </c>
      <c r="AY230" s="251" t="s">
        <v>144</v>
      </c>
    </row>
    <row r="231" s="13" customFormat="1">
      <c r="A231" s="13"/>
      <c r="B231" s="240"/>
      <c r="C231" s="241"/>
      <c r="D231" s="242" t="s">
        <v>153</v>
      </c>
      <c r="E231" s="243" t="s">
        <v>1</v>
      </c>
      <c r="F231" s="244" t="s">
        <v>1012</v>
      </c>
      <c r="G231" s="241"/>
      <c r="H231" s="245">
        <v>10.09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153</v>
      </c>
      <c r="AU231" s="251" t="s">
        <v>90</v>
      </c>
      <c r="AV231" s="13" t="s">
        <v>90</v>
      </c>
      <c r="AW231" s="13" t="s">
        <v>36</v>
      </c>
      <c r="AX231" s="13" t="s">
        <v>81</v>
      </c>
      <c r="AY231" s="251" t="s">
        <v>144</v>
      </c>
    </row>
    <row r="232" s="15" customFormat="1">
      <c r="A232" s="15"/>
      <c r="B232" s="263"/>
      <c r="C232" s="264"/>
      <c r="D232" s="242" t="s">
        <v>153</v>
      </c>
      <c r="E232" s="265" t="s">
        <v>1</v>
      </c>
      <c r="F232" s="266" t="s">
        <v>999</v>
      </c>
      <c r="G232" s="264"/>
      <c r="H232" s="265" t="s">
        <v>1</v>
      </c>
      <c r="I232" s="267"/>
      <c r="J232" s="264"/>
      <c r="K232" s="264"/>
      <c r="L232" s="268"/>
      <c r="M232" s="269"/>
      <c r="N232" s="270"/>
      <c r="O232" s="270"/>
      <c r="P232" s="270"/>
      <c r="Q232" s="270"/>
      <c r="R232" s="270"/>
      <c r="S232" s="270"/>
      <c r="T232" s="27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2" t="s">
        <v>153</v>
      </c>
      <c r="AU232" s="272" t="s">
        <v>90</v>
      </c>
      <c r="AV232" s="15" t="s">
        <v>88</v>
      </c>
      <c r="AW232" s="15" t="s">
        <v>36</v>
      </c>
      <c r="AX232" s="15" t="s">
        <v>81</v>
      </c>
      <c r="AY232" s="272" t="s">
        <v>144</v>
      </c>
    </row>
    <row r="233" s="13" customFormat="1">
      <c r="A233" s="13"/>
      <c r="B233" s="240"/>
      <c r="C233" s="241"/>
      <c r="D233" s="242" t="s">
        <v>153</v>
      </c>
      <c r="E233" s="243" t="s">
        <v>1</v>
      </c>
      <c r="F233" s="244" t="s">
        <v>1013</v>
      </c>
      <c r="G233" s="241"/>
      <c r="H233" s="245">
        <v>46.270000000000003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153</v>
      </c>
      <c r="AU233" s="251" t="s">
        <v>90</v>
      </c>
      <c r="AV233" s="13" t="s">
        <v>90</v>
      </c>
      <c r="AW233" s="13" t="s">
        <v>36</v>
      </c>
      <c r="AX233" s="13" t="s">
        <v>81</v>
      </c>
      <c r="AY233" s="251" t="s">
        <v>144</v>
      </c>
    </row>
    <row r="234" s="14" customFormat="1">
      <c r="A234" s="14"/>
      <c r="B234" s="252"/>
      <c r="C234" s="253"/>
      <c r="D234" s="242" t="s">
        <v>153</v>
      </c>
      <c r="E234" s="254" t="s">
        <v>1</v>
      </c>
      <c r="F234" s="255" t="s">
        <v>156</v>
      </c>
      <c r="G234" s="253"/>
      <c r="H234" s="256">
        <v>273.50999999999999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153</v>
      </c>
      <c r="AU234" s="262" t="s">
        <v>90</v>
      </c>
      <c r="AV234" s="14" t="s">
        <v>151</v>
      </c>
      <c r="AW234" s="14" t="s">
        <v>36</v>
      </c>
      <c r="AX234" s="14" t="s">
        <v>88</v>
      </c>
      <c r="AY234" s="262" t="s">
        <v>144</v>
      </c>
    </row>
    <row r="235" s="2" customFormat="1" ht="16.5" customHeight="1">
      <c r="A235" s="39"/>
      <c r="B235" s="40"/>
      <c r="C235" s="285" t="s">
        <v>271</v>
      </c>
      <c r="D235" s="285" t="s">
        <v>278</v>
      </c>
      <c r="E235" s="286" t="s">
        <v>1014</v>
      </c>
      <c r="F235" s="287" t="s">
        <v>1015</v>
      </c>
      <c r="G235" s="288" t="s">
        <v>266</v>
      </c>
      <c r="H235" s="289">
        <v>42.268999999999998</v>
      </c>
      <c r="I235" s="290"/>
      <c r="J235" s="291">
        <f>ROUND(I235*H235,2)</f>
        <v>0</v>
      </c>
      <c r="K235" s="287" t="s">
        <v>150</v>
      </c>
      <c r="L235" s="292"/>
      <c r="M235" s="293" t="s">
        <v>1</v>
      </c>
      <c r="N235" s="294" t="s">
        <v>46</v>
      </c>
      <c r="O235" s="92"/>
      <c r="P235" s="236">
        <f>O235*H235</f>
        <v>0</v>
      </c>
      <c r="Q235" s="236">
        <v>1</v>
      </c>
      <c r="R235" s="236">
        <f>Q235*H235</f>
        <v>42.268999999999998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189</v>
      </c>
      <c r="AT235" s="238" t="s">
        <v>278</v>
      </c>
      <c r="AU235" s="238" t="s">
        <v>90</v>
      </c>
      <c r="AY235" s="18" t="s">
        <v>144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88</v>
      </c>
      <c r="BK235" s="239">
        <f>ROUND(I235*H235,2)</f>
        <v>0</v>
      </c>
      <c r="BL235" s="18" t="s">
        <v>151</v>
      </c>
      <c r="BM235" s="238" t="s">
        <v>1016</v>
      </c>
    </row>
    <row r="236" s="13" customFormat="1">
      <c r="A236" s="13"/>
      <c r="B236" s="240"/>
      <c r="C236" s="241"/>
      <c r="D236" s="242" t="s">
        <v>153</v>
      </c>
      <c r="E236" s="243" t="s">
        <v>1</v>
      </c>
      <c r="F236" s="244" t="s">
        <v>1017</v>
      </c>
      <c r="G236" s="241"/>
      <c r="H236" s="245">
        <v>35.228999999999999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153</v>
      </c>
      <c r="AU236" s="251" t="s">
        <v>90</v>
      </c>
      <c r="AV236" s="13" t="s">
        <v>90</v>
      </c>
      <c r="AW236" s="13" t="s">
        <v>36</v>
      </c>
      <c r="AX236" s="13" t="s">
        <v>81</v>
      </c>
      <c r="AY236" s="251" t="s">
        <v>144</v>
      </c>
    </row>
    <row r="237" s="13" customFormat="1">
      <c r="A237" s="13"/>
      <c r="B237" s="240"/>
      <c r="C237" s="241"/>
      <c r="D237" s="242" t="s">
        <v>153</v>
      </c>
      <c r="E237" s="243" t="s">
        <v>1</v>
      </c>
      <c r="F237" s="244" t="s">
        <v>1018</v>
      </c>
      <c r="G237" s="241"/>
      <c r="H237" s="245">
        <v>7.04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153</v>
      </c>
      <c r="AU237" s="251" t="s">
        <v>90</v>
      </c>
      <c r="AV237" s="13" t="s">
        <v>90</v>
      </c>
      <c r="AW237" s="13" t="s">
        <v>36</v>
      </c>
      <c r="AX237" s="13" t="s">
        <v>81</v>
      </c>
      <c r="AY237" s="251" t="s">
        <v>144</v>
      </c>
    </row>
    <row r="238" s="14" customFormat="1">
      <c r="A238" s="14"/>
      <c r="B238" s="252"/>
      <c r="C238" s="253"/>
      <c r="D238" s="242" t="s">
        <v>153</v>
      </c>
      <c r="E238" s="254" t="s">
        <v>1</v>
      </c>
      <c r="F238" s="255" t="s">
        <v>156</v>
      </c>
      <c r="G238" s="253"/>
      <c r="H238" s="256">
        <v>42.268999999999998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153</v>
      </c>
      <c r="AU238" s="262" t="s">
        <v>90</v>
      </c>
      <c r="AV238" s="14" t="s">
        <v>151</v>
      </c>
      <c r="AW238" s="14" t="s">
        <v>36</v>
      </c>
      <c r="AX238" s="14" t="s">
        <v>88</v>
      </c>
      <c r="AY238" s="262" t="s">
        <v>144</v>
      </c>
    </row>
    <row r="239" s="2" customFormat="1" ht="16.5" customHeight="1">
      <c r="A239" s="39"/>
      <c r="B239" s="40"/>
      <c r="C239" s="285" t="s">
        <v>277</v>
      </c>
      <c r="D239" s="285" t="s">
        <v>278</v>
      </c>
      <c r="E239" s="286" t="s">
        <v>1019</v>
      </c>
      <c r="F239" s="287" t="s">
        <v>1020</v>
      </c>
      <c r="G239" s="288" t="s">
        <v>266</v>
      </c>
      <c r="H239" s="289">
        <v>221.15100000000001</v>
      </c>
      <c r="I239" s="290"/>
      <c r="J239" s="291">
        <f>ROUND(I239*H239,2)</f>
        <v>0</v>
      </c>
      <c r="K239" s="287" t="s">
        <v>150</v>
      </c>
      <c r="L239" s="292"/>
      <c r="M239" s="293" t="s">
        <v>1</v>
      </c>
      <c r="N239" s="294" t="s">
        <v>46</v>
      </c>
      <c r="O239" s="92"/>
      <c r="P239" s="236">
        <f>O239*H239</f>
        <v>0</v>
      </c>
      <c r="Q239" s="236">
        <v>1</v>
      </c>
      <c r="R239" s="236">
        <f>Q239*H239</f>
        <v>221.15100000000001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189</v>
      </c>
      <c r="AT239" s="238" t="s">
        <v>278</v>
      </c>
      <c r="AU239" s="238" t="s">
        <v>90</v>
      </c>
      <c r="AY239" s="18" t="s">
        <v>144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88</v>
      </c>
      <c r="BK239" s="239">
        <f>ROUND(I239*H239,2)</f>
        <v>0</v>
      </c>
      <c r="BL239" s="18" t="s">
        <v>151</v>
      </c>
      <c r="BM239" s="238" t="s">
        <v>1021</v>
      </c>
    </row>
    <row r="240" s="15" customFormat="1">
      <c r="A240" s="15"/>
      <c r="B240" s="263"/>
      <c r="C240" s="264"/>
      <c r="D240" s="242" t="s">
        <v>153</v>
      </c>
      <c r="E240" s="265" t="s">
        <v>1</v>
      </c>
      <c r="F240" s="266" t="s">
        <v>995</v>
      </c>
      <c r="G240" s="264"/>
      <c r="H240" s="265" t="s">
        <v>1</v>
      </c>
      <c r="I240" s="267"/>
      <c r="J240" s="264"/>
      <c r="K240" s="264"/>
      <c r="L240" s="268"/>
      <c r="M240" s="269"/>
      <c r="N240" s="270"/>
      <c r="O240" s="270"/>
      <c r="P240" s="270"/>
      <c r="Q240" s="270"/>
      <c r="R240" s="270"/>
      <c r="S240" s="270"/>
      <c r="T240" s="27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2" t="s">
        <v>153</v>
      </c>
      <c r="AU240" s="272" t="s">
        <v>90</v>
      </c>
      <c r="AV240" s="15" t="s">
        <v>88</v>
      </c>
      <c r="AW240" s="15" t="s">
        <v>36</v>
      </c>
      <c r="AX240" s="15" t="s">
        <v>81</v>
      </c>
      <c r="AY240" s="272" t="s">
        <v>144</v>
      </c>
    </row>
    <row r="241" s="13" customFormat="1">
      <c r="A241" s="13"/>
      <c r="B241" s="240"/>
      <c r="C241" s="241"/>
      <c r="D241" s="242" t="s">
        <v>153</v>
      </c>
      <c r="E241" s="243" t="s">
        <v>1</v>
      </c>
      <c r="F241" s="244" t="s">
        <v>1022</v>
      </c>
      <c r="G241" s="241"/>
      <c r="H241" s="245">
        <v>181.92099999999999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153</v>
      </c>
      <c r="AU241" s="251" t="s">
        <v>90</v>
      </c>
      <c r="AV241" s="13" t="s">
        <v>90</v>
      </c>
      <c r="AW241" s="13" t="s">
        <v>36</v>
      </c>
      <c r="AX241" s="13" t="s">
        <v>81</v>
      </c>
      <c r="AY241" s="251" t="s">
        <v>144</v>
      </c>
    </row>
    <row r="242" s="15" customFormat="1">
      <c r="A242" s="15"/>
      <c r="B242" s="263"/>
      <c r="C242" s="264"/>
      <c r="D242" s="242" t="s">
        <v>153</v>
      </c>
      <c r="E242" s="265" t="s">
        <v>1</v>
      </c>
      <c r="F242" s="266" t="s">
        <v>999</v>
      </c>
      <c r="G242" s="264"/>
      <c r="H242" s="265" t="s">
        <v>1</v>
      </c>
      <c r="I242" s="267"/>
      <c r="J242" s="264"/>
      <c r="K242" s="264"/>
      <c r="L242" s="268"/>
      <c r="M242" s="269"/>
      <c r="N242" s="270"/>
      <c r="O242" s="270"/>
      <c r="P242" s="270"/>
      <c r="Q242" s="270"/>
      <c r="R242" s="270"/>
      <c r="S242" s="270"/>
      <c r="T242" s="27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2" t="s">
        <v>153</v>
      </c>
      <c r="AU242" s="272" t="s">
        <v>90</v>
      </c>
      <c r="AV242" s="15" t="s">
        <v>88</v>
      </c>
      <c r="AW242" s="15" t="s">
        <v>36</v>
      </c>
      <c r="AX242" s="15" t="s">
        <v>81</v>
      </c>
      <c r="AY242" s="272" t="s">
        <v>144</v>
      </c>
    </row>
    <row r="243" s="13" customFormat="1">
      <c r="A243" s="13"/>
      <c r="B243" s="240"/>
      <c r="C243" s="241"/>
      <c r="D243" s="242" t="s">
        <v>153</v>
      </c>
      <c r="E243" s="243" t="s">
        <v>1</v>
      </c>
      <c r="F243" s="244" t="s">
        <v>1023</v>
      </c>
      <c r="G243" s="241"/>
      <c r="H243" s="245">
        <v>39.229999999999997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153</v>
      </c>
      <c r="AU243" s="251" t="s">
        <v>90</v>
      </c>
      <c r="AV243" s="13" t="s">
        <v>90</v>
      </c>
      <c r="AW243" s="13" t="s">
        <v>36</v>
      </c>
      <c r="AX243" s="13" t="s">
        <v>81</v>
      </c>
      <c r="AY243" s="251" t="s">
        <v>144</v>
      </c>
    </row>
    <row r="244" s="14" customFormat="1">
      <c r="A244" s="14"/>
      <c r="B244" s="252"/>
      <c r="C244" s="253"/>
      <c r="D244" s="242" t="s">
        <v>153</v>
      </c>
      <c r="E244" s="254" t="s">
        <v>1</v>
      </c>
      <c r="F244" s="255" t="s">
        <v>156</v>
      </c>
      <c r="G244" s="253"/>
      <c r="H244" s="256">
        <v>221.15100000000001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153</v>
      </c>
      <c r="AU244" s="262" t="s">
        <v>90</v>
      </c>
      <c r="AV244" s="14" t="s">
        <v>151</v>
      </c>
      <c r="AW244" s="14" t="s">
        <v>36</v>
      </c>
      <c r="AX244" s="14" t="s">
        <v>88</v>
      </c>
      <c r="AY244" s="262" t="s">
        <v>144</v>
      </c>
    </row>
    <row r="245" s="2" customFormat="1" ht="66.75" customHeight="1">
      <c r="A245" s="39"/>
      <c r="B245" s="40"/>
      <c r="C245" s="227" t="s">
        <v>285</v>
      </c>
      <c r="D245" s="227" t="s">
        <v>146</v>
      </c>
      <c r="E245" s="228" t="s">
        <v>286</v>
      </c>
      <c r="F245" s="229" t="s">
        <v>287</v>
      </c>
      <c r="G245" s="230" t="s">
        <v>211</v>
      </c>
      <c r="H245" s="231">
        <v>112.44</v>
      </c>
      <c r="I245" s="232"/>
      <c r="J245" s="233">
        <f>ROUND(I245*H245,2)</f>
        <v>0</v>
      </c>
      <c r="K245" s="229" t="s">
        <v>150</v>
      </c>
      <c r="L245" s="45"/>
      <c r="M245" s="234" t="s">
        <v>1</v>
      </c>
      <c r="N245" s="235" t="s">
        <v>46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151</v>
      </c>
      <c r="AT245" s="238" t="s">
        <v>146</v>
      </c>
      <c r="AU245" s="238" t="s">
        <v>90</v>
      </c>
      <c r="AY245" s="18" t="s">
        <v>144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88</v>
      </c>
      <c r="BK245" s="239">
        <f>ROUND(I245*H245,2)</f>
        <v>0</v>
      </c>
      <c r="BL245" s="18" t="s">
        <v>151</v>
      </c>
      <c r="BM245" s="238" t="s">
        <v>1024</v>
      </c>
    </row>
    <row r="246" s="15" customFormat="1">
      <c r="A246" s="15"/>
      <c r="B246" s="263"/>
      <c r="C246" s="264"/>
      <c r="D246" s="242" t="s">
        <v>153</v>
      </c>
      <c r="E246" s="265" t="s">
        <v>1</v>
      </c>
      <c r="F246" s="266" t="s">
        <v>166</v>
      </c>
      <c r="G246" s="264"/>
      <c r="H246" s="265" t="s">
        <v>1</v>
      </c>
      <c r="I246" s="267"/>
      <c r="J246" s="264"/>
      <c r="K246" s="264"/>
      <c r="L246" s="268"/>
      <c r="M246" s="269"/>
      <c r="N246" s="270"/>
      <c r="O246" s="270"/>
      <c r="P246" s="270"/>
      <c r="Q246" s="270"/>
      <c r="R246" s="270"/>
      <c r="S246" s="270"/>
      <c r="T246" s="27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2" t="s">
        <v>153</v>
      </c>
      <c r="AU246" s="272" t="s">
        <v>90</v>
      </c>
      <c r="AV246" s="15" t="s">
        <v>88</v>
      </c>
      <c r="AW246" s="15" t="s">
        <v>36</v>
      </c>
      <c r="AX246" s="15" t="s">
        <v>81</v>
      </c>
      <c r="AY246" s="272" t="s">
        <v>144</v>
      </c>
    </row>
    <row r="247" s="15" customFormat="1">
      <c r="A247" s="15"/>
      <c r="B247" s="263"/>
      <c r="C247" s="264"/>
      <c r="D247" s="242" t="s">
        <v>153</v>
      </c>
      <c r="E247" s="265" t="s">
        <v>1</v>
      </c>
      <c r="F247" s="266" t="s">
        <v>227</v>
      </c>
      <c r="G247" s="264"/>
      <c r="H247" s="265" t="s">
        <v>1</v>
      </c>
      <c r="I247" s="267"/>
      <c r="J247" s="264"/>
      <c r="K247" s="264"/>
      <c r="L247" s="268"/>
      <c r="M247" s="269"/>
      <c r="N247" s="270"/>
      <c r="O247" s="270"/>
      <c r="P247" s="270"/>
      <c r="Q247" s="270"/>
      <c r="R247" s="270"/>
      <c r="S247" s="270"/>
      <c r="T247" s="27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2" t="s">
        <v>153</v>
      </c>
      <c r="AU247" s="272" t="s">
        <v>90</v>
      </c>
      <c r="AV247" s="15" t="s">
        <v>88</v>
      </c>
      <c r="AW247" s="15" t="s">
        <v>36</v>
      </c>
      <c r="AX247" s="15" t="s">
        <v>81</v>
      </c>
      <c r="AY247" s="272" t="s">
        <v>144</v>
      </c>
    </row>
    <row r="248" s="13" customFormat="1">
      <c r="A248" s="13"/>
      <c r="B248" s="240"/>
      <c r="C248" s="241"/>
      <c r="D248" s="242" t="s">
        <v>153</v>
      </c>
      <c r="E248" s="243" t="s">
        <v>1</v>
      </c>
      <c r="F248" s="244" t="s">
        <v>1025</v>
      </c>
      <c r="G248" s="241"/>
      <c r="H248" s="245">
        <v>96.75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153</v>
      </c>
      <c r="AU248" s="251" t="s">
        <v>90</v>
      </c>
      <c r="AV248" s="13" t="s">
        <v>90</v>
      </c>
      <c r="AW248" s="13" t="s">
        <v>36</v>
      </c>
      <c r="AX248" s="13" t="s">
        <v>81</v>
      </c>
      <c r="AY248" s="251" t="s">
        <v>144</v>
      </c>
    </row>
    <row r="249" s="13" customFormat="1">
      <c r="A249" s="13"/>
      <c r="B249" s="240"/>
      <c r="C249" s="241"/>
      <c r="D249" s="242" t="s">
        <v>153</v>
      </c>
      <c r="E249" s="243" t="s">
        <v>1</v>
      </c>
      <c r="F249" s="244" t="s">
        <v>1026</v>
      </c>
      <c r="G249" s="241"/>
      <c r="H249" s="245">
        <v>15.69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153</v>
      </c>
      <c r="AU249" s="251" t="s">
        <v>90</v>
      </c>
      <c r="AV249" s="13" t="s">
        <v>90</v>
      </c>
      <c r="AW249" s="13" t="s">
        <v>36</v>
      </c>
      <c r="AX249" s="13" t="s">
        <v>81</v>
      </c>
      <c r="AY249" s="251" t="s">
        <v>144</v>
      </c>
    </row>
    <row r="250" s="14" customFormat="1">
      <c r="A250" s="14"/>
      <c r="B250" s="252"/>
      <c r="C250" s="253"/>
      <c r="D250" s="242" t="s">
        <v>153</v>
      </c>
      <c r="E250" s="254" t="s">
        <v>1</v>
      </c>
      <c r="F250" s="255" t="s">
        <v>156</v>
      </c>
      <c r="G250" s="253"/>
      <c r="H250" s="256">
        <v>112.44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153</v>
      </c>
      <c r="AU250" s="262" t="s">
        <v>90</v>
      </c>
      <c r="AV250" s="14" t="s">
        <v>151</v>
      </c>
      <c r="AW250" s="14" t="s">
        <v>36</v>
      </c>
      <c r="AX250" s="14" t="s">
        <v>88</v>
      </c>
      <c r="AY250" s="262" t="s">
        <v>144</v>
      </c>
    </row>
    <row r="251" s="2" customFormat="1" ht="16.5" customHeight="1">
      <c r="A251" s="39"/>
      <c r="B251" s="40"/>
      <c r="C251" s="285" t="s">
        <v>291</v>
      </c>
      <c r="D251" s="285" t="s">
        <v>278</v>
      </c>
      <c r="E251" s="286" t="s">
        <v>292</v>
      </c>
      <c r="F251" s="287" t="s">
        <v>293</v>
      </c>
      <c r="G251" s="288" t="s">
        <v>266</v>
      </c>
      <c r="H251" s="289">
        <v>224.88</v>
      </c>
      <c r="I251" s="290"/>
      <c r="J251" s="291">
        <f>ROUND(I251*H251,2)</f>
        <v>0</v>
      </c>
      <c r="K251" s="287" t="s">
        <v>150</v>
      </c>
      <c r="L251" s="292"/>
      <c r="M251" s="293" t="s">
        <v>1</v>
      </c>
      <c r="N251" s="294" t="s">
        <v>46</v>
      </c>
      <c r="O251" s="92"/>
      <c r="P251" s="236">
        <f>O251*H251</f>
        <v>0</v>
      </c>
      <c r="Q251" s="236">
        <v>1</v>
      </c>
      <c r="R251" s="236">
        <f>Q251*H251</f>
        <v>224.88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189</v>
      </c>
      <c r="AT251" s="238" t="s">
        <v>278</v>
      </c>
      <c r="AU251" s="238" t="s">
        <v>90</v>
      </c>
      <c r="AY251" s="18" t="s">
        <v>144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88</v>
      </c>
      <c r="BK251" s="239">
        <f>ROUND(I251*H251,2)</f>
        <v>0</v>
      </c>
      <c r="BL251" s="18" t="s">
        <v>151</v>
      </c>
      <c r="BM251" s="238" t="s">
        <v>1027</v>
      </c>
    </row>
    <row r="252" s="13" customFormat="1">
      <c r="A252" s="13"/>
      <c r="B252" s="240"/>
      <c r="C252" s="241"/>
      <c r="D252" s="242" t="s">
        <v>153</v>
      </c>
      <c r="E252" s="241"/>
      <c r="F252" s="244" t="s">
        <v>1028</v>
      </c>
      <c r="G252" s="241"/>
      <c r="H252" s="245">
        <v>224.88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153</v>
      </c>
      <c r="AU252" s="251" t="s">
        <v>90</v>
      </c>
      <c r="AV252" s="13" t="s">
        <v>90</v>
      </c>
      <c r="AW252" s="13" t="s">
        <v>4</v>
      </c>
      <c r="AX252" s="13" t="s">
        <v>88</v>
      </c>
      <c r="AY252" s="251" t="s">
        <v>144</v>
      </c>
    </row>
    <row r="253" s="2" customFormat="1" ht="55.5" customHeight="1">
      <c r="A253" s="39"/>
      <c r="B253" s="40"/>
      <c r="C253" s="227" t="s">
        <v>296</v>
      </c>
      <c r="D253" s="227" t="s">
        <v>146</v>
      </c>
      <c r="E253" s="228" t="s">
        <v>297</v>
      </c>
      <c r="F253" s="229" t="s">
        <v>298</v>
      </c>
      <c r="G253" s="230" t="s">
        <v>149</v>
      </c>
      <c r="H253" s="231">
        <v>5.7400000000000002</v>
      </c>
      <c r="I253" s="232"/>
      <c r="J253" s="233">
        <f>ROUND(I253*H253,2)</f>
        <v>0</v>
      </c>
      <c r="K253" s="229" t="s">
        <v>150</v>
      </c>
      <c r="L253" s="45"/>
      <c r="M253" s="234" t="s">
        <v>1</v>
      </c>
      <c r="N253" s="235" t="s">
        <v>46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151</v>
      </c>
      <c r="AT253" s="238" t="s">
        <v>146</v>
      </c>
      <c r="AU253" s="238" t="s">
        <v>90</v>
      </c>
      <c r="AY253" s="18" t="s">
        <v>144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88</v>
      </c>
      <c r="BK253" s="239">
        <f>ROUND(I253*H253,2)</f>
        <v>0</v>
      </c>
      <c r="BL253" s="18" t="s">
        <v>151</v>
      </c>
      <c r="BM253" s="238" t="s">
        <v>1029</v>
      </c>
    </row>
    <row r="254" s="13" customFormat="1">
      <c r="A254" s="13"/>
      <c r="B254" s="240"/>
      <c r="C254" s="241"/>
      <c r="D254" s="242" t="s">
        <v>153</v>
      </c>
      <c r="E254" s="243" t="s">
        <v>1</v>
      </c>
      <c r="F254" s="244" t="s">
        <v>1030</v>
      </c>
      <c r="G254" s="241"/>
      <c r="H254" s="245">
        <v>5.7400000000000002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153</v>
      </c>
      <c r="AU254" s="251" t="s">
        <v>90</v>
      </c>
      <c r="AV254" s="13" t="s">
        <v>90</v>
      </c>
      <c r="AW254" s="13" t="s">
        <v>36</v>
      </c>
      <c r="AX254" s="13" t="s">
        <v>88</v>
      </c>
      <c r="AY254" s="251" t="s">
        <v>144</v>
      </c>
    </row>
    <row r="255" s="2" customFormat="1" ht="37.8" customHeight="1">
      <c r="A255" s="39"/>
      <c r="B255" s="40"/>
      <c r="C255" s="227" t="s">
        <v>301</v>
      </c>
      <c r="D255" s="227" t="s">
        <v>146</v>
      </c>
      <c r="E255" s="228" t="s">
        <v>302</v>
      </c>
      <c r="F255" s="229" t="s">
        <v>303</v>
      </c>
      <c r="G255" s="230" t="s">
        <v>149</v>
      </c>
      <c r="H255" s="231">
        <v>3.157</v>
      </c>
      <c r="I255" s="232"/>
      <c r="J255" s="233">
        <f>ROUND(I255*H255,2)</f>
        <v>0</v>
      </c>
      <c r="K255" s="229" t="s">
        <v>150</v>
      </c>
      <c r="L255" s="45"/>
      <c r="M255" s="234" t="s">
        <v>1</v>
      </c>
      <c r="N255" s="235" t="s">
        <v>46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151</v>
      </c>
      <c r="AT255" s="238" t="s">
        <v>146</v>
      </c>
      <c r="AU255" s="238" t="s">
        <v>90</v>
      </c>
      <c r="AY255" s="18" t="s">
        <v>144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88</v>
      </c>
      <c r="BK255" s="239">
        <f>ROUND(I255*H255,2)</f>
        <v>0</v>
      </c>
      <c r="BL255" s="18" t="s">
        <v>151</v>
      </c>
      <c r="BM255" s="238" t="s">
        <v>1031</v>
      </c>
    </row>
    <row r="256" s="15" customFormat="1">
      <c r="A256" s="15"/>
      <c r="B256" s="263"/>
      <c r="C256" s="264"/>
      <c r="D256" s="242" t="s">
        <v>153</v>
      </c>
      <c r="E256" s="265" t="s">
        <v>1</v>
      </c>
      <c r="F256" s="266" t="s">
        <v>305</v>
      </c>
      <c r="G256" s="264"/>
      <c r="H256" s="265" t="s">
        <v>1</v>
      </c>
      <c r="I256" s="267"/>
      <c r="J256" s="264"/>
      <c r="K256" s="264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153</v>
      </c>
      <c r="AU256" s="272" t="s">
        <v>90</v>
      </c>
      <c r="AV256" s="15" t="s">
        <v>88</v>
      </c>
      <c r="AW256" s="15" t="s">
        <v>36</v>
      </c>
      <c r="AX256" s="15" t="s">
        <v>81</v>
      </c>
      <c r="AY256" s="272" t="s">
        <v>144</v>
      </c>
    </row>
    <row r="257" s="13" customFormat="1">
      <c r="A257" s="13"/>
      <c r="B257" s="240"/>
      <c r="C257" s="241"/>
      <c r="D257" s="242" t="s">
        <v>153</v>
      </c>
      <c r="E257" s="243" t="s">
        <v>1</v>
      </c>
      <c r="F257" s="244" t="s">
        <v>974</v>
      </c>
      <c r="G257" s="241"/>
      <c r="H257" s="245">
        <v>3.157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153</v>
      </c>
      <c r="AU257" s="251" t="s">
        <v>90</v>
      </c>
      <c r="AV257" s="13" t="s">
        <v>90</v>
      </c>
      <c r="AW257" s="13" t="s">
        <v>36</v>
      </c>
      <c r="AX257" s="13" t="s">
        <v>88</v>
      </c>
      <c r="AY257" s="251" t="s">
        <v>144</v>
      </c>
    </row>
    <row r="258" s="2" customFormat="1" ht="37.8" customHeight="1">
      <c r="A258" s="39"/>
      <c r="B258" s="40"/>
      <c r="C258" s="227" t="s">
        <v>306</v>
      </c>
      <c r="D258" s="227" t="s">
        <v>146</v>
      </c>
      <c r="E258" s="228" t="s">
        <v>307</v>
      </c>
      <c r="F258" s="229" t="s">
        <v>308</v>
      </c>
      <c r="G258" s="230" t="s">
        <v>149</v>
      </c>
      <c r="H258" s="231">
        <v>8.8970000000000002</v>
      </c>
      <c r="I258" s="232"/>
      <c r="J258" s="233">
        <f>ROUND(I258*H258,2)</f>
        <v>0</v>
      </c>
      <c r="K258" s="229" t="s">
        <v>150</v>
      </c>
      <c r="L258" s="45"/>
      <c r="M258" s="234" t="s">
        <v>1</v>
      </c>
      <c r="N258" s="235" t="s">
        <v>46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151</v>
      </c>
      <c r="AT258" s="238" t="s">
        <v>146</v>
      </c>
      <c r="AU258" s="238" t="s">
        <v>90</v>
      </c>
      <c r="AY258" s="18" t="s">
        <v>144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88</v>
      </c>
      <c r="BK258" s="239">
        <f>ROUND(I258*H258,2)</f>
        <v>0</v>
      </c>
      <c r="BL258" s="18" t="s">
        <v>151</v>
      </c>
      <c r="BM258" s="238" t="s">
        <v>1032</v>
      </c>
    </row>
    <row r="259" s="13" customFormat="1">
      <c r="A259" s="13"/>
      <c r="B259" s="240"/>
      <c r="C259" s="241"/>
      <c r="D259" s="242" t="s">
        <v>153</v>
      </c>
      <c r="E259" s="243" t="s">
        <v>1</v>
      </c>
      <c r="F259" s="244" t="s">
        <v>1033</v>
      </c>
      <c r="G259" s="241"/>
      <c r="H259" s="245">
        <v>8.8970000000000002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153</v>
      </c>
      <c r="AU259" s="251" t="s">
        <v>90</v>
      </c>
      <c r="AV259" s="13" t="s">
        <v>90</v>
      </c>
      <c r="AW259" s="13" t="s">
        <v>36</v>
      </c>
      <c r="AX259" s="13" t="s">
        <v>88</v>
      </c>
      <c r="AY259" s="251" t="s">
        <v>144</v>
      </c>
    </row>
    <row r="260" s="2" customFormat="1" ht="16.5" customHeight="1">
      <c r="A260" s="39"/>
      <c r="B260" s="40"/>
      <c r="C260" s="285" t="s">
        <v>311</v>
      </c>
      <c r="D260" s="285" t="s">
        <v>278</v>
      </c>
      <c r="E260" s="286" t="s">
        <v>312</v>
      </c>
      <c r="F260" s="287" t="s">
        <v>313</v>
      </c>
      <c r="G260" s="288" t="s">
        <v>314</v>
      </c>
      <c r="H260" s="289">
        <v>0.17799999999999999</v>
      </c>
      <c r="I260" s="290"/>
      <c r="J260" s="291">
        <f>ROUND(I260*H260,2)</f>
        <v>0</v>
      </c>
      <c r="K260" s="287" t="s">
        <v>150</v>
      </c>
      <c r="L260" s="292"/>
      <c r="M260" s="293" t="s">
        <v>1</v>
      </c>
      <c r="N260" s="294" t="s">
        <v>46</v>
      </c>
      <c r="O260" s="92"/>
      <c r="P260" s="236">
        <f>O260*H260</f>
        <v>0</v>
      </c>
      <c r="Q260" s="236">
        <v>0.001</v>
      </c>
      <c r="R260" s="236">
        <f>Q260*H260</f>
        <v>0.00017799999999999999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189</v>
      </c>
      <c r="AT260" s="238" t="s">
        <v>278</v>
      </c>
      <c r="AU260" s="238" t="s">
        <v>90</v>
      </c>
      <c r="AY260" s="18" t="s">
        <v>144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88</v>
      </c>
      <c r="BK260" s="239">
        <f>ROUND(I260*H260,2)</f>
        <v>0</v>
      </c>
      <c r="BL260" s="18" t="s">
        <v>151</v>
      </c>
      <c r="BM260" s="238" t="s">
        <v>1034</v>
      </c>
    </row>
    <row r="261" s="13" customFormat="1">
      <c r="A261" s="13"/>
      <c r="B261" s="240"/>
      <c r="C261" s="241"/>
      <c r="D261" s="242" t="s">
        <v>153</v>
      </c>
      <c r="E261" s="243" t="s">
        <v>1</v>
      </c>
      <c r="F261" s="244" t="s">
        <v>1035</v>
      </c>
      <c r="G261" s="241"/>
      <c r="H261" s="245">
        <v>0.17799999999999999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153</v>
      </c>
      <c r="AU261" s="251" t="s">
        <v>90</v>
      </c>
      <c r="AV261" s="13" t="s">
        <v>90</v>
      </c>
      <c r="AW261" s="13" t="s">
        <v>36</v>
      </c>
      <c r="AX261" s="13" t="s">
        <v>88</v>
      </c>
      <c r="AY261" s="251" t="s">
        <v>144</v>
      </c>
    </row>
    <row r="262" s="12" customFormat="1" ht="22.8" customHeight="1">
      <c r="A262" s="12"/>
      <c r="B262" s="211"/>
      <c r="C262" s="212"/>
      <c r="D262" s="213" t="s">
        <v>80</v>
      </c>
      <c r="E262" s="225" t="s">
        <v>162</v>
      </c>
      <c r="F262" s="225" t="s">
        <v>328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SUM(P263:P264)</f>
        <v>0</v>
      </c>
      <c r="Q262" s="219"/>
      <c r="R262" s="220">
        <f>SUM(R263:R264)</f>
        <v>0</v>
      </c>
      <c r="S262" s="219"/>
      <c r="T262" s="221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88</v>
      </c>
      <c r="AT262" s="223" t="s">
        <v>80</v>
      </c>
      <c r="AU262" s="223" t="s">
        <v>88</v>
      </c>
      <c r="AY262" s="222" t="s">
        <v>144</v>
      </c>
      <c r="BK262" s="224">
        <f>SUM(BK263:BK264)</f>
        <v>0</v>
      </c>
    </row>
    <row r="263" s="2" customFormat="1" ht="16.5" customHeight="1">
      <c r="A263" s="39"/>
      <c r="B263" s="40"/>
      <c r="C263" s="227" t="s">
        <v>318</v>
      </c>
      <c r="D263" s="227" t="s">
        <v>146</v>
      </c>
      <c r="E263" s="228" t="s">
        <v>1036</v>
      </c>
      <c r="F263" s="229" t="s">
        <v>1037</v>
      </c>
      <c r="G263" s="230" t="s">
        <v>174</v>
      </c>
      <c r="H263" s="231">
        <v>163</v>
      </c>
      <c r="I263" s="232"/>
      <c r="J263" s="233">
        <f>ROUND(I263*H263,2)</f>
        <v>0</v>
      </c>
      <c r="K263" s="229" t="s">
        <v>150</v>
      </c>
      <c r="L263" s="45"/>
      <c r="M263" s="234" t="s">
        <v>1</v>
      </c>
      <c r="N263" s="235" t="s">
        <v>46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151</v>
      </c>
      <c r="AT263" s="238" t="s">
        <v>146</v>
      </c>
      <c r="AU263" s="238" t="s">
        <v>90</v>
      </c>
      <c r="AY263" s="18" t="s">
        <v>144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88</v>
      </c>
      <c r="BK263" s="239">
        <f>ROUND(I263*H263,2)</f>
        <v>0</v>
      </c>
      <c r="BL263" s="18" t="s">
        <v>151</v>
      </c>
      <c r="BM263" s="238" t="s">
        <v>1038</v>
      </c>
    </row>
    <row r="264" s="2" customFormat="1" ht="24.15" customHeight="1">
      <c r="A264" s="39"/>
      <c r="B264" s="40"/>
      <c r="C264" s="227" t="s">
        <v>323</v>
      </c>
      <c r="D264" s="227" t="s">
        <v>146</v>
      </c>
      <c r="E264" s="228" t="s">
        <v>1039</v>
      </c>
      <c r="F264" s="229" t="s">
        <v>1040</v>
      </c>
      <c r="G264" s="230" t="s">
        <v>174</v>
      </c>
      <c r="H264" s="231">
        <v>163</v>
      </c>
      <c r="I264" s="232"/>
      <c r="J264" s="233">
        <f>ROUND(I264*H264,2)</f>
        <v>0</v>
      </c>
      <c r="K264" s="229" t="s">
        <v>150</v>
      </c>
      <c r="L264" s="45"/>
      <c r="M264" s="234" t="s">
        <v>1</v>
      </c>
      <c r="N264" s="235" t="s">
        <v>46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151</v>
      </c>
      <c r="AT264" s="238" t="s">
        <v>146</v>
      </c>
      <c r="AU264" s="238" t="s">
        <v>90</v>
      </c>
      <c r="AY264" s="18" t="s">
        <v>144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88</v>
      </c>
      <c r="BK264" s="239">
        <f>ROUND(I264*H264,2)</f>
        <v>0</v>
      </c>
      <c r="BL264" s="18" t="s">
        <v>151</v>
      </c>
      <c r="BM264" s="238" t="s">
        <v>1041</v>
      </c>
    </row>
    <row r="265" s="12" customFormat="1" ht="22.8" customHeight="1">
      <c r="A265" s="12"/>
      <c r="B265" s="211"/>
      <c r="C265" s="212"/>
      <c r="D265" s="213" t="s">
        <v>80</v>
      </c>
      <c r="E265" s="225" t="s">
        <v>151</v>
      </c>
      <c r="F265" s="225" t="s">
        <v>364</v>
      </c>
      <c r="G265" s="212"/>
      <c r="H265" s="212"/>
      <c r="I265" s="215"/>
      <c r="J265" s="226">
        <f>BK265</f>
        <v>0</v>
      </c>
      <c r="K265" s="212"/>
      <c r="L265" s="217"/>
      <c r="M265" s="218"/>
      <c r="N265" s="219"/>
      <c r="O265" s="219"/>
      <c r="P265" s="220">
        <f>SUM(P266:P281)</f>
        <v>0</v>
      </c>
      <c r="Q265" s="219"/>
      <c r="R265" s="220">
        <f>SUM(R266:R281)</f>
        <v>1.778016</v>
      </c>
      <c r="S265" s="219"/>
      <c r="T265" s="221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2" t="s">
        <v>88</v>
      </c>
      <c r="AT265" s="223" t="s">
        <v>80</v>
      </c>
      <c r="AU265" s="223" t="s">
        <v>88</v>
      </c>
      <c r="AY265" s="222" t="s">
        <v>144</v>
      </c>
      <c r="BK265" s="224">
        <f>SUM(BK266:BK281)</f>
        <v>0</v>
      </c>
    </row>
    <row r="266" s="2" customFormat="1" ht="33" customHeight="1">
      <c r="A266" s="39"/>
      <c r="B266" s="40"/>
      <c r="C266" s="227" t="s">
        <v>329</v>
      </c>
      <c r="D266" s="227" t="s">
        <v>146</v>
      </c>
      <c r="E266" s="228" t="s">
        <v>372</v>
      </c>
      <c r="F266" s="229" t="s">
        <v>373</v>
      </c>
      <c r="G266" s="230" t="s">
        <v>211</v>
      </c>
      <c r="H266" s="231">
        <v>21.039999999999999</v>
      </c>
      <c r="I266" s="232"/>
      <c r="J266" s="233">
        <f>ROUND(I266*H266,2)</f>
        <v>0</v>
      </c>
      <c r="K266" s="229" t="s">
        <v>150</v>
      </c>
      <c r="L266" s="45"/>
      <c r="M266" s="234" t="s">
        <v>1</v>
      </c>
      <c r="N266" s="235" t="s">
        <v>46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151</v>
      </c>
      <c r="AT266" s="238" t="s">
        <v>146</v>
      </c>
      <c r="AU266" s="238" t="s">
        <v>90</v>
      </c>
      <c r="AY266" s="18" t="s">
        <v>144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88</v>
      </c>
      <c r="BK266" s="239">
        <f>ROUND(I266*H266,2)</f>
        <v>0</v>
      </c>
      <c r="BL266" s="18" t="s">
        <v>151</v>
      </c>
      <c r="BM266" s="238" t="s">
        <v>1042</v>
      </c>
    </row>
    <row r="267" s="15" customFormat="1">
      <c r="A267" s="15"/>
      <c r="B267" s="263"/>
      <c r="C267" s="264"/>
      <c r="D267" s="242" t="s">
        <v>153</v>
      </c>
      <c r="E267" s="265" t="s">
        <v>1</v>
      </c>
      <c r="F267" s="266" t="s">
        <v>166</v>
      </c>
      <c r="G267" s="264"/>
      <c r="H267" s="265" t="s">
        <v>1</v>
      </c>
      <c r="I267" s="267"/>
      <c r="J267" s="264"/>
      <c r="K267" s="264"/>
      <c r="L267" s="268"/>
      <c r="M267" s="269"/>
      <c r="N267" s="270"/>
      <c r="O267" s="270"/>
      <c r="P267" s="270"/>
      <c r="Q267" s="270"/>
      <c r="R267" s="270"/>
      <c r="S267" s="270"/>
      <c r="T267" s="27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2" t="s">
        <v>153</v>
      </c>
      <c r="AU267" s="272" t="s">
        <v>90</v>
      </c>
      <c r="AV267" s="15" t="s">
        <v>88</v>
      </c>
      <c r="AW267" s="15" t="s">
        <v>36</v>
      </c>
      <c r="AX267" s="15" t="s">
        <v>81</v>
      </c>
      <c r="AY267" s="272" t="s">
        <v>144</v>
      </c>
    </row>
    <row r="268" s="15" customFormat="1">
      <c r="A268" s="15"/>
      <c r="B268" s="263"/>
      <c r="C268" s="264"/>
      <c r="D268" s="242" t="s">
        <v>153</v>
      </c>
      <c r="E268" s="265" t="s">
        <v>1</v>
      </c>
      <c r="F268" s="266" t="s">
        <v>227</v>
      </c>
      <c r="G268" s="264"/>
      <c r="H268" s="265" t="s">
        <v>1</v>
      </c>
      <c r="I268" s="267"/>
      <c r="J268" s="264"/>
      <c r="K268" s="264"/>
      <c r="L268" s="268"/>
      <c r="M268" s="269"/>
      <c r="N268" s="270"/>
      <c r="O268" s="270"/>
      <c r="P268" s="270"/>
      <c r="Q268" s="270"/>
      <c r="R268" s="270"/>
      <c r="S268" s="270"/>
      <c r="T268" s="27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2" t="s">
        <v>153</v>
      </c>
      <c r="AU268" s="272" t="s">
        <v>90</v>
      </c>
      <c r="AV268" s="15" t="s">
        <v>88</v>
      </c>
      <c r="AW268" s="15" t="s">
        <v>36</v>
      </c>
      <c r="AX268" s="15" t="s">
        <v>81</v>
      </c>
      <c r="AY268" s="272" t="s">
        <v>144</v>
      </c>
    </row>
    <row r="269" s="13" customFormat="1">
      <c r="A269" s="13"/>
      <c r="B269" s="240"/>
      <c r="C269" s="241"/>
      <c r="D269" s="242" t="s">
        <v>153</v>
      </c>
      <c r="E269" s="243" t="s">
        <v>1</v>
      </c>
      <c r="F269" s="244" t="s">
        <v>1043</v>
      </c>
      <c r="G269" s="241"/>
      <c r="H269" s="245">
        <v>17.52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153</v>
      </c>
      <c r="AU269" s="251" t="s">
        <v>90</v>
      </c>
      <c r="AV269" s="13" t="s">
        <v>90</v>
      </c>
      <c r="AW269" s="13" t="s">
        <v>36</v>
      </c>
      <c r="AX269" s="13" t="s">
        <v>81</v>
      </c>
      <c r="AY269" s="251" t="s">
        <v>144</v>
      </c>
    </row>
    <row r="270" s="13" customFormat="1">
      <c r="A270" s="13"/>
      <c r="B270" s="240"/>
      <c r="C270" s="241"/>
      <c r="D270" s="242" t="s">
        <v>153</v>
      </c>
      <c r="E270" s="243" t="s">
        <v>1</v>
      </c>
      <c r="F270" s="244" t="s">
        <v>1044</v>
      </c>
      <c r="G270" s="241"/>
      <c r="H270" s="245">
        <v>3.52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153</v>
      </c>
      <c r="AU270" s="251" t="s">
        <v>90</v>
      </c>
      <c r="AV270" s="13" t="s">
        <v>90</v>
      </c>
      <c r="AW270" s="13" t="s">
        <v>36</v>
      </c>
      <c r="AX270" s="13" t="s">
        <v>81</v>
      </c>
      <c r="AY270" s="251" t="s">
        <v>144</v>
      </c>
    </row>
    <row r="271" s="14" customFormat="1">
      <c r="A271" s="14"/>
      <c r="B271" s="252"/>
      <c r="C271" s="253"/>
      <c r="D271" s="242" t="s">
        <v>153</v>
      </c>
      <c r="E271" s="254" t="s">
        <v>1</v>
      </c>
      <c r="F271" s="255" t="s">
        <v>156</v>
      </c>
      <c r="G271" s="253"/>
      <c r="H271" s="256">
        <v>21.039999999999999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153</v>
      </c>
      <c r="AU271" s="262" t="s">
        <v>90</v>
      </c>
      <c r="AV271" s="14" t="s">
        <v>151</v>
      </c>
      <c r="AW271" s="14" t="s">
        <v>36</v>
      </c>
      <c r="AX271" s="14" t="s">
        <v>88</v>
      </c>
      <c r="AY271" s="262" t="s">
        <v>144</v>
      </c>
    </row>
    <row r="272" s="2" customFormat="1" ht="24.15" customHeight="1">
      <c r="A272" s="39"/>
      <c r="B272" s="40"/>
      <c r="C272" s="227" t="s">
        <v>335</v>
      </c>
      <c r="D272" s="227" t="s">
        <v>146</v>
      </c>
      <c r="E272" s="228" t="s">
        <v>1045</v>
      </c>
      <c r="F272" s="229" t="s">
        <v>1046</v>
      </c>
      <c r="G272" s="230" t="s">
        <v>332</v>
      </c>
      <c r="H272" s="231">
        <v>10</v>
      </c>
      <c r="I272" s="232"/>
      <c r="J272" s="233">
        <f>ROUND(I272*H272,2)</f>
        <v>0</v>
      </c>
      <c r="K272" s="229" t="s">
        <v>150</v>
      </c>
      <c r="L272" s="45"/>
      <c r="M272" s="234" t="s">
        <v>1</v>
      </c>
      <c r="N272" s="235" t="s">
        <v>46</v>
      </c>
      <c r="O272" s="92"/>
      <c r="P272" s="236">
        <f>O272*H272</f>
        <v>0</v>
      </c>
      <c r="Q272" s="236">
        <v>0.087417999999999996</v>
      </c>
      <c r="R272" s="236">
        <f>Q272*H272</f>
        <v>0.87417999999999996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151</v>
      </c>
      <c r="AT272" s="238" t="s">
        <v>146</v>
      </c>
      <c r="AU272" s="238" t="s">
        <v>90</v>
      </c>
      <c r="AY272" s="18" t="s">
        <v>144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88</v>
      </c>
      <c r="BK272" s="239">
        <f>ROUND(I272*H272,2)</f>
        <v>0</v>
      </c>
      <c r="BL272" s="18" t="s">
        <v>151</v>
      </c>
      <c r="BM272" s="238" t="s">
        <v>1047</v>
      </c>
    </row>
    <row r="273" s="13" customFormat="1">
      <c r="A273" s="13"/>
      <c r="B273" s="240"/>
      <c r="C273" s="241"/>
      <c r="D273" s="242" t="s">
        <v>153</v>
      </c>
      <c r="E273" s="243" t="s">
        <v>1</v>
      </c>
      <c r="F273" s="244" t="s">
        <v>1048</v>
      </c>
      <c r="G273" s="241"/>
      <c r="H273" s="245">
        <v>10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153</v>
      </c>
      <c r="AU273" s="251" t="s">
        <v>90</v>
      </c>
      <c r="AV273" s="13" t="s">
        <v>90</v>
      </c>
      <c r="AW273" s="13" t="s">
        <v>36</v>
      </c>
      <c r="AX273" s="13" t="s">
        <v>88</v>
      </c>
      <c r="AY273" s="251" t="s">
        <v>144</v>
      </c>
    </row>
    <row r="274" s="2" customFormat="1" ht="24.15" customHeight="1">
      <c r="A274" s="39"/>
      <c r="B274" s="40"/>
      <c r="C274" s="285" t="s">
        <v>339</v>
      </c>
      <c r="D274" s="285" t="s">
        <v>278</v>
      </c>
      <c r="E274" s="286" t="s">
        <v>1049</v>
      </c>
      <c r="F274" s="287" t="s">
        <v>1050</v>
      </c>
      <c r="G274" s="288" t="s">
        <v>332</v>
      </c>
      <c r="H274" s="289">
        <v>4</v>
      </c>
      <c r="I274" s="290"/>
      <c r="J274" s="291">
        <f>ROUND(I274*H274,2)</f>
        <v>0</v>
      </c>
      <c r="K274" s="287" t="s">
        <v>150</v>
      </c>
      <c r="L274" s="292"/>
      <c r="M274" s="293" t="s">
        <v>1</v>
      </c>
      <c r="N274" s="294" t="s">
        <v>46</v>
      </c>
      <c r="O274" s="92"/>
      <c r="P274" s="236">
        <f>O274*H274</f>
        <v>0</v>
      </c>
      <c r="Q274" s="236">
        <v>0.068000000000000005</v>
      </c>
      <c r="R274" s="236">
        <f>Q274*H274</f>
        <v>0.27200000000000002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189</v>
      </c>
      <c r="AT274" s="238" t="s">
        <v>278</v>
      </c>
      <c r="AU274" s="238" t="s">
        <v>90</v>
      </c>
      <c r="AY274" s="18" t="s">
        <v>144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88</v>
      </c>
      <c r="BK274" s="239">
        <f>ROUND(I274*H274,2)</f>
        <v>0</v>
      </c>
      <c r="BL274" s="18" t="s">
        <v>151</v>
      </c>
      <c r="BM274" s="238" t="s">
        <v>1051</v>
      </c>
    </row>
    <row r="275" s="2" customFormat="1" ht="24.15" customHeight="1">
      <c r="A275" s="39"/>
      <c r="B275" s="40"/>
      <c r="C275" s="285" t="s">
        <v>343</v>
      </c>
      <c r="D275" s="285" t="s">
        <v>278</v>
      </c>
      <c r="E275" s="286" t="s">
        <v>1052</v>
      </c>
      <c r="F275" s="287" t="s">
        <v>1053</v>
      </c>
      <c r="G275" s="288" t="s">
        <v>332</v>
      </c>
      <c r="H275" s="289">
        <v>1</v>
      </c>
      <c r="I275" s="290"/>
      <c r="J275" s="291">
        <f>ROUND(I275*H275,2)</f>
        <v>0</v>
      </c>
      <c r="K275" s="287" t="s">
        <v>150</v>
      </c>
      <c r="L275" s="292"/>
      <c r="M275" s="293" t="s">
        <v>1</v>
      </c>
      <c r="N275" s="294" t="s">
        <v>46</v>
      </c>
      <c r="O275" s="92"/>
      <c r="P275" s="236">
        <f>O275*H275</f>
        <v>0</v>
      </c>
      <c r="Q275" s="236">
        <v>0.040000000000000001</v>
      </c>
      <c r="R275" s="236">
        <f>Q275*H275</f>
        <v>0.040000000000000001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189</v>
      </c>
      <c r="AT275" s="238" t="s">
        <v>278</v>
      </c>
      <c r="AU275" s="238" t="s">
        <v>90</v>
      </c>
      <c r="AY275" s="18" t="s">
        <v>144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88</v>
      </c>
      <c r="BK275" s="239">
        <f>ROUND(I275*H275,2)</f>
        <v>0</v>
      </c>
      <c r="BL275" s="18" t="s">
        <v>151</v>
      </c>
      <c r="BM275" s="238" t="s">
        <v>1054</v>
      </c>
    </row>
    <row r="276" s="2" customFormat="1" ht="24.15" customHeight="1">
      <c r="A276" s="39"/>
      <c r="B276" s="40"/>
      <c r="C276" s="285" t="s">
        <v>348</v>
      </c>
      <c r="D276" s="285" t="s">
        <v>278</v>
      </c>
      <c r="E276" s="286" t="s">
        <v>1055</v>
      </c>
      <c r="F276" s="287" t="s">
        <v>1056</v>
      </c>
      <c r="G276" s="288" t="s">
        <v>332</v>
      </c>
      <c r="H276" s="289">
        <v>5</v>
      </c>
      <c r="I276" s="290"/>
      <c r="J276" s="291">
        <f>ROUND(I276*H276,2)</f>
        <v>0</v>
      </c>
      <c r="K276" s="287" t="s">
        <v>150</v>
      </c>
      <c r="L276" s="292"/>
      <c r="M276" s="293" t="s">
        <v>1</v>
      </c>
      <c r="N276" s="294" t="s">
        <v>46</v>
      </c>
      <c r="O276" s="92"/>
      <c r="P276" s="236">
        <f>O276*H276</f>
        <v>0</v>
      </c>
      <c r="Q276" s="236">
        <v>0.050999999999999997</v>
      </c>
      <c r="R276" s="236">
        <f>Q276*H276</f>
        <v>0.255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189</v>
      </c>
      <c r="AT276" s="238" t="s">
        <v>278</v>
      </c>
      <c r="AU276" s="238" t="s">
        <v>90</v>
      </c>
      <c r="AY276" s="18" t="s">
        <v>144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88</v>
      </c>
      <c r="BK276" s="239">
        <f>ROUND(I276*H276,2)</f>
        <v>0</v>
      </c>
      <c r="BL276" s="18" t="s">
        <v>151</v>
      </c>
      <c r="BM276" s="238" t="s">
        <v>1057</v>
      </c>
    </row>
    <row r="277" s="2" customFormat="1" ht="33" customHeight="1">
      <c r="A277" s="39"/>
      <c r="B277" s="40"/>
      <c r="C277" s="227" t="s">
        <v>352</v>
      </c>
      <c r="D277" s="227" t="s">
        <v>146</v>
      </c>
      <c r="E277" s="228" t="s">
        <v>1058</v>
      </c>
      <c r="F277" s="229" t="s">
        <v>1059</v>
      </c>
      <c r="G277" s="230" t="s">
        <v>332</v>
      </c>
      <c r="H277" s="231">
        <v>2</v>
      </c>
      <c r="I277" s="232"/>
      <c r="J277" s="233">
        <f>ROUND(I277*H277,2)</f>
        <v>0</v>
      </c>
      <c r="K277" s="229" t="s">
        <v>150</v>
      </c>
      <c r="L277" s="45"/>
      <c r="M277" s="234" t="s">
        <v>1</v>
      </c>
      <c r="N277" s="235" t="s">
        <v>46</v>
      </c>
      <c r="O277" s="92"/>
      <c r="P277" s="236">
        <f>O277*H277</f>
        <v>0</v>
      </c>
      <c r="Q277" s="236">
        <v>0.087417999999999996</v>
      </c>
      <c r="R277" s="236">
        <f>Q277*H277</f>
        <v>0.17483599999999999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151</v>
      </c>
      <c r="AT277" s="238" t="s">
        <v>146</v>
      </c>
      <c r="AU277" s="238" t="s">
        <v>90</v>
      </c>
      <c r="AY277" s="18" t="s">
        <v>144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88</v>
      </c>
      <c r="BK277" s="239">
        <f>ROUND(I277*H277,2)</f>
        <v>0</v>
      </c>
      <c r="BL277" s="18" t="s">
        <v>151</v>
      </c>
      <c r="BM277" s="238" t="s">
        <v>1060</v>
      </c>
    </row>
    <row r="278" s="2" customFormat="1" ht="24.15" customHeight="1">
      <c r="A278" s="39"/>
      <c r="B278" s="40"/>
      <c r="C278" s="285" t="s">
        <v>357</v>
      </c>
      <c r="D278" s="285" t="s">
        <v>278</v>
      </c>
      <c r="E278" s="286" t="s">
        <v>1061</v>
      </c>
      <c r="F278" s="287" t="s">
        <v>1062</v>
      </c>
      <c r="G278" s="288" t="s">
        <v>332</v>
      </c>
      <c r="H278" s="289">
        <v>2</v>
      </c>
      <c r="I278" s="290"/>
      <c r="J278" s="291">
        <f>ROUND(I278*H278,2)</f>
        <v>0</v>
      </c>
      <c r="K278" s="287" t="s">
        <v>150</v>
      </c>
      <c r="L278" s="292"/>
      <c r="M278" s="293" t="s">
        <v>1</v>
      </c>
      <c r="N278" s="294" t="s">
        <v>46</v>
      </c>
      <c r="O278" s="92"/>
      <c r="P278" s="236">
        <f>O278*H278</f>
        <v>0</v>
      </c>
      <c r="Q278" s="236">
        <v>0.081000000000000003</v>
      </c>
      <c r="R278" s="236">
        <f>Q278*H278</f>
        <v>0.16200000000000001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189</v>
      </c>
      <c r="AT278" s="238" t="s">
        <v>278</v>
      </c>
      <c r="AU278" s="238" t="s">
        <v>90</v>
      </c>
      <c r="AY278" s="18" t="s">
        <v>144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88</v>
      </c>
      <c r="BK278" s="239">
        <f>ROUND(I278*H278,2)</f>
        <v>0</v>
      </c>
      <c r="BL278" s="18" t="s">
        <v>151</v>
      </c>
      <c r="BM278" s="238" t="s">
        <v>1063</v>
      </c>
    </row>
    <row r="279" s="2" customFormat="1" ht="49.05" customHeight="1">
      <c r="A279" s="39"/>
      <c r="B279" s="40"/>
      <c r="C279" s="227" t="s">
        <v>365</v>
      </c>
      <c r="D279" s="227" t="s">
        <v>146</v>
      </c>
      <c r="E279" s="228" t="s">
        <v>1064</v>
      </c>
      <c r="F279" s="229" t="s">
        <v>1065</v>
      </c>
      <c r="G279" s="230" t="s">
        <v>211</v>
      </c>
      <c r="H279" s="231">
        <v>1.0049999999999999</v>
      </c>
      <c r="I279" s="232"/>
      <c r="J279" s="233">
        <f>ROUND(I279*H279,2)</f>
        <v>0</v>
      </c>
      <c r="K279" s="229" t="s">
        <v>150</v>
      </c>
      <c r="L279" s="45"/>
      <c r="M279" s="234" t="s">
        <v>1</v>
      </c>
      <c r="N279" s="235" t="s">
        <v>46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151</v>
      </c>
      <c r="AT279" s="238" t="s">
        <v>146</v>
      </c>
      <c r="AU279" s="238" t="s">
        <v>90</v>
      </c>
      <c r="AY279" s="18" t="s">
        <v>144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88</v>
      </c>
      <c r="BK279" s="239">
        <f>ROUND(I279*H279,2)</f>
        <v>0</v>
      </c>
      <c r="BL279" s="18" t="s">
        <v>151</v>
      </c>
      <c r="BM279" s="238" t="s">
        <v>1066</v>
      </c>
    </row>
    <row r="280" s="15" customFormat="1">
      <c r="A280" s="15"/>
      <c r="B280" s="263"/>
      <c r="C280" s="264"/>
      <c r="D280" s="242" t="s">
        <v>153</v>
      </c>
      <c r="E280" s="265" t="s">
        <v>1</v>
      </c>
      <c r="F280" s="266" t="s">
        <v>1067</v>
      </c>
      <c r="G280" s="264"/>
      <c r="H280" s="265" t="s">
        <v>1</v>
      </c>
      <c r="I280" s="267"/>
      <c r="J280" s="264"/>
      <c r="K280" s="264"/>
      <c r="L280" s="268"/>
      <c r="M280" s="269"/>
      <c r="N280" s="270"/>
      <c r="O280" s="270"/>
      <c r="P280" s="270"/>
      <c r="Q280" s="270"/>
      <c r="R280" s="270"/>
      <c r="S280" s="270"/>
      <c r="T280" s="27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2" t="s">
        <v>153</v>
      </c>
      <c r="AU280" s="272" t="s">
        <v>90</v>
      </c>
      <c r="AV280" s="15" t="s">
        <v>88</v>
      </c>
      <c r="AW280" s="15" t="s">
        <v>36</v>
      </c>
      <c r="AX280" s="15" t="s">
        <v>81</v>
      </c>
      <c r="AY280" s="272" t="s">
        <v>144</v>
      </c>
    </row>
    <row r="281" s="13" customFormat="1">
      <c r="A281" s="13"/>
      <c r="B281" s="240"/>
      <c r="C281" s="241"/>
      <c r="D281" s="242" t="s">
        <v>153</v>
      </c>
      <c r="E281" s="243" t="s">
        <v>1</v>
      </c>
      <c r="F281" s="244" t="s">
        <v>1068</v>
      </c>
      <c r="G281" s="241"/>
      <c r="H281" s="245">
        <v>1.0049999999999999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153</v>
      </c>
      <c r="AU281" s="251" t="s">
        <v>90</v>
      </c>
      <c r="AV281" s="13" t="s">
        <v>90</v>
      </c>
      <c r="AW281" s="13" t="s">
        <v>36</v>
      </c>
      <c r="AX281" s="13" t="s">
        <v>88</v>
      </c>
      <c r="AY281" s="251" t="s">
        <v>144</v>
      </c>
    </row>
    <row r="282" s="12" customFormat="1" ht="22.8" customHeight="1">
      <c r="A282" s="12"/>
      <c r="B282" s="211"/>
      <c r="C282" s="212"/>
      <c r="D282" s="213" t="s">
        <v>80</v>
      </c>
      <c r="E282" s="225" t="s">
        <v>171</v>
      </c>
      <c r="F282" s="225" t="s">
        <v>381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SUM(P283:P300)</f>
        <v>0</v>
      </c>
      <c r="Q282" s="219"/>
      <c r="R282" s="220">
        <f>SUM(R283:R300)</f>
        <v>0</v>
      </c>
      <c r="S282" s="219"/>
      <c r="T282" s="221">
        <f>SUM(T283:T300)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88</v>
      </c>
      <c r="AT282" s="223" t="s">
        <v>80</v>
      </c>
      <c r="AU282" s="223" t="s">
        <v>88</v>
      </c>
      <c r="AY282" s="222" t="s">
        <v>144</v>
      </c>
      <c r="BK282" s="224">
        <f>SUM(BK283:BK300)</f>
        <v>0</v>
      </c>
    </row>
    <row r="283" s="2" customFormat="1" ht="33" customHeight="1">
      <c r="A283" s="39"/>
      <c r="B283" s="40"/>
      <c r="C283" s="227" t="s">
        <v>371</v>
      </c>
      <c r="D283" s="227" t="s">
        <v>146</v>
      </c>
      <c r="E283" s="228" t="s">
        <v>1069</v>
      </c>
      <c r="F283" s="229" t="s">
        <v>1070</v>
      </c>
      <c r="G283" s="230" t="s">
        <v>149</v>
      </c>
      <c r="H283" s="231">
        <v>211.34299999999999</v>
      </c>
      <c r="I283" s="232"/>
      <c r="J283" s="233">
        <f>ROUND(I283*H283,2)</f>
        <v>0</v>
      </c>
      <c r="K283" s="229" t="s">
        <v>150</v>
      </c>
      <c r="L283" s="45"/>
      <c r="M283" s="234" t="s">
        <v>1</v>
      </c>
      <c r="N283" s="235" t="s">
        <v>46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151</v>
      </c>
      <c r="AT283" s="238" t="s">
        <v>146</v>
      </c>
      <c r="AU283" s="238" t="s">
        <v>90</v>
      </c>
      <c r="AY283" s="18" t="s">
        <v>144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88</v>
      </c>
      <c r="BK283" s="239">
        <f>ROUND(I283*H283,2)</f>
        <v>0</v>
      </c>
      <c r="BL283" s="18" t="s">
        <v>151</v>
      </c>
      <c r="BM283" s="238" t="s">
        <v>1071</v>
      </c>
    </row>
    <row r="284" s="15" customFormat="1">
      <c r="A284" s="15"/>
      <c r="B284" s="263"/>
      <c r="C284" s="264"/>
      <c r="D284" s="242" t="s">
        <v>153</v>
      </c>
      <c r="E284" s="265" t="s">
        <v>1</v>
      </c>
      <c r="F284" s="266" t="s">
        <v>166</v>
      </c>
      <c r="G284" s="264"/>
      <c r="H284" s="265" t="s">
        <v>1</v>
      </c>
      <c r="I284" s="267"/>
      <c r="J284" s="264"/>
      <c r="K284" s="264"/>
      <c r="L284" s="268"/>
      <c r="M284" s="269"/>
      <c r="N284" s="270"/>
      <c r="O284" s="270"/>
      <c r="P284" s="270"/>
      <c r="Q284" s="270"/>
      <c r="R284" s="270"/>
      <c r="S284" s="270"/>
      <c r="T284" s="27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2" t="s">
        <v>153</v>
      </c>
      <c r="AU284" s="272" t="s">
        <v>90</v>
      </c>
      <c r="AV284" s="15" t="s">
        <v>88</v>
      </c>
      <c r="AW284" s="15" t="s">
        <v>36</v>
      </c>
      <c r="AX284" s="15" t="s">
        <v>81</v>
      </c>
      <c r="AY284" s="272" t="s">
        <v>144</v>
      </c>
    </row>
    <row r="285" s="15" customFormat="1">
      <c r="A285" s="15"/>
      <c r="B285" s="263"/>
      <c r="C285" s="264"/>
      <c r="D285" s="242" t="s">
        <v>153</v>
      </c>
      <c r="E285" s="265" t="s">
        <v>1</v>
      </c>
      <c r="F285" s="266" t="s">
        <v>167</v>
      </c>
      <c r="G285" s="264"/>
      <c r="H285" s="265" t="s">
        <v>1</v>
      </c>
      <c r="I285" s="267"/>
      <c r="J285" s="264"/>
      <c r="K285" s="264"/>
      <c r="L285" s="268"/>
      <c r="M285" s="269"/>
      <c r="N285" s="270"/>
      <c r="O285" s="270"/>
      <c r="P285" s="270"/>
      <c r="Q285" s="270"/>
      <c r="R285" s="270"/>
      <c r="S285" s="270"/>
      <c r="T285" s="27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2" t="s">
        <v>153</v>
      </c>
      <c r="AU285" s="272" t="s">
        <v>90</v>
      </c>
      <c r="AV285" s="15" t="s">
        <v>88</v>
      </c>
      <c r="AW285" s="15" t="s">
        <v>36</v>
      </c>
      <c r="AX285" s="15" t="s">
        <v>81</v>
      </c>
      <c r="AY285" s="272" t="s">
        <v>144</v>
      </c>
    </row>
    <row r="286" s="13" customFormat="1">
      <c r="A286" s="13"/>
      <c r="B286" s="240"/>
      <c r="C286" s="241"/>
      <c r="D286" s="242" t="s">
        <v>153</v>
      </c>
      <c r="E286" s="243" t="s">
        <v>1</v>
      </c>
      <c r="F286" s="244" t="s">
        <v>946</v>
      </c>
      <c r="G286" s="241"/>
      <c r="H286" s="245">
        <v>176.143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153</v>
      </c>
      <c r="AU286" s="251" t="s">
        <v>90</v>
      </c>
      <c r="AV286" s="13" t="s">
        <v>90</v>
      </c>
      <c r="AW286" s="13" t="s">
        <v>36</v>
      </c>
      <c r="AX286" s="13" t="s">
        <v>81</v>
      </c>
      <c r="AY286" s="251" t="s">
        <v>144</v>
      </c>
    </row>
    <row r="287" s="13" customFormat="1">
      <c r="A287" s="13"/>
      <c r="B287" s="240"/>
      <c r="C287" s="241"/>
      <c r="D287" s="242" t="s">
        <v>153</v>
      </c>
      <c r="E287" s="243" t="s">
        <v>1</v>
      </c>
      <c r="F287" s="244" t="s">
        <v>947</v>
      </c>
      <c r="G287" s="241"/>
      <c r="H287" s="245">
        <v>35.200000000000003</v>
      </c>
      <c r="I287" s="246"/>
      <c r="J287" s="241"/>
      <c r="K287" s="241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153</v>
      </c>
      <c r="AU287" s="251" t="s">
        <v>90</v>
      </c>
      <c r="AV287" s="13" t="s">
        <v>90</v>
      </c>
      <c r="AW287" s="13" t="s">
        <v>36</v>
      </c>
      <c r="AX287" s="13" t="s">
        <v>81</v>
      </c>
      <c r="AY287" s="251" t="s">
        <v>144</v>
      </c>
    </row>
    <row r="288" s="14" customFormat="1">
      <c r="A288" s="14"/>
      <c r="B288" s="252"/>
      <c r="C288" s="253"/>
      <c r="D288" s="242" t="s">
        <v>153</v>
      </c>
      <c r="E288" s="254" t="s">
        <v>1</v>
      </c>
      <c r="F288" s="255" t="s">
        <v>156</v>
      </c>
      <c r="G288" s="253"/>
      <c r="H288" s="256">
        <v>211.34299999999999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153</v>
      </c>
      <c r="AU288" s="262" t="s">
        <v>90</v>
      </c>
      <c r="AV288" s="14" t="s">
        <v>151</v>
      </c>
      <c r="AW288" s="14" t="s">
        <v>36</v>
      </c>
      <c r="AX288" s="14" t="s">
        <v>88</v>
      </c>
      <c r="AY288" s="262" t="s">
        <v>144</v>
      </c>
    </row>
    <row r="289" s="2" customFormat="1" ht="33" customHeight="1">
      <c r="A289" s="39"/>
      <c r="B289" s="40"/>
      <c r="C289" s="227" t="s">
        <v>376</v>
      </c>
      <c r="D289" s="227" t="s">
        <v>146</v>
      </c>
      <c r="E289" s="228" t="s">
        <v>392</v>
      </c>
      <c r="F289" s="229" t="s">
        <v>393</v>
      </c>
      <c r="G289" s="230" t="s">
        <v>149</v>
      </c>
      <c r="H289" s="231">
        <v>211.34299999999999</v>
      </c>
      <c r="I289" s="232"/>
      <c r="J289" s="233">
        <f>ROUND(I289*H289,2)</f>
        <v>0</v>
      </c>
      <c r="K289" s="229" t="s">
        <v>150</v>
      </c>
      <c r="L289" s="45"/>
      <c r="M289" s="234" t="s">
        <v>1</v>
      </c>
      <c r="N289" s="235" t="s">
        <v>46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151</v>
      </c>
      <c r="AT289" s="238" t="s">
        <v>146</v>
      </c>
      <c r="AU289" s="238" t="s">
        <v>90</v>
      </c>
      <c r="AY289" s="18" t="s">
        <v>144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88</v>
      </c>
      <c r="BK289" s="239">
        <f>ROUND(I289*H289,2)</f>
        <v>0</v>
      </c>
      <c r="BL289" s="18" t="s">
        <v>151</v>
      </c>
      <c r="BM289" s="238" t="s">
        <v>1072</v>
      </c>
    </row>
    <row r="290" s="15" customFormat="1">
      <c r="A290" s="15"/>
      <c r="B290" s="263"/>
      <c r="C290" s="264"/>
      <c r="D290" s="242" t="s">
        <v>153</v>
      </c>
      <c r="E290" s="265" t="s">
        <v>1</v>
      </c>
      <c r="F290" s="266" t="s">
        <v>166</v>
      </c>
      <c r="G290" s="264"/>
      <c r="H290" s="265" t="s">
        <v>1</v>
      </c>
      <c r="I290" s="267"/>
      <c r="J290" s="264"/>
      <c r="K290" s="264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153</v>
      </c>
      <c r="AU290" s="272" t="s">
        <v>90</v>
      </c>
      <c r="AV290" s="15" t="s">
        <v>88</v>
      </c>
      <c r="AW290" s="15" t="s">
        <v>36</v>
      </c>
      <c r="AX290" s="15" t="s">
        <v>81</v>
      </c>
      <c r="AY290" s="272" t="s">
        <v>144</v>
      </c>
    </row>
    <row r="291" s="15" customFormat="1">
      <c r="A291" s="15"/>
      <c r="B291" s="263"/>
      <c r="C291" s="264"/>
      <c r="D291" s="242" t="s">
        <v>153</v>
      </c>
      <c r="E291" s="265" t="s">
        <v>1</v>
      </c>
      <c r="F291" s="266" t="s">
        <v>167</v>
      </c>
      <c r="G291" s="264"/>
      <c r="H291" s="265" t="s">
        <v>1</v>
      </c>
      <c r="I291" s="267"/>
      <c r="J291" s="264"/>
      <c r="K291" s="264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153</v>
      </c>
      <c r="AU291" s="272" t="s">
        <v>90</v>
      </c>
      <c r="AV291" s="15" t="s">
        <v>88</v>
      </c>
      <c r="AW291" s="15" t="s">
        <v>36</v>
      </c>
      <c r="AX291" s="15" t="s">
        <v>81</v>
      </c>
      <c r="AY291" s="272" t="s">
        <v>144</v>
      </c>
    </row>
    <row r="292" s="13" customFormat="1">
      <c r="A292" s="13"/>
      <c r="B292" s="240"/>
      <c r="C292" s="241"/>
      <c r="D292" s="242" t="s">
        <v>153</v>
      </c>
      <c r="E292" s="243" t="s">
        <v>1</v>
      </c>
      <c r="F292" s="244" t="s">
        <v>946</v>
      </c>
      <c r="G292" s="241"/>
      <c r="H292" s="245">
        <v>176.143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153</v>
      </c>
      <c r="AU292" s="251" t="s">
        <v>90</v>
      </c>
      <c r="AV292" s="13" t="s">
        <v>90</v>
      </c>
      <c r="AW292" s="13" t="s">
        <v>36</v>
      </c>
      <c r="AX292" s="13" t="s">
        <v>81</v>
      </c>
      <c r="AY292" s="251" t="s">
        <v>144</v>
      </c>
    </row>
    <row r="293" s="13" customFormat="1">
      <c r="A293" s="13"/>
      <c r="B293" s="240"/>
      <c r="C293" s="241"/>
      <c r="D293" s="242" t="s">
        <v>153</v>
      </c>
      <c r="E293" s="243" t="s">
        <v>1</v>
      </c>
      <c r="F293" s="244" t="s">
        <v>947</v>
      </c>
      <c r="G293" s="241"/>
      <c r="H293" s="245">
        <v>35.200000000000003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153</v>
      </c>
      <c r="AU293" s="251" t="s">
        <v>90</v>
      </c>
      <c r="AV293" s="13" t="s">
        <v>90</v>
      </c>
      <c r="AW293" s="13" t="s">
        <v>36</v>
      </c>
      <c r="AX293" s="13" t="s">
        <v>81</v>
      </c>
      <c r="AY293" s="251" t="s">
        <v>144</v>
      </c>
    </row>
    <row r="294" s="14" customFormat="1">
      <c r="A294" s="14"/>
      <c r="B294" s="252"/>
      <c r="C294" s="253"/>
      <c r="D294" s="242" t="s">
        <v>153</v>
      </c>
      <c r="E294" s="254" t="s">
        <v>1</v>
      </c>
      <c r="F294" s="255" t="s">
        <v>156</v>
      </c>
      <c r="G294" s="253"/>
      <c r="H294" s="256">
        <v>211.34299999999999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153</v>
      </c>
      <c r="AU294" s="262" t="s">
        <v>90</v>
      </c>
      <c r="AV294" s="14" t="s">
        <v>151</v>
      </c>
      <c r="AW294" s="14" t="s">
        <v>36</v>
      </c>
      <c r="AX294" s="14" t="s">
        <v>88</v>
      </c>
      <c r="AY294" s="262" t="s">
        <v>144</v>
      </c>
    </row>
    <row r="295" s="2" customFormat="1" ht="49.05" customHeight="1">
      <c r="A295" s="39"/>
      <c r="B295" s="40"/>
      <c r="C295" s="227" t="s">
        <v>382</v>
      </c>
      <c r="D295" s="227" t="s">
        <v>146</v>
      </c>
      <c r="E295" s="228" t="s">
        <v>1073</v>
      </c>
      <c r="F295" s="229" t="s">
        <v>1074</v>
      </c>
      <c r="G295" s="230" t="s">
        <v>149</v>
      </c>
      <c r="H295" s="231">
        <v>211.34299999999999</v>
      </c>
      <c r="I295" s="232"/>
      <c r="J295" s="233">
        <f>ROUND(I295*H295,2)</f>
        <v>0</v>
      </c>
      <c r="K295" s="229" t="s">
        <v>150</v>
      </c>
      <c r="L295" s="45"/>
      <c r="M295" s="234" t="s">
        <v>1</v>
      </c>
      <c r="N295" s="235" t="s">
        <v>46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151</v>
      </c>
      <c r="AT295" s="238" t="s">
        <v>146</v>
      </c>
      <c r="AU295" s="238" t="s">
        <v>90</v>
      </c>
      <c r="AY295" s="18" t="s">
        <v>144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88</v>
      </c>
      <c r="BK295" s="239">
        <f>ROUND(I295*H295,2)</f>
        <v>0</v>
      </c>
      <c r="BL295" s="18" t="s">
        <v>151</v>
      </c>
      <c r="BM295" s="238" t="s">
        <v>1075</v>
      </c>
    </row>
    <row r="296" s="15" customFormat="1">
      <c r="A296" s="15"/>
      <c r="B296" s="263"/>
      <c r="C296" s="264"/>
      <c r="D296" s="242" t="s">
        <v>153</v>
      </c>
      <c r="E296" s="265" t="s">
        <v>1</v>
      </c>
      <c r="F296" s="266" t="s">
        <v>166</v>
      </c>
      <c r="G296" s="264"/>
      <c r="H296" s="265" t="s">
        <v>1</v>
      </c>
      <c r="I296" s="267"/>
      <c r="J296" s="264"/>
      <c r="K296" s="264"/>
      <c r="L296" s="268"/>
      <c r="M296" s="269"/>
      <c r="N296" s="270"/>
      <c r="O296" s="270"/>
      <c r="P296" s="270"/>
      <c r="Q296" s="270"/>
      <c r="R296" s="270"/>
      <c r="S296" s="270"/>
      <c r="T296" s="27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2" t="s">
        <v>153</v>
      </c>
      <c r="AU296" s="272" t="s">
        <v>90</v>
      </c>
      <c r="AV296" s="15" t="s">
        <v>88</v>
      </c>
      <c r="AW296" s="15" t="s">
        <v>36</v>
      </c>
      <c r="AX296" s="15" t="s">
        <v>81</v>
      </c>
      <c r="AY296" s="272" t="s">
        <v>144</v>
      </c>
    </row>
    <row r="297" s="15" customFormat="1">
      <c r="A297" s="15"/>
      <c r="B297" s="263"/>
      <c r="C297" s="264"/>
      <c r="D297" s="242" t="s">
        <v>153</v>
      </c>
      <c r="E297" s="265" t="s">
        <v>1</v>
      </c>
      <c r="F297" s="266" t="s">
        <v>167</v>
      </c>
      <c r="G297" s="264"/>
      <c r="H297" s="265" t="s">
        <v>1</v>
      </c>
      <c r="I297" s="267"/>
      <c r="J297" s="264"/>
      <c r="K297" s="264"/>
      <c r="L297" s="268"/>
      <c r="M297" s="269"/>
      <c r="N297" s="270"/>
      <c r="O297" s="270"/>
      <c r="P297" s="270"/>
      <c r="Q297" s="270"/>
      <c r="R297" s="270"/>
      <c r="S297" s="270"/>
      <c r="T297" s="27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2" t="s">
        <v>153</v>
      </c>
      <c r="AU297" s="272" t="s">
        <v>90</v>
      </c>
      <c r="AV297" s="15" t="s">
        <v>88</v>
      </c>
      <c r="AW297" s="15" t="s">
        <v>36</v>
      </c>
      <c r="AX297" s="15" t="s">
        <v>81</v>
      </c>
      <c r="AY297" s="272" t="s">
        <v>144</v>
      </c>
    </row>
    <row r="298" s="13" customFormat="1">
      <c r="A298" s="13"/>
      <c r="B298" s="240"/>
      <c r="C298" s="241"/>
      <c r="D298" s="242" t="s">
        <v>153</v>
      </c>
      <c r="E298" s="243" t="s">
        <v>1</v>
      </c>
      <c r="F298" s="244" t="s">
        <v>946</v>
      </c>
      <c r="G298" s="241"/>
      <c r="H298" s="245">
        <v>176.143</v>
      </c>
      <c r="I298" s="246"/>
      <c r="J298" s="241"/>
      <c r="K298" s="241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153</v>
      </c>
      <c r="AU298" s="251" t="s">
        <v>90</v>
      </c>
      <c r="AV298" s="13" t="s">
        <v>90</v>
      </c>
      <c r="AW298" s="13" t="s">
        <v>36</v>
      </c>
      <c r="AX298" s="13" t="s">
        <v>81</v>
      </c>
      <c r="AY298" s="251" t="s">
        <v>144</v>
      </c>
    </row>
    <row r="299" s="13" customFormat="1">
      <c r="A299" s="13"/>
      <c r="B299" s="240"/>
      <c r="C299" s="241"/>
      <c r="D299" s="242" t="s">
        <v>153</v>
      </c>
      <c r="E299" s="243" t="s">
        <v>1</v>
      </c>
      <c r="F299" s="244" t="s">
        <v>947</v>
      </c>
      <c r="G299" s="241"/>
      <c r="H299" s="245">
        <v>35.200000000000003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153</v>
      </c>
      <c r="AU299" s="251" t="s">
        <v>90</v>
      </c>
      <c r="AV299" s="13" t="s">
        <v>90</v>
      </c>
      <c r="AW299" s="13" t="s">
        <v>36</v>
      </c>
      <c r="AX299" s="13" t="s">
        <v>81</v>
      </c>
      <c r="AY299" s="251" t="s">
        <v>144</v>
      </c>
    </row>
    <row r="300" s="14" customFormat="1">
      <c r="A300" s="14"/>
      <c r="B300" s="252"/>
      <c r="C300" s="253"/>
      <c r="D300" s="242" t="s">
        <v>153</v>
      </c>
      <c r="E300" s="254" t="s">
        <v>1</v>
      </c>
      <c r="F300" s="255" t="s">
        <v>156</v>
      </c>
      <c r="G300" s="253"/>
      <c r="H300" s="256">
        <v>211.34299999999999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153</v>
      </c>
      <c r="AU300" s="262" t="s">
        <v>90</v>
      </c>
      <c r="AV300" s="14" t="s">
        <v>151</v>
      </c>
      <c r="AW300" s="14" t="s">
        <v>36</v>
      </c>
      <c r="AX300" s="14" t="s">
        <v>88</v>
      </c>
      <c r="AY300" s="262" t="s">
        <v>144</v>
      </c>
    </row>
    <row r="301" s="12" customFormat="1" ht="22.8" customHeight="1">
      <c r="A301" s="12"/>
      <c r="B301" s="211"/>
      <c r="C301" s="212"/>
      <c r="D301" s="213" t="s">
        <v>80</v>
      </c>
      <c r="E301" s="225" t="s">
        <v>189</v>
      </c>
      <c r="F301" s="225" t="s">
        <v>416</v>
      </c>
      <c r="G301" s="212"/>
      <c r="H301" s="212"/>
      <c r="I301" s="215"/>
      <c r="J301" s="226">
        <f>BK301</f>
        <v>0</v>
      </c>
      <c r="K301" s="212"/>
      <c r="L301" s="217"/>
      <c r="M301" s="218"/>
      <c r="N301" s="219"/>
      <c r="O301" s="219"/>
      <c r="P301" s="220">
        <f>SUM(P302:P352)</f>
        <v>0</v>
      </c>
      <c r="Q301" s="219"/>
      <c r="R301" s="220">
        <f>SUM(R302:R352)</f>
        <v>19.476805550000002</v>
      </c>
      <c r="S301" s="219"/>
      <c r="T301" s="221">
        <f>SUM(T302:T352)</f>
        <v>16.761999999999997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2" t="s">
        <v>88</v>
      </c>
      <c r="AT301" s="223" t="s">
        <v>80</v>
      </c>
      <c r="AU301" s="223" t="s">
        <v>88</v>
      </c>
      <c r="AY301" s="222" t="s">
        <v>144</v>
      </c>
      <c r="BK301" s="224">
        <f>SUM(BK302:BK352)</f>
        <v>0</v>
      </c>
    </row>
    <row r="302" s="2" customFormat="1" ht="24.15" customHeight="1">
      <c r="A302" s="39"/>
      <c r="B302" s="40"/>
      <c r="C302" s="227" t="s">
        <v>386</v>
      </c>
      <c r="D302" s="227" t="s">
        <v>146</v>
      </c>
      <c r="E302" s="228" t="s">
        <v>1076</v>
      </c>
      <c r="F302" s="229" t="s">
        <v>1077</v>
      </c>
      <c r="G302" s="230" t="s">
        <v>174</v>
      </c>
      <c r="H302" s="231">
        <v>29</v>
      </c>
      <c r="I302" s="232"/>
      <c r="J302" s="233">
        <f>ROUND(I302*H302,2)</f>
        <v>0</v>
      </c>
      <c r="K302" s="229" t="s">
        <v>150</v>
      </c>
      <c r="L302" s="45"/>
      <c r="M302" s="234" t="s">
        <v>1</v>
      </c>
      <c r="N302" s="235" t="s">
        <v>46</v>
      </c>
      <c r="O302" s="92"/>
      <c r="P302" s="236">
        <f>O302*H302</f>
        <v>0</v>
      </c>
      <c r="Q302" s="236">
        <v>1.0000000000000001E-05</v>
      </c>
      <c r="R302" s="236">
        <f>Q302*H302</f>
        <v>0.00029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151</v>
      </c>
      <c r="AT302" s="238" t="s">
        <v>146</v>
      </c>
      <c r="AU302" s="238" t="s">
        <v>90</v>
      </c>
      <c r="AY302" s="18" t="s">
        <v>144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88</v>
      </c>
      <c r="BK302" s="239">
        <f>ROUND(I302*H302,2)</f>
        <v>0</v>
      </c>
      <c r="BL302" s="18" t="s">
        <v>151</v>
      </c>
      <c r="BM302" s="238" t="s">
        <v>1078</v>
      </c>
    </row>
    <row r="303" s="13" customFormat="1">
      <c r="A303" s="13"/>
      <c r="B303" s="240"/>
      <c r="C303" s="241"/>
      <c r="D303" s="242" t="s">
        <v>153</v>
      </c>
      <c r="E303" s="243" t="s">
        <v>1</v>
      </c>
      <c r="F303" s="244" t="s">
        <v>1079</v>
      </c>
      <c r="G303" s="241"/>
      <c r="H303" s="245">
        <v>29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153</v>
      </c>
      <c r="AU303" s="251" t="s">
        <v>90</v>
      </c>
      <c r="AV303" s="13" t="s">
        <v>90</v>
      </c>
      <c r="AW303" s="13" t="s">
        <v>36</v>
      </c>
      <c r="AX303" s="13" t="s">
        <v>88</v>
      </c>
      <c r="AY303" s="251" t="s">
        <v>144</v>
      </c>
    </row>
    <row r="304" s="2" customFormat="1" ht="24.15" customHeight="1">
      <c r="A304" s="39"/>
      <c r="B304" s="40"/>
      <c r="C304" s="227" t="s">
        <v>391</v>
      </c>
      <c r="D304" s="227" t="s">
        <v>146</v>
      </c>
      <c r="E304" s="228" t="s">
        <v>1080</v>
      </c>
      <c r="F304" s="229" t="s">
        <v>1081</v>
      </c>
      <c r="G304" s="230" t="s">
        <v>174</v>
      </c>
      <c r="H304" s="231">
        <v>3</v>
      </c>
      <c r="I304" s="232"/>
      <c r="J304" s="233">
        <f>ROUND(I304*H304,2)</f>
        <v>0</v>
      </c>
      <c r="K304" s="229" t="s">
        <v>150</v>
      </c>
      <c r="L304" s="45"/>
      <c r="M304" s="234" t="s">
        <v>1</v>
      </c>
      <c r="N304" s="235" t="s">
        <v>46</v>
      </c>
      <c r="O304" s="92"/>
      <c r="P304" s="236">
        <f>O304*H304</f>
        <v>0</v>
      </c>
      <c r="Q304" s="236">
        <v>1.0000000000000001E-05</v>
      </c>
      <c r="R304" s="236">
        <f>Q304*H304</f>
        <v>3.0000000000000004E-05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151</v>
      </c>
      <c r="AT304" s="238" t="s">
        <v>146</v>
      </c>
      <c r="AU304" s="238" t="s">
        <v>90</v>
      </c>
      <c r="AY304" s="18" t="s">
        <v>144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88</v>
      </c>
      <c r="BK304" s="239">
        <f>ROUND(I304*H304,2)</f>
        <v>0</v>
      </c>
      <c r="BL304" s="18" t="s">
        <v>151</v>
      </c>
      <c r="BM304" s="238" t="s">
        <v>1082</v>
      </c>
    </row>
    <row r="305" s="13" customFormat="1">
      <c r="A305" s="13"/>
      <c r="B305" s="240"/>
      <c r="C305" s="241"/>
      <c r="D305" s="242" t="s">
        <v>153</v>
      </c>
      <c r="E305" s="243" t="s">
        <v>1</v>
      </c>
      <c r="F305" s="244" t="s">
        <v>1083</v>
      </c>
      <c r="G305" s="241"/>
      <c r="H305" s="245">
        <v>3</v>
      </c>
      <c r="I305" s="246"/>
      <c r="J305" s="241"/>
      <c r="K305" s="241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153</v>
      </c>
      <c r="AU305" s="251" t="s">
        <v>90</v>
      </c>
      <c r="AV305" s="13" t="s">
        <v>90</v>
      </c>
      <c r="AW305" s="13" t="s">
        <v>36</v>
      </c>
      <c r="AX305" s="13" t="s">
        <v>88</v>
      </c>
      <c r="AY305" s="251" t="s">
        <v>144</v>
      </c>
    </row>
    <row r="306" s="2" customFormat="1" ht="24.15" customHeight="1">
      <c r="A306" s="39"/>
      <c r="B306" s="40"/>
      <c r="C306" s="227" t="s">
        <v>395</v>
      </c>
      <c r="D306" s="227" t="s">
        <v>146</v>
      </c>
      <c r="E306" s="228" t="s">
        <v>1084</v>
      </c>
      <c r="F306" s="229" t="s">
        <v>1085</v>
      </c>
      <c r="G306" s="230" t="s">
        <v>174</v>
      </c>
      <c r="H306" s="231">
        <v>163</v>
      </c>
      <c r="I306" s="232"/>
      <c r="J306" s="233">
        <f>ROUND(I306*H306,2)</f>
        <v>0</v>
      </c>
      <c r="K306" s="229" t="s">
        <v>150</v>
      </c>
      <c r="L306" s="45"/>
      <c r="M306" s="234" t="s">
        <v>1</v>
      </c>
      <c r="N306" s="235" t="s">
        <v>46</v>
      </c>
      <c r="O306" s="92"/>
      <c r="P306" s="236">
        <f>O306*H306</f>
        <v>0</v>
      </c>
      <c r="Q306" s="236">
        <v>1.8E-05</v>
      </c>
      <c r="R306" s="236">
        <f>Q306*H306</f>
        <v>0.002934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151</v>
      </c>
      <c r="AT306" s="238" t="s">
        <v>146</v>
      </c>
      <c r="AU306" s="238" t="s">
        <v>90</v>
      </c>
      <c r="AY306" s="18" t="s">
        <v>144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88</v>
      </c>
      <c r="BK306" s="239">
        <f>ROUND(I306*H306,2)</f>
        <v>0</v>
      </c>
      <c r="BL306" s="18" t="s">
        <v>151</v>
      </c>
      <c r="BM306" s="238" t="s">
        <v>1086</v>
      </c>
    </row>
    <row r="307" s="2" customFormat="1" ht="24.15" customHeight="1">
      <c r="A307" s="39"/>
      <c r="B307" s="40"/>
      <c r="C307" s="285" t="s">
        <v>400</v>
      </c>
      <c r="D307" s="285" t="s">
        <v>278</v>
      </c>
      <c r="E307" s="286" t="s">
        <v>1087</v>
      </c>
      <c r="F307" s="287" t="s">
        <v>1088</v>
      </c>
      <c r="G307" s="288" t="s">
        <v>174</v>
      </c>
      <c r="H307" s="289">
        <v>167.88999999999999</v>
      </c>
      <c r="I307" s="290"/>
      <c r="J307" s="291">
        <f>ROUND(I307*H307,2)</f>
        <v>0</v>
      </c>
      <c r="K307" s="287" t="s">
        <v>150</v>
      </c>
      <c r="L307" s="292"/>
      <c r="M307" s="293" t="s">
        <v>1</v>
      </c>
      <c r="N307" s="294" t="s">
        <v>46</v>
      </c>
      <c r="O307" s="92"/>
      <c r="P307" s="236">
        <f>O307*H307</f>
        <v>0</v>
      </c>
      <c r="Q307" s="236">
        <v>0.016619999999999999</v>
      </c>
      <c r="R307" s="236">
        <f>Q307*H307</f>
        <v>2.7903317999999997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189</v>
      </c>
      <c r="AT307" s="238" t="s">
        <v>278</v>
      </c>
      <c r="AU307" s="238" t="s">
        <v>90</v>
      </c>
      <c r="AY307" s="18" t="s">
        <v>144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88</v>
      </c>
      <c r="BK307" s="239">
        <f>ROUND(I307*H307,2)</f>
        <v>0</v>
      </c>
      <c r="BL307" s="18" t="s">
        <v>151</v>
      </c>
      <c r="BM307" s="238" t="s">
        <v>1089</v>
      </c>
    </row>
    <row r="308" s="13" customFormat="1">
      <c r="A308" s="13"/>
      <c r="B308" s="240"/>
      <c r="C308" s="241"/>
      <c r="D308" s="242" t="s">
        <v>153</v>
      </c>
      <c r="E308" s="241"/>
      <c r="F308" s="244" t="s">
        <v>1090</v>
      </c>
      <c r="G308" s="241"/>
      <c r="H308" s="245">
        <v>167.88999999999999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153</v>
      </c>
      <c r="AU308" s="251" t="s">
        <v>90</v>
      </c>
      <c r="AV308" s="13" t="s">
        <v>90</v>
      </c>
      <c r="AW308" s="13" t="s">
        <v>4</v>
      </c>
      <c r="AX308" s="13" t="s">
        <v>88</v>
      </c>
      <c r="AY308" s="251" t="s">
        <v>144</v>
      </c>
    </row>
    <row r="309" s="2" customFormat="1" ht="33" customHeight="1">
      <c r="A309" s="39"/>
      <c r="B309" s="40"/>
      <c r="C309" s="227" t="s">
        <v>404</v>
      </c>
      <c r="D309" s="227" t="s">
        <v>146</v>
      </c>
      <c r="E309" s="228" t="s">
        <v>1091</v>
      </c>
      <c r="F309" s="229" t="s">
        <v>1092</v>
      </c>
      <c r="G309" s="230" t="s">
        <v>174</v>
      </c>
      <c r="H309" s="231">
        <v>163</v>
      </c>
      <c r="I309" s="232"/>
      <c r="J309" s="233">
        <f>ROUND(I309*H309,2)</f>
        <v>0</v>
      </c>
      <c r="K309" s="229" t="s">
        <v>150</v>
      </c>
      <c r="L309" s="45"/>
      <c r="M309" s="234" t="s">
        <v>1</v>
      </c>
      <c r="N309" s="235" t="s">
        <v>46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0.029999999999999999</v>
      </c>
      <c r="T309" s="237">
        <f>S309*H309</f>
        <v>4.8899999999999997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151</v>
      </c>
      <c r="AT309" s="238" t="s">
        <v>146</v>
      </c>
      <c r="AU309" s="238" t="s">
        <v>90</v>
      </c>
      <c r="AY309" s="18" t="s">
        <v>144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88</v>
      </c>
      <c r="BK309" s="239">
        <f>ROUND(I309*H309,2)</f>
        <v>0</v>
      </c>
      <c r="BL309" s="18" t="s">
        <v>151</v>
      </c>
      <c r="BM309" s="238" t="s">
        <v>1093</v>
      </c>
    </row>
    <row r="310" s="2" customFormat="1" ht="37.8" customHeight="1">
      <c r="A310" s="39"/>
      <c r="B310" s="40"/>
      <c r="C310" s="227" t="s">
        <v>408</v>
      </c>
      <c r="D310" s="227" t="s">
        <v>146</v>
      </c>
      <c r="E310" s="228" t="s">
        <v>1094</v>
      </c>
      <c r="F310" s="229" t="s">
        <v>1095</v>
      </c>
      <c r="G310" s="230" t="s">
        <v>332</v>
      </c>
      <c r="H310" s="231">
        <v>8</v>
      </c>
      <c r="I310" s="232"/>
      <c r="J310" s="233">
        <f>ROUND(I310*H310,2)</f>
        <v>0</v>
      </c>
      <c r="K310" s="229" t="s">
        <v>150</v>
      </c>
      <c r="L310" s="45"/>
      <c r="M310" s="234" t="s">
        <v>1</v>
      </c>
      <c r="N310" s="235" t="s">
        <v>46</v>
      </c>
      <c r="O310" s="92"/>
      <c r="P310" s="236">
        <f>O310*H310</f>
        <v>0</v>
      </c>
      <c r="Q310" s="236">
        <v>1.2500000000000001E-06</v>
      </c>
      <c r="R310" s="236">
        <f>Q310*H310</f>
        <v>1.0000000000000001E-05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151</v>
      </c>
      <c r="AT310" s="238" t="s">
        <v>146</v>
      </c>
      <c r="AU310" s="238" t="s">
        <v>90</v>
      </c>
      <c r="AY310" s="18" t="s">
        <v>144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88</v>
      </c>
      <c r="BK310" s="239">
        <f>ROUND(I310*H310,2)</f>
        <v>0</v>
      </c>
      <c r="BL310" s="18" t="s">
        <v>151</v>
      </c>
      <c r="BM310" s="238" t="s">
        <v>1096</v>
      </c>
    </row>
    <row r="311" s="2" customFormat="1" ht="21.75" customHeight="1">
      <c r="A311" s="39"/>
      <c r="B311" s="40"/>
      <c r="C311" s="285" t="s">
        <v>417</v>
      </c>
      <c r="D311" s="285" t="s">
        <v>278</v>
      </c>
      <c r="E311" s="286" t="s">
        <v>1097</v>
      </c>
      <c r="F311" s="287" t="s">
        <v>1098</v>
      </c>
      <c r="G311" s="288" t="s">
        <v>332</v>
      </c>
      <c r="H311" s="289">
        <v>8</v>
      </c>
      <c r="I311" s="290"/>
      <c r="J311" s="291">
        <f>ROUND(I311*H311,2)</f>
        <v>0</v>
      </c>
      <c r="K311" s="287" t="s">
        <v>150</v>
      </c>
      <c r="L311" s="292"/>
      <c r="M311" s="293" t="s">
        <v>1</v>
      </c>
      <c r="N311" s="294" t="s">
        <v>46</v>
      </c>
      <c r="O311" s="92"/>
      <c r="P311" s="236">
        <f>O311*H311</f>
        <v>0</v>
      </c>
      <c r="Q311" s="236">
        <v>0.00064999999999999997</v>
      </c>
      <c r="R311" s="236">
        <f>Q311*H311</f>
        <v>0.0051999999999999998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189</v>
      </c>
      <c r="AT311" s="238" t="s">
        <v>278</v>
      </c>
      <c r="AU311" s="238" t="s">
        <v>90</v>
      </c>
      <c r="AY311" s="18" t="s">
        <v>144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88</v>
      </c>
      <c r="BK311" s="239">
        <f>ROUND(I311*H311,2)</f>
        <v>0</v>
      </c>
      <c r="BL311" s="18" t="s">
        <v>151</v>
      </c>
      <c r="BM311" s="238" t="s">
        <v>1099</v>
      </c>
    </row>
    <row r="312" s="2" customFormat="1" ht="44.25" customHeight="1">
      <c r="A312" s="39"/>
      <c r="B312" s="40"/>
      <c r="C312" s="227" t="s">
        <v>423</v>
      </c>
      <c r="D312" s="227" t="s">
        <v>146</v>
      </c>
      <c r="E312" s="228" t="s">
        <v>1100</v>
      </c>
      <c r="F312" s="229" t="s">
        <v>1101</v>
      </c>
      <c r="G312" s="230" t="s">
        <v>332</v>
      </c>
      <c r="H312" s="231">
        <v>27</v>
      </c>
      <c r="I312" s="232"/>
      <c r="J312" s="233">
        <f>ROUND(I312*H312,2)</f>
        <v>0</v>
      </c>
      <c r="K312" s="229" t="s">
        <v>150</v>
      </c>
      <c r="L312" s="45"/>
      <c r="M312" s="234" t="s">
        <v>1</v>
      </c>
      <c r="N312" s="235" t="s">
        <v>46</v>
      </c>
      <c r="O312" s="92"/>
      <c r="P312" s="236">
        <f>O312*H312</f>
        <v>0</v>
      </c>
      <c r="Q312" s="236">
        <v>1.2500000000000001E-06</v>
      </c>
      <c r="R312" s="236">
        <f>Q312*H312</f>
        <v>3.375E-05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151</v>
      </c>
      <c r="AT312" s="238" t="s">
        <v>146</v>
      </c>
      <c r="AU312" s="238" t="s">
        <v>90</v>
      </c>
      <c r="AY312" s="18" t="s">
        <v>144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88</v>
      </c>
      <c r="BK312" s="239">
        <f>ROUND(I312*H312,2)</f>
        <v>0</v>
      </c>
      <c r="BL312" s="18" t="s">
        <v>151</v>
      </c>
      <c r="BM312" s="238" t="s">
        <v>1102</v>
      </c>
    </row>
    <row r="313" s="2" customFormat="1" ht="16.5" customHeight="1">
      <c r="A313" s="39"/>
      <c r="B313" s="40"/>
      <c r="C313" s="285" t="s">
        <v>427</v>
      </c>
      <c r="D313" s="285" t="s">
        <v>278</v>
      </c>
      <c r="E313" s="286" t="s">
        <v>1103</v>
      </c>
      <c r="F313" s="287" t="s">
        <v>1104</v>
      </c>
      <c r="G313" s="288" t="s">
        <v>332</v>
      </c>
      <c r="H313" s="289">
        <v>13</v>
      </c>
      <c r="I313" s="290"/>
      <c r="J313" s="291">
        <f>ROUND(I313*H313,2)</f>
        <v>0</v>
      </c>
      <c r="K313" s="287" t="s">
        <v>150</v>
      </c>
      <c r="L313" s="292"/>
      <c r="M313" s="293" t="s">
        <v>1</v>
      </c>
      <c r="N313" s="294" t="s">
        <v>46</v>
      </c>
      <c r="O313" s="92"/>
      <c r="P313" s="236">
        <f>O313*H313</f>
        <v>0</v>
      </c>
      <c r="Q313" s="236">
        <v>0.00064999999999999997</v>
      </c>
      <c r="R313" s="236">
        <f>Q313*H313</f>
        <v>0.0084499999999999992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189</v>
      </c>
      <c r="AT313" s="238" t="s">
        <v>278</v>
      </c>
      <c r="AU313" s="238" t="s">
        <v>90</v>
      </c>
      <c r="AY313" s="18" t="s">
        <v>144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88</v>
      </c>
      <c r="BK313" s="239">
        <f>ROUND(I313*H313,2)</f>
        <v>0</v>
      </c>
      <c r="BL313" s="18" t="s">
        <v>151</v>
      </c>
      <c r="BM313" s="238" t="s">
        <v>1105</v>
      </c>
    </row>
    <row r="314" s="2" customFormat="1" ht="16.5" customHeight="1">
      <c r="A314" s="39"/>
      <c r="B314" s="40"/>
      <c r="C314" s="285" t="s">
        <v>431</v>
      </c>
      <c r="D314" s="285" t="s">
        <v>278</v>
      </c>
      <c r="E314" s="286" t="s">
        <v>1106</v>
      </c>
      <c r="F314" s="287" t="s">
        <v>1107</v>
      </c>
      <c r="G314" s="288" t="s">
        <v>332</v>
      </c>
      <c r="H314" s="289">
        <v>14</v>
      </c>
      <c r="I314" s="290"/>
      <c r="J314" s="291">
        <f>ROUND(I314*H314,2)</f>
        <v>0</v>
      </c>
      <c r="K314" s="287" t="s">
        <v>150</v>
      </c>
      <c r="L314" s="292"/>
      <c r="M314" s="293" t="s">
        <v>1</v>
      </c>
      <c r="N314" s="294" t="s">
        <v>46</v>
      </c>
      <c r="O314" s="92"/>
      <c r="P314" s="236">
        <f>O314*H314</f>
        <v>0</v>
      </c>
      <c r="Q314" s="236">
        <v>0.00029</v>
      </c>
      <c r="R314" s="236">
        <f>Q314*H314</f>
        <v>0.0040600000000000002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189</v>
      </c>
      <c r="AT314" s="238" t="s">
        <v>278</v>
      </c>
      <c r="AU314" s="238" t="s">
        <v>90</v>
      </c>
      <c r="AY314" s="18" t="s">
        <v>144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88</v>
      </c>
      <c r="BK314" s="239">
        <f>ROUND(I314*H314,2)</f>
        <v>0</v>
      </c>
      <c r="BL314" s="18" t="s">
        <v>151</v>
      </c>
      <c r="BM314" s="238" t="s">
        <v>1108</v>
      </c>
    </row>
    <row r="315" s="2" customFormat="1" ht="44.25" customHeight="1">
      <c r="A315" s="39"/>
      <c r="B315" s="40"/>
      <c r="C315" s="227" t="s">
        <v>437</v>
      </c>
      <c r="D315" s="227" t="s">
        <v>146</v>
      </c>
      <c r="E315" s="228" t="s">
        <v>1109</v>
      </c>
      <c r="F315" s="229" t="s">
        <v>1110</v>
      </c>
      <c r="G315" s="230" t="s">
        <v>332</v>
      </c>
      <c r="H315" s="231">
        <v>1</v>
      </c>
      <c r="I315" s="232"/>
      <c r="J315" s="233">
        <f>ROUND(I315*H315,2)</f>
        <v>0</v>
      </c>
      <c r="K315" s="229" t="s">
        <v>150</v>
      </c>
      <c r="L315" s="45"/>
      <c r="M315" s="234" t="s">
        <v>1</v>
      </c>
      <c r="N315" s="235" t="s">
        <v>46</v>
      </c>
      <c r="O315" s="92"/>
      <c r="P315" s="236">
        <f>O315*H315</f>
        <v>0</v>
      </c>
      <c r="Q315" s="236">
        <v>1.9E-06</v>
      </c>
      <c r="R315" s="236">
        <f>Q315*H315</f>
        <v>1.9E-06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151</v>
      </c>
      <c r="AT315" s="238" t="s">
        <v>146</v>
      </c>
      <c r="AU315" s="238" t="s">
        <v>90</v>
      </c>
      <c r="AY315" s="18" t="s">
        <v>144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88</v>
      </c>
      <c r="BK315" s="239">
        <f>ROUND(I315*H315,2)</f>
        <v>0</v>
      </c>
      <c r="BL315" s="18" t="s">
        <v>151</v>
      </c>
      <c r="BM315" s="238" t="s">
        <v>1111</v>
      </c>
    </row>
    <row r="316" s="2" customFormat="1" ht="16.5" customHeight="1">
      <c r="A316" s="39"/>
      <c r="B316" s="40"/>
      <c r="C316" s="285" t="s">
        <v>441</v>
      </c>
      <c r="D316" s="285" t="s">
        <v>278</v>
      </c>
      <c r="E316" s="286" t="s">
        <v>1112</v>
      </c>
      <c r="F316" s="287" t="s">
        <v>1113</v>
      </c>
      <c r="G316" s="288" t="s">
        <v>332</v>
      </c>
      <c r="H316" s="289">
        <v>1</v>
      </c>
      <c r="I316" s="290"/>
      <c r="J316" s="291">
        <f>ROUND(I316*H316,2)</f>
        <v>0</v>
      </c>
      <c r="K316" s="287" t="s">
        <v>150</v>
      </c>
      <c r="L316" s="292"/>
      <c r="M316" s="293" t="s">
        <v>1</v>
      </c>
      <c r="N316" s="294" t="s">
        <v>46</v>
      </c>
      <c r="O316" s="92"/>
      <c r="P316" s="236">
        <f>O316*H316</f>
        <v>0</v>
      </c>
      <c r="Q316" s="236">
        <v>0.00050000000000000001</v>
      </c>
      <c r="R316" s="236">
        <f>Q316*H316</f>
        <v>0.00050000000000000001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189</v>
      </c>
      <c r="AT316" s="238" t="s">
        <v>278</v>
      </c>
      <c r="AU316" s="238" t="s">
        <v>90</v>
      </c>
      <c r="AY316" s="18" t="s">
        <v>144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88</v>
      </c>
      <c r="BK316" s="239">
        <f>ROUND(I316*H316,2)</f>
        <v>0</v>
      </c>
      <c r="BL316" s="18" t="s">
        <v>151</v>
      </c>
      <c r="BM316" s="238" t="s">
        <v>1114</v>
      </c>
    </row>
    <row r="317" s="2" customFormat="1" ht="37.8" customHeight="1">
      <c r="A317" s="39"/>
      <c r="B317" s="40"/>
      <c r="C317" s="227" t="s">
        <v>445</v>
      </c>
      <c r="D317" s="227" t="s">
        <v>146</v>
      </c>
      <c r="E317" s="228" t="s">
        <v>1115</v>
      </c>
      <c r="F317" s="229" t="s">
        <v>1116</v>
      </c>
      <c r="G317" s="230" t="s">
        <v>332</v>
      </c>
      <c r="H317" s="231">
        <v>1</v>
      </c>
      <c r="I317" s="232"/>
      <c r="J317" s="233">
        <f>ROUND(I317*H317,2)</f>
        <v>0</v>
      </c>
      <c r="K317" s="229" t="s">
        <v>150</v>
      </c>
      <c r="L317" s="45"/>
      <c r="M317" s="234" t="s">
        <v>1</v>
      </c>
      <c r="N317" s="235" t="s">
        <v>46</v>
      </c>
      <c r="O317" s="92"/>
      <c r="P317" s="236">
        <f>O317*H317</f>
        <v>0</v>
      </c>
      <c r="Q317" s="236">
        <v>1.9E-06</v>
      </c>
      <c r="R317" s="236">
        <f>Q317*H317</f>
        <v>1.9E-06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151</v>
      </c>
      <c r="AT317" s="238" t="s">
        <v>146</v>
      </c>
      <c r="AU317" s="238" t="s">
        <v>90</v>
      </c>
      <c r="AY317" s="18" t="s">
        <v>144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88</v>
      </c>
      <c r="BK317" s="239">
        <f>ROUND(I317*H317,2)</f>
        <v>0</v>
      </c>
      <c r="BL317" s="18" t="s">
        <v>151</v>
      </c>
      <c r="BM317" s="238" t="s">
        <v>1117</v>
      </c>
    </row>
    <row r="318" s="2" customFormat="1" ht="16.5" customHeight="1">
      <c r="A318" s="39"/>
      <c r="B318" s="40"/>
      <c r="C318" s="285" t="s">
        <v>449</v>
      </c>
      <c r="D318" s="285" t="s">
        <v>278</v>
      </c>
      <c r="E318" s="286" t="s">
        <v>1118</v>
      </c>
      <c r="F318" s="287" t="s">
        <v>1119</v>
      </c>
      <c r="G318" s="288" t="s">
        <v>332</v>
      </c>
      <c r="H318" s="289">
        <v>1</v>
      </c>
      <c r="I318" s="290"/>
      <c r="J318" s="291">
        <f>ROUND(I318*H318,2)</f>
        <v>0</v>
      </c>
      <c r="K318" s="287" t="s">
        <v>150</v>
      </c>
      <c r="L318" s="292"/>
      <c r="M318" s="293" t="s">
        <v>1</v>
      </c>
      <c r="N318" s="294" t="s">
        <v>46</v>
      </c>
      <c r="O318" s="92"/>
      <c r="P318" s="236">
        <f>O318*H318</f>
        <v>0</v>
      </c>
      <c r="Q318" s="236">
        <v>0.0014599999999999999</v>
      </c>
      <c r="R318" s="236">
        <f>Q318*H318</f>
        <v>0.0014599999999999999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189</v>
      </c>
      <c r="AT318" s="238" t="s">
        <v>278</v>
      </c>
      <c r="AU318" s="238" t="s">
        <v>90</v>
      </c>
      <c r="AY318" s="18" t="s">
        <v>144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88</v>
      </c>
      <c r="BK318" s="239">
        <f>ROUND(I318*H318,2)</f>
        <v>0</v>
      </c>
      <c r="BL318" s="18" t="s">
        <v>151</v>
      </c>
      <c r="BM318" s="238" t="s">
        <v>1120</v>
      </c>
    </row>
    <row r="319" s="2" customFormat="1" ht="37.8" customHeight="1">
      <c r="A319" s="39"/>
      <c r="B319" s="40"/>
      <c r="C319" s="227" t="s">
        <v>453</v>
      </c>
      <c r="D319" s="227" t="s">
        <v>146</v>
      </c>
      <c r="E319" s="228" t="s">
        <v>1121</v>
      </c>
      <c r="F319" s="229" t="s">
        <v>1122</v>
      </c>
      <c r="G319" s="230" t="s">
        <v>332</v>
      </c>
      <c r="H319" s="231">
        <v>13</v>
      </c>
      <c r="I319" s="232"/>
      <c r="J319" s="233">
        <f>ROUND(I319*H319,2)</f>
        <v>0</v>
      </c>
      <c r="K319" s="229" t="s">
        <v>150</v>
      </c>
      <c r="L319" s="45"/>
      <c r="M319" s="234" t="s">
        <v>1</v>
      </c>
      <c r="N319" s="235" t="s">
        <v>46</v>
      </c>
      <c r="O319" s="92"/>
      <c r="P319" s="236">
        <f>O319*H319</f>
        <v>0</v>
      </c>
      <c r="Q319" s="236">
        <v>2.7999999999999999E-06</v>
      </c>
      <c r="R319" s="236">
        <f>Q319*H319</f>
        <v>3.6399999999999997E-05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151</v>
      </c>
      <c r="AT319" s="238" t="s">
        <v>146</v>
      </c>
      <c r="AU319" s="238" t="s">
        <v>90</v>
      </c>
      <c r="AY319" s="18" t="s">
        <v>144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88</v>
      </c>
      <c r="BK319" s="239">
        <f>ROUND(I319*H319,2)</f>
        <v>0</v>
      </c>
      <c r="BL319" s="18" t="s">
        <v>151</v>
      </c>
      <c r="BM319" s="238" t="s">
        <v>1123</v>
      </c>
    </row>
    <row r="320" s="2" customFormat="1" ht="24.15" customHeight="1">
      <c r="A320" s="39"/>
      <c r="B320" s="40"/>
      <c r="C320" s="285" t="s">
        <v>458</v>
      </c>
      <c r="D320" s="285" t="s">
        <v>278</v>
      </c>
      <c r="E320" s="286" t="s">
        <v>1124</v>
      </c>
      <c r="F320" s="287" t="s">
        <v>1125</v>
      </c>
      <c r="G320" s="288" t="s">
        <v>332</v>
      </c>
      <c r="H320" s="289">
        <v>13</v>
      </c>
      <c r="I320" s="290"/>
      <c r="J320" s="291">
        <f>ROUND(I320*H320,2)</f>
        <v>0</v>
      </c>
      <c r="K320" s="287" t="s">
        <v>150</v>
      </c>
      <c r="L320" s="292"/>
      <c r="M320" s="293" t="s">
        <v>1</v>
      </c>
      <c r="N320" s="294" t="s">
        <v>46</v>
      </c>
      <c r="O320" s="92"/>
      <c r="P320" s="236">
        <f>O320*H320</f>
        <v>0</v>
      </c>
      <c r="Q320" s="236">
        <v>0.0071999999999999998</v>
      </c>
      <c r="R320" s="236">
        <f>Q320*H320</f>
        <v>0.093600000000000003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189</v>
      </c>
      <c r="AT320" s="238" t="s">
        <v>278</v>
      </c>
      <c r="AU320" s="238" t="s">
        <v>90</v>
      </c>
      <c r="AY320" s="18" t="s">
        <v>144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88</v>
      </c>
      <c r="BK320" s="239">
        <f>ROUND(I320*H320,2)</f>
        <v>0</v>
      </c>
      <c r="BL320" s="18" t="s">
        <v>151</v>
      </c>
      <c r="BM320" s="238" t="s">
        <v>1126</v>
      </c>
    </row>
    <row r="321" s="2" customFormat="1" ht="33" customHeight="1">
      <c r="A321" s="39"/>
      <c r="B321" s="40"/>
      <c r="C321" s="227" t="s">
        <v>463</v>
      </c>
      <c r="D321" s="227" t="s">
        <v>146</v>
      </c>
      <c r="E321" s="228" t="s">
        <v>1127</v>
      </c>
      <c r="F321" s="229" t="s">
        <v>1128</v>
      </c>
      <c r="G321" s="230" t="s">
        <v>211</v>
      </c>
      <c r="H321" s="231">
        <v>5.9749999999999996</v>
      </c>
      <c r="I321" s="232"/>
      <c r="J321" s="233">
        <f>ROUND(I321*H321,2)</f>
        <v>0</v>
      </c>
      <c r="K321" s="229" t="s">
        <v>150</v>
      </c>
      <c r="L321" s="45"/>
      <c r="M321" s="234" t="s">
        <v>1</v>
      </c>
      <c r="N321" s="235" t="s">
        <v>46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1.9199999999999999</v>
      </c>
      <c r="T321" s="237">
        <f>S321*H321</f>
        <v>11.472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151</v>
      </c>
      <c r="AT321" s="238" t="s">
        <v>146</v>
      </c>
      <c r="AU321" s="238" t="s">
        <v>90</v>
      </c>
      <c r="AY321" s="18" t="s">
        <v>144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88</v>
      </c>
      <c r="BK321" s="239">
        <f>ROUND(I321*H321,2)</f>
        <v>0</v>
      </c>
      <c r="BL321" s="18" t="s">
        <v>151</v>
      </c>
      <c r="BM321" s="238" t="s">
        <v>1129</v>
      </c>
    </row>
    <row r="322" s="13" customFormat="1">
      <c r="A322" s="13"/>
      <c r="B322" s="240"/>
      <c r="C322" s="241"/>
      <c r="D322" s="242" t="s">
        <v>153</v>
      </c>
      <c r="E322" s="243" t="s">
        <v>1</v>
      </c>
      <c r="F322" s="244" t="s">
        <v>1130</v>
      </c>
      <c r="G322" s="241"/>
      <c r="H322" s="245">
        <v>5.4980000000000002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153</v>
      </c>
      <c r="AU322" s="251" t="s">
        <v>90</v>
      </c>
      <c r="AV322" s="13" t="s">
        <v>90</v>
      </c>
      <c r="AW322" s="13" t="s">
        <v>36</v>
      </c>
      <c r="AX322" s="13" t="s">
        <v>81</v>
      </c>
      <c r="AY322" s="251" t="s">
        <v>144</v>
      </c>
    </row>
    <row r="323" s="13" customFormat="1">
      <c r="A323" s="13"/>
      <c r="B323" s="240"/>
      <c r="C323" s="241"/>
      <c r="D323" s="242" t="s">
        <v>153</v>
      </c>
      <c r="E323" s="243" t="s">
        <v>1</v>
      </c>
      <c r="F323" s="244" t="s">
        <v>1131</v>
      </c>
      <c r="G323" s="241"/>
      <c r="H323" s="245">
        <v>0.47699999999999998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153</v>
      </c>
      <c r="AU323" s="251" t="s">
        <v>90</v>
      </c>
      <c r="AV323" s="13" t="s">
        <v>90</v>
      </c>
      <c r="AW323" s="13" t="s">
        <v>36</v>
      </c>
      <c r="AX323" s="13" t="s">
        <v>81</v>
      </c>
      <c r="AY323" s="251" t="s">
        <v>144</v>
      </c>
    </row>
    <row r="324" s="14" customFormat="1">
      <c r="A324" s="14"/>
      <c r="B324" s="252"/>
      <c r="C324" s="253"/>
      <c r="D324" s="242" t="s">
        <v>153</v>
      </c>
      <c r="E324" s="254" t="s">
        <v>1</v>
      </c>
      <c r="F324" s="255" t="s">
        <v>156</v>
      </c>
      <c r="G324" s="253"/>
      <c r="H324" s="256">
        <v>5.9749999999999996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153</v>
      </c>
      <c r="AU324" s="262" t="s">
        <v>90</v>
      </c>
      <c r="AV324" s="14" t="s">
        <v>151</v>
      </c>
      <c r="AW324" s="14" t="s">
        <v>36</v>
      </c>
      <c r="AX324" s="14" t="s">
        <v>88</v>
      </c>
      <c r="AY324" s="262" t="s">
        <v>144</v>
      </c>
    </row>
    <row r="325" s="2" customFormat="1" ht="24.15" customHeight="1">
      <c r="A325" s="39"/>
      <c r="B325" s="40"/>
      <c r="C325" s="227" t="s">
        <v>468</v>
      </c>
      <c r="D325" s="227" t="s">
        <v>146</v>
      </c>
      <c r="E325" s="228" t="s">
        <v>1132</v>
      </c>
      <c r="F325" s="229" t="s">
        <v>1133</v>
      </c>
      <c r="G325" s="230" t="s">
        <v>1134</v>
      </c>
      <c r="H325" s="231">
        <v>4</v>
      </c>
      <c r="I325" s="232"/>
      <c r="J325" s="233">
        <f>ROUND(I325*H325,2)</f>
        <v>0</v>
      </c>
      <c r="K325" s="229" t="s">
        <v>150</v>
      </c>
      <c r="L325" s="45"/>
      <c r="M325" s="234" t="s">
        <v>1</v>
      </c>
      <c r="N325" s="235" t="s">
        <v>46</v>
      </c>
      <c r="O325" s="92"/>
      <c r="P325" s="236">
        <f>O325*H325</f>
        <v>0</v>
      </c>
      <c r="Q325" s="236">
        <v>0.0003102</v>
      </c>
      <c r="R325" s="236">
        <f>Q325*H325</f>
        <v>0.0012408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151</v>
      </c>
      <c r="AT325" s="238" t="s">
        <v>146</v>
      </c>
      <c r="AU325" s="238" t="s">
        <v>90</v>
      </c>
      <c r="AY325" s="18" t="s">
        <v>144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88</v>
      </c>
      <c r="BK325" s="239">
        <f>ROUND(I325*H325,2)</f>
        <v>0</v>
      </c>
      <c r="BL325" s="18" t="s">
        <v>151</v>
      </c>
      <c r="BM325" s="238" t="s">
        <v>1135</v>
      </c>
    </row>
    <row r="326" s="2" customFormat="1" ht="24.15" customHeight="1">
      <c r="A326" s="39"/>
      <c r="B326" s="40"/>
      <c r="C326" s="227" t="s">
        <v>472</v>
      </c>
      <c r="D326" s="227" t="s">
        <v>146</v>
      </c>
      <c r="E326" s="228" t="s">
        <v>1136</v>
      </c>
      <c r="F326" s="229" t="s">
        <v>1137</v>
      </c>
      <c r="G326" s="230" t="s">
        <v>332</v>
      </c>
      <c r="H326" s="231">
        <v>5</v>
      </c>
      <c r="I326" s="232"/>
      <c r="J326" s="233">
        <f>ROUND(I326*H326,2)</f>
        <v>0</v>
      </c>
      <c r="K326" s="229" t="s">
        <v>150</v>
      </c>
      <c r="L326" s="45"/>
      <c r="M326" s="234" t="s">
        <v>1</v>
      </c>
      <c r="N326" s="235" t="s">
        <v>46</v>
      </c>
      <c r="O326" s="92"/>
      <c r="P326" s="236">
        <f>O326*H326</f>
        <v>0</v>
      </c>
      <c r="Q326" s="236">
        <v>0.010186000000000001</v>
      </c>
      <c r="R326" s="236">
        <f>Q326*H326</f>
        <v>0.050930000000000003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151</v>
      </c>
      <c r="AT326" s="238" t="s">
        <v>146</v>
      </c>
      <c r="AU326" s="238" t="s">
        <v>90</v>
      </c>
      <c r="AY326" s="18" t="s">
        <v>144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88</v>
      </c>
      <c r="BK326" s="239">
        <f>ROUND(I326*H326,2)</f>
        <v>0</v>
      </c>
      <c r="BL326" s="18" t="s">
        <v>151</v>
      </c>
      <c r="BM326" s="238" t="s">
        <v>1138</v>
      </c>
    </row>
    <row r="327" s="13" customFormat="1">
      <c r="A327" s="13"/>
      <c r="B327" s="240"/>
      <c r="C327" s="241"/>
      <c r="D327" s="242" t="s">
        <v>153</v>
      </c>
      <c r="E327" s="243" t="s">
        <v>1</v>
      </c>
      <c r="F327" s="244" t="s">
        <v>1139</v>
      </c>
      <c r="G327" s="241"/>
      <c r="H327" s="245">
        <v>5</v>
      </c>
      <c r="I327" s="246"/>
      <c r="J327" s="241"/>
      <c r="K327" s="241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153</v>
      </c>
      <c r="AU327" s="251" t="s">
        <v>90</v>
      </c>
      <c r="AV327" s="13" t="s">
        <v>90</v>
      </c>
      <c r="AW327" s="13" t="s">
        <v>36</v>
      </c>
      <c r="AX327" s="13" t="s">
        <v>88</v>
      </c>
      <c r="AY327" s="251" t="s">
        <v>144</v>
      </c>
    </row>
    <row r="328" s="2" customFormat="1" ht="21.75" customHeight="1">
      <c r="A328" s="39"/>
      <c r="B328" s="40"/>
      <c r="C328" s="285" t="s">
        <v>476</v>
      </c>
      <c r="D328" s="285" t="s">
        <v>278</v>
      </c>
      <c r="E328" s="286" t="s">
        <v>1140</v>
      </c>
      <c r="F328" s="287" t="s">
        <v>1141</v>
      </c>
      <c r="G328" s="288" t="s">
        <v>332</v>
      </c>
      <c r="H328" s="289">
        <v>2</v>
      </c>
      <c r="I328" s="290"/>
      <c r="J328" s="291">
        <f>ROUND(I328*H328,2)</f>
        <v>0</v>
      </c>
      <c r="K328" s="287" t="s">
        <v>150</v>
      </c>
      <c r="L328" s="292"/>
      <c r="M328" s="293" t="s">
        <v>1</v>
      </c>
      <c r="N328" s="294" t="s">
        <v>46</v>
      </c>
      <c r="O328" s="92"/>
      <c r="P328" s="236">
        <f>O328*H328</f>
        <v>0</v>
      </c>
      <c r="Q328" s="236">
        <v>0.254</v>
      </c>
      <c r="R328" s="236">
        <f>Q328*H328</f>
        <v>0.50800000000000001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189</v>
      </c>
      <c r="AT328" s="238" t="s">
        <v>278</v>
      </c>
      <c r="AU328" s="238" t="s">
        <v>90</v>
      </c>
      <c r="AY328" s="18" t="s">
        <v>144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88</v>
      </c>
      <c r="BK328" s="239">
        <f>ROUND(I328*H328,2)</f>
        <v>0</v>
      </c>
      <c r="BL328" s="18" t="s">
        <v>151</v>
      </c>
      <c r="BM328" s="238" t="s">
        <v>1142</v>
      </c>
    </row>
    <row r="329" s="2" customFormat="1" ht="21.75" customHeight="1">
      <c r="A329" s="39"/>
      <c r="B329" s="40"/>
      <c r="C329" s="285" t="s">
        <v>480</v>
      </c>
      <c r="D329" s="285" t="s">
        <v>278</v>
      </c>
      <c r="E329" s="286" t="s">
        <v>1143</v>
      </c>
      <c r="F329" s="287" t="s">
        <v>1144</v>
      </c>
      <c r="G329" s="288" t="s">
        <v>332</v>
      </c>
      <c r="H329" s="289">
        <v>3</v>
      </c>
      <c r="I329" s="290"/>
      <c r="J329" s="291">
        <f>ROUND(I329*H329,2)</f>
        <v>0</v>
      </c>
      <c r="K329" s="287" t="s">
        <v>150</v>
      </c>
      <c r="L329" s="292"/>
      <c r="M329" s="293" t="s">
        <v>1</v>
      </c>
      <c r="N329" s="294" t="s">
        <v>46</v>
      </c>
      <c r="O329" s="92"/>
      <c r="P329" s="236">
        <f>O329*H329</f>
        <v>0</v>
      </c>
      <c r="Q329" s="236">
        <v>0.50600000000000001</v>
      </c>
      <c r="R329" s="236">
        <f>Q329*H329</f>
        <v>1.518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189</v>
      </c>
      <c r="AT329" s="238" t="s">
        <v>278</v>
      </c>
      <c r="AU329" s="238" t="s">
        <v>90</v>
      </c>
      <c r="AY329" s="18" t="s">
        <v>144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88</v>
      </c>
      <c r="BK329" s="239">
        <f>ROUND(I329*H329,2)</f>
        <v>0</v>
      </c>
      <c r="BL329" s="18" t="s">
        <v>151</v>
      </c>
      <c r="BM329" s="238" t="s">
        <v>1145</v>
      </c>
    </row>
    <row r="330" s="2" customFormat="1" ht="24.15" customHeight="1">
      <c r="A330" s="39"/>
      <c r="B330" s="40"/>
      <c r="C330" s="227" t="s">
        <v>484</v>
      </c>
      <c r="D330" s="227" t="s">
        <v>146</v>
      </c>
      <c r="E330" s="228" t="s">
        <v>1146</v>
      </c>
      <c r="F330" s="229" t="s">
        <v>1147</v>
      </c>
      <c r="G330" s="230" t="s">
        <v>332</v>
      </c>
      <c r="H330" s="231">
        <v>5</v>
      </c>
      <c r="I330" s="232"/>
      <c r="J330" s="233">
        <f>ROUND(I330*H330,2)</f>
        <v>0</v>
      </c>
      <c r="K330" s="229" t="s">
        <v>150</v>
      </c>
      <c r="L330" s="45"/>
      <c r="M330" s="234" t="s">
        <v>1</v>
      </c>
      <c r="N330" s="235" t="s">
        <v>46</v>
      </c>
      <c r="O330" s="92"/>
      <c r="P330" s="236">
        <f>O330*H330</f>
        <v>0</v>
      </c>
      <c r="Q330" s="236">
        <v>0.01248</v>
      </c>
      <c r="R330" s="236">
        <f>Q330*H330</f>
        <v>0.062399999999999997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151</v>
      </c>
      <c r="AT330" s="238" t="s">
        <v>146</v>
      </c>
      <c r="AU330" s="238" t="s">
        <v>90</v>
      </c>
      <c r="AY330" s="18" t="s">
        <v>144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88</v>
      </c>
      <c r="BK330" s="239">
        <f>ROUND(I330*H330,2)</f>
        <v>0</v>
      </c>
      <c r="BL330" s="18" t="s">
        <v>151</v>
      </c>
      <c r="BM330" s="238" t="s">
        <v>1148</v>
      </c>
    </row>
    <row r="331" s="2" customFormat="1" ht="24.15" customHeight="1">
      <c r="A331" s="39"/>
      <c r="B331" s="40"/>
      <c r="C331" s="285" t="s">
        <v>488</v>
      </c>
      <c r="D331" s="285" t="s">
        <v>278</v>
      </c>
      <c r="E331" s="286" t="s">
        <v>1149</v>
      </c>
      <c r="F331" s="287" t="s">
        <v>1150</v>
      </c>
      <c r="G331" s="288" t="s">
        <v>332</v>
      </c>
      <c r="H331" s="289">
        <v>5</v>
      </c>
      <c r="I331" s="290"/>
      <c r="J331" s="291">
        <f>ROUND(I331*H331,2)</f>
        <v>0</v>
      </c>
      <c r="K331" s="287" t="s">
        <v>150</v>
      </c>
      <c r="L331" s="292"/>
      <c r="M331" s="293" t="s">
        <v>1</v>
      </c>
      <c r="N331" s="294" t="s">
        <v>46</v>
      </c>
      <c r="O331" s="92"/>
      <c r="P331" s="236">
        <f>O331*H331</f>
        <v>0</v>
      </c>
      <c r="Q331" s="236">
        <v>0.54800000000000004</v>
      </c>
      <c r="R331" s="236">
        <f>Q331*H331</f>
        <v>2.7400000000000002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189</v>
      </c>
      <c r="AT331" s="238" t="s">
        <v>278</v>
      </c>
      <c r="AU331" s="238" t="s">
        <v>90</v>
      </c>
      <c r="AY331" s="18" t="s">
        <v>144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88</v>
      </c>
      <c r="BK331" s="239">
        <f>ROUND(I331*H331,2)</f>
        <v>0</v>
      </c>
      <c r="BL331" s="18" t="s">
        <v>151</v>
      </c>
      <c r="BM331" s="238" t="s">
        <v>1151</v>
      </c>
    </row>
    <row r="332" s="2" customFormat="1" ht="24.15" customHeight="1">
      <c r="A332" s="39"/>
      <c r="B332" s="40"/>
      <c r="C332" s="227" t="s">
        <v>492</v>
      </c>
      <c r="D332" s="227" t="s">
        <v>146</v>
      </c>
      <c r="E332" s="228" t="s">
        <v>1152</v>
      </c>
      <c r="F332" s="229" t="s">
        <v>1153</v>
      </c>
      <c r="G332" s="230" t="s">
        <v>332</v>
      </c>
      <c r="H332" s="231">
        <v>5</v>
      </c>
      <c r="I332" s="232"/>
      <c r="J332" s="233">
        <f>ROUND(I332*H332,2)</f>
        <v>0</v>
      </c>
      <c r="K332" s="229" t="s">
        <v>150</v>
      </c>
      <c r="L332" s="45"/>
      <c r="M332" s="234" t="s">
        <v>1</v>
      </c>
      <c r="N332" s="235" t="s">
        <v>46</v>
      </c>
      <c r="O332" s="92"/>
      <c r="P332" s="236">
        <f>O332*H332</f>
        <v>0</v>
      </c>
      <c r="Q332" s="236">
        <v>0.028538000000000001</v>
      </c>
      <c r="R332" s="236">
        <f>Q332*H332</f>
        <v>0.14269000000000001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151</v>
      </c>
      <c r="AT332" s="238" t="s">
        <v>146</v>
      </c>
      <c r="AU332" s="238" t="s">
        <v>90</v>
      </c>
      <c r="AY332" s="18" t="s">
        <v>144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88</v>
      </c>
      <c r="BK332" s="239">
        <f>ROUND(I332*H332,2)</f>
        <v>0</v>
      </c>
      <c r="BL332" s="18" t="s">
        <v>151</v>
      </c>
      <c r="BM332" s="238" t="s">
        <v>1154</v>
      </c>
    </row>
    <row r="333" s="13" customFormat="1">
      <c r="A333" s="13"/>
      <c r="B333" s="240"/>
      <c r="C333" s="241"/>
      <c r="D333" s="242" t="s">
        <v>153</v>
      </c>
      <c r="E333" s="243" t="s">
        <v>1</v>
      </c>
      <c r="F333" s="244" t="s">
        <v>171</v>
      </c>
      <c r="G333" s="241"/>
      <c r="H333" s="245">
        <v>5</v>
      </c>
      <c r="I333" s="246"/>
      <c r="J333" s="241"/>
      <c r="K333" s="241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153</v>
      </c>
      <c r="AU333" s="251" t="s">
        <v>90</v>
      </c>
      <c r="AV333" s="13" t="s">
        <v>90</v>
      </c>
      <c r="AW333" s="13" t="s">
        <v>36</v>
      </c>
      <c r="AX333" s="13" t="s">
        <v>88</v>
      </c>
      <c r="AY333" s="251" t="s">
        <v>144</v>
      </c>
    </row>
    <row r="334" s="2" customFormat="1" ht="21.75" customHeight="1">
      <c r="A334" s="39"/>
      <c r="B334" s="40"/>
      <c r="C334" s="285" t="s">
        <v>496</v>
      </c>
      <c r="D334" s="285" t="s">
        <v>278</v>
      </c>
      <c r="E334" s="286" t="s">
        <v>1155</v>
      </c>
      <c r="F334" s="287" t="s">
        <v>1156</v>
      </c>
      <c r="G334" s="288" t="s">
        <v>332</v>
      </c>
      <c r="H334" s="289">
        <v>5</v>
      </c>
      <c r="I334" s="290"/>
      <c r="J334" s="291">
        <f>ROUND(I334*H334,2)</f>
        <v>0</v>
      </c>
      <c r="K334" s="287" t="s">
        <v>150</v>
      </c>
      <c r="L334" s="292"/>
      <c r="M334" s="293" t="s">
        <v>1</v>
      </c>
      <c r="N334" s="294" t="s">
        <v>46</v>
      </c>
      <c r="O334" s="92"/>
      <c r="P334" s="236">
        <f>O334*H334</f>
        <v>0</v>
      </c>
      <c r="Q334" s="236">
        <v>1.8700000000000001</v>
      </c>
      <c r="R334" s="236">
        <f>Q334*H334</f>
        <v>9.3500000000000014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189</v>
      </c>
      <c r="AT334" s="238" t="s">
        <v>278</v>
      </c>
      <c r="AU334" s="238" t="s">
        <v>90</v>
      </c>
      <c r="AY334" s="18" t="s">
        <v>144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88</v>
      </c>
      <c r="BK334" s="239">
        <f>ROUND(I334*H334,2)</f>
        <v>0</v>
      </c>
      <c r="BL334" s="18" t="s">
        <v>151</v>
      </c>
      <c r="BM334" s="238" t="s">
        <v>1157</v>
      </c>
    </row>
    <row r="335" s="2" customFormat="1" ht="24.15" customHeight="1">
      <c r="A335" s="39"/>
      <c r="B335" s="40"/>
      <c r="C335" s="285" t="s">
        <v>500</v>
      </c>
      <c r="D335" s="285" t="s">
        <v>278</v>
      </c>
      <c r="E335" s="286" t="s">
        <v>1158</v>
      </c>
      <c r="F335" s="287" t="s">
        <v>1159</v>
      </c>
      <c r="G335" s="288" t="s">
        <v>332</v>
      </c>
      <c r="H335" s="289">
        <v>10</v>
      </c>
      <c r="I335" s="290"/>
      <c r="J335" s="291">
        <f>ROUND(I335*H335,2)</f>
        <v>0</v>
      </c>
      <c r="K335" s="287" t="s">
        <v>150</v>
      </c>
      <c r="L335" s="292"/>
      <c r="M335" s="293" t="s">
        <v>1</v>
      </c>
      <c r="N335" s="294" t="s">
        <v>46</v>
      </c>
      <c r="O335" s="92"/>
      <c r="P335" s="236">
        <f>O335*H335</f>
        <v>0</v>
      </c>
      <c r="Q335" s="236">
        <v>0.002</v>
      </c>
      <c r="R335" s="236">
        <f>Q335*H335</f>
        <v>0.02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189</v>
      </c>
      <c r="AT335" s="238" t="s">
        <v>278</v>
      </c>
      <c r="AU335" s="238" t="s">
        <v>90</v>
      </c>
      <c r="AY335" s="18" t="s">
        <v>144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88</v>
      </c>
      <c r="BK335" s="239">
        <f>ROUND(I335*H335,2)</f>
        <v>0</v>
      </c>
      <c r="BL335" s="18" t="s">
        <v>151</v>
      </c>
      <c r="BM335" s="238" t="s">
        <v>1160</v>
      </c>
    </row>
    <row r="336" s="2" customFormat="1" ht="24.15" customHeight="1">
      <c r="A336" s="39"/>
      <c r="B336" s="40"/>
      <c r="C336" s="227" t="s">
        <v>504</v>
      </c>
      <c r="D336" s="227" t="s">
        <v>146</v>
      </c>
      <c r="E336" s="228" t="s">
        <v>1161</v>
      </c>
      <c r="F336" s="229" t="s">
        <v>1162</v>
      </c>
      <c r="G336" s="230" t="s">
        <v>332</v>
      </c>
      <c r="H336" s="231">
        <v>5</v>
      </c>
      <c r="I336" s="232"/>
      <c r="J336" s="233">
        <f>ROUND(I336*H336,2)</f>
        <v>0</v>
      </c>
      <c r="K336" s="229" t="s">
        <v>150</v>
      </c>
      <c r="L336" s="45"/>
      <c r="M336" s="234" t="s">
        <v>1</v>
      </c>
      <c r="N336" s="235" t="s">
        <v>46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0.050000000000000003</v>
      </c>
      <c r="T336" s="237">
        <f>S336*H336</f>
        <v>0.25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151</v>
      </c>
      <c r="AT336" s="238" t="s">
        <v>146</v>
      </c>
      <c r="AU336" s="238" t="s">
        <v>90</v>
      </c>
      <c r="AY336" s="18" t="s">
        <v>144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88</v>
      </c>
      <c r="BK336" s="239">
        <f>ROUND(I336*H336,2)</f>
        <v>0</v>
      </c>
      <c r="BL336" s="18" t="s">
        <v>151</v>
      </c>
      <c r="BM336" s="238" t="s">
        <v>1163</v>
      </c>
    </row>
    <row r="337" s="2" customFormat="1" ht="37.8" customHeight="1">
      <c r="A337" s="39"/>
      <c r="B337" s="40"/>
      <c r="C337" s="227" t="s">
        <v>508</v>
      </c>
      <c r="D337" s="227" t="s">
        <v>146</v>
      </c>
      <c r="E337" s="228" t="s">
        <v>1164</v>
      </c>
      <c r="F337" s="229" t="s">
        <v>1165</v>
      </c>
      <c r="G337" s="230" t="s">
        <v>332</v>
      </c>
      <c r="H337" s="231">
        <v>1</v>
      </c>
      <c r="I337" s="232"/>
      <c r="J337" s="233">
        <f>ROUND(I337*H337,2)</f>
        <v>0</v>
      </c>
      <c r="K337" s="229" t="s">
        <v>150</v>
      </c>
      <c r="L337" s="45"/>
      <c r="M337" s="234" t="s">
        <v>1</v>
      </c>
      <c r="N337" s="235" t="s">
        <v>46</v>
      </c>
      <c r="O337" s="92"/>
      <c r="P337" s="236">
        <f>O337*H337</f>
        <v>0</v>
      </c>
      <c r="Q337" s="236">
        <v>0.089999999999999997</v>
      </c>
      <c r="R337" s="236">
        <f>Q337*H337</f>
        <v>0.089999999999999997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151</v>
      </c>
      <c r="AT337" s="238" t="s">
        <v>146</v>
      </c>
      <c r="AU337" s="238" t="s">
        <v>90</v>
      </c>
      <c r="AY337" s="18" t="s">
        <v>144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88</v>
      </c>
      <c r="BK337" s="239">
        <f>ROUND(I337*H337,2)</f>
        <v>0</v>
      </c>
      <c r="BL337" s="18" t="s">
        <v>151</v>
      </c>
      <c r="BM337" s="238" t="s">
        <v>1166</v>
      </c>
    </row>
    <row r="338" s="2" customFormat="1" ht="33" customHeight="1">
      <c r="A338" s="39"/>
      <c r="B338" s="40"/>
      <c r="C338" s="285" t="s">
        <v>512</v>
      </c>
      <c r="D338" s="285" t="s">
        <v>278</v>
      </c>
      <c r="E338" s="286" t="s">
        <v>1167</v>
      </c>
      <c r="F338" s="287" t="s">
        <v>1168</v>
      </c>
      <c r="G338" s="288" t="s">
        <v>332</v>
      </c>
      <c r="H338" s="289">
        <v>1</v>
      </c>
      <c r="I338" s="290"/>
      <c r="J338" s="291">
        <f>ROUND(I338*H338,2)</f>
        <v>0</v>
      </c>
      <c r="K338" s="287" t="s">
        <v>1</v>
      </c>
      <c r="L338" s="292"/>
      <c r="M338" s="293" t="s">
        <v>1</v>
      </c>
      <c r="N338" s="294" t="s">
        <v>46</v>
      </c>
      <c r="O338" s="92"/>
      <c r="P338" s="236">
        <f>O338*H338</f>
        <v>0</v>
      </c>
      <c r="Q338" s="236">
        <v>0.079000000000000001</v>
      </c>
      <c r="R338" s="236">
        <f>Q338*H338</f>
        <v>0.079000000000000001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189</v>
      </c>
      <c r="AT338" s="238" t="s">
        <v>278</v>
      </c>
      <c r="AU338" s="238" t="s">
        <v>90</v>
      </c>
      <c r="AY338" s="18" t="s">
        <v>144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88</v>
      </c>
      <c r="BK338" s="239">
        <f>ROUND(I338*H338,2)</f>
        <v>0</v>
      </c>
      <c r="BL338" s="18" t="s">
        <v>151</v>
      </c>
      <c r="BM338" s="238" t="s">
        <v>1169</v>
      </c>
    </row>
    <row r="339" s="2" customFormat="1" ht="37.8" customHeight="1">
      <c r="A339" s="39"/>
      <c r="B339" s="40"/>
      <c r="C339" s="227" t="s">
        <v>516</v>
      </c>
      <c r="D339" s="227" t="s">
        <v>146</v>
      </c>
      <c r="E339" s="228" t="s">
        <v>1170</v>
      </c>
      <c r="F339" s="229" t="s">
        <v>1171</v>
      </c>
      <c r="G339" s="230" t="s">
        <v>332</v>
      </c>
      <c r="H339" s="231">
        <v>4</v>
      </c>
      <c r="I339" s="232"/>
      <c r="J339" s="233">
        <f>ROUND(I339*H339,2)</f>
        <v>0</v>
      </c>
      <c r="K339" s="229" t="s">
        <v>150</v>
      </c>
      <c r="L339" s="45"/>
      <c r="M339" s="234" t="s">
        <v>1</v>
      </c>
      <c r="N339" s="235" t="s">
        <v>46</v>
      </c>
      <c r="O339" s="92"/>
      <c r="P339" s="236">
        <f>O339*H339</f>
        <v>0</v>
      </c>
      <c r="Q339" s="236">
        <v>0.19600000000000001</v>
      </c>
      <c r="R339" s="236">
        <f>Q339*H339</f>
        <v>0.78400000000000003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151</v>
      </c>
      <c r="AT339" s="238" t="s">
        <v>146</v>
      </c>
      <c r="AU339" s="238" t="s">
        <v>90</v>
      </c>
      <c r="AY339" s="18" t="s">
        <v>144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88</v>
      </c>
      <c r="BK339" s="239">
        <f>ROUND(I339*H339,2)</f>
        <v>0</v>
      </c>
      <c r="BL339" s="18" t="s">
        <v>151</v>
      </c>
      <c r="BM339" s="238" t="s">
        <v>1172</v>
      </c>
    </row>
    <row r="340" s="2" customFormat="1" ht="33" customHeight="1">
      <c r="A340" s="39"/>
      <c r="B340" s="40"/>
      <c r="C340" s="285" t="s">
        <v>520</v>
      </c>
      <c r="D340" s="285" t="s">
        <v>278</v>
      </c>
      <c r="E340" s="286" t="s">
        <v>1173</v>
      </c>
      <c r="F340" s="287" t="s">
        <v>1174</v>
      </c>
      <c r="G340" s="288" t="s">
        <v>332</v>
      </c>
      <c r="H340" s="289">
        <v>3</v>
      </c>
      <c r="I340" s="290"/>
      <c r="J340" s="291">
        <f>ROUND(I340*H340,2)</f>
        <v>0</v>
      </c>
      <c r="K340" s="287" t="s">
        <v>150</v>
      </c>
      <c r="L340" s="292"/>
      <c r="M340" s="293" t="s">
        <v>1</v>
      </c>
      <c r="N340" s="294" t="s">
        <v>46</v>
      </c>
      <c r="O340" s="92"/>
      <c r="P340" s="236">
        <f>O340*H340</f>
        <v>0</v>
      </c>
      <c r="Q340" s="236">
        <v>0.069000000000000006</v>
      </c>
      <c r="R340" s="236">
        <f>Q340*H340</f>
        <v>0.20700000000000002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189</v>
      </c>
      <c r="AT340" s="238" t="s">
        <v>278</v>
      </c>
      <c r="AU340" s="238" t="s">
        <v>90</v>
      </c>
      <c r="AY340" s="18" t="s">
        <v>144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88</v>
      </c>
      <c r="BK340" s="239">
        <f>ROUND(I340*H340,2)</f>
        <v>0</v>
      </c>
      <c r="BL340" s="18" t="s">
        <v>151</v>
      </c>
      <c r="BM340" s="238" t="s">
        <v>1175</v>
      </c>
    </row>
    <row r="341" s="2" customFormat="1" ht="33" customHeight="1">
      <c r="A341" s="39"/>
      <c r="B341" s="40"/>
      <c r="C341" s="285" t="s">
        <v>524</v>
      </c>
      <c r="D341" s="285" t="s">
        <v>278</v>
      </c>
      <c r="E341" s="286" t="s">
        <v>1176</v>
      </c>
      <c r="F341" s="287" t="s">
        <v>1177</v>
      </c>
      <c r="G341" s="288" t="s">
        <v>332</v>
      </c>
      <c r="H341" s="289">
        <v>1</v>
      </c>
      <c r="I341" s="290"/>
      <c r="J341" s="291">
        <f>ROUND(I341*H341,2)</f>
        <v>0</v>
      </c>
      <c r="K341" s="287" t="s">
        <v>1</v>
      </c>
      <c r="L341" s="292"/>
      <c r="M341" s="293" t="s">
        <v>1</v>
      </c>
      <c r="N341" s="294" t="s">
        <v>46</v>
      </c>
      <c r="O341" s="92"/>
      <c r="P341" s="236">
        <f>O341*H341</f>
        <v>0</v>
      </c>
      <c r="Q341" s="236">
        <v>0.069000000000000006</v>
      </c>
      <c r="R341" s="236">
        <f>Q341*H341</f>
        <v>0.069000000000000006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189</v>
      </c>
      <c r="AT341" s="238" t="s">
        <v>278</v>
      </c>
      <c r="AU341" s="238" t="s">
        <v>90</v>
      </c>
      <c r="AY341" s="18" t="s">
        <v>144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88</v>
      </c>
      <c r="BK341" s="239">
        <f>ROUND(I341*H341,2)</f>
        <v>0</v>
      </c>
      <c r="BL341" s="18" t="s">
        <v>151</v>
      </c>
      <c r="BM341" s="238" t="s">
        <v>1178</v>
      </c>
    </row>
    <row r="342" s="2" customFormat="1" ht="24.15" customHeight="1">
      <c r="A342" s="39"/>
      <c r="B342" s="40"/>
      <c r="C342" s="285" t="s">
        <v>528</v>
      </c>
      <c r="D342" s="285" t="s">
        <v>278</v>
      </c>
      <c r="E342" s="286" t="s">
        <v>1179</v>
      </c>
      <c r="F342" s="287" t="s">
        <v>1180</v>
      </c>
      <c r="G342" s="288" t="s">
        <v>332</v>
      </c>
      <c r="H342" s="289">
        <v>4</v>
      </c>
      <c r="I342" s="290"/>
      <c r="J342" s="291">
        <f>ROUND(I342*H342,2)</f>
        <v>0</v>
      </c>
      <c r="K342" s="287" t="s">
        <v>150</v>
      </c>
      <c r="L342" s="292"/>
      <c r="M342" s="293" t="s">
        <v>1</v>
      </c>
      <c r="N342" s="294" t="s">
        <v>46</v>
      </c>
      <c r="O342" s="92"/>
      <c r="P342" s="236">
        <f>O342*H342</f>
        <v>0</v>
      </c>
      <c r="Q342" s="236">
        <v>0.0146</v>
      </c>
      <c r="R342" s="236">
        <f>Q342*H342</f>
        <v>0.058400000000000001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189</v>
      </c>
      <c r="AT342" s="238" t="s">
        <v>278</v>
      </c>
      <c r="AU342" s="238" t="s">
        <v>90</v>
      </c>
      <c r="AY342" s="18" t="s">
        <v>144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88</v>
      </c>
      <c r="BK342" s="239">
        <f>ROUND(I342*H342,2)</f>
        <v>0</v>
      </c>
      <c r="BL342" s="18" t="s">
        <v>151</v>
      </c>
      <c r="BM342" s="238" t="s">
        <v>1181</v>
      </c>
    </row>
    <row r="343" s="2" customFormat="1" ht="24.15" customHeight="1">
      <c r="A343" s="39"/>
      <c r="B343" s="40"/>
      <c r="C343" s="227" t="s">
        <v>532</v>
      </c>
      <c r="D343" s="227" t="s">
        <v>146</v>
      </c>
      <c r="E343" s="228" t="s">
        <v>1182</v>
      </c>
      <c r="F343" s="229" t="s">
        <v>1183</v>
      </c>
      <c r="G343" s="230" t="s">
        <v>332</v>
      </c>
      <c r="H343" s="231">
        <v>3</v>
      </c>
      <c r="I343" s="232"/>
      <c r="J343" s="233">
        <f>ROUND(I343*H343,2)</f>
        <v>0</v>
      </c>
      <c r="K343" s="229" t="s">
        <v>150</v>
      </c>
      <c r="L343" s="45"/>
      <c r="M343" s="234" t="s">
        <v>1</v>
      </c>
      <c r="N343" s="235" t="s">
        <v>46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0.050000000000000003</v>
      </c>
      <c r="T343" s="237">
        <f>S343*H343</f>
        <v>0.15000000000000002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151</v>
      </c>
      <c r="AT343" s="238" t="s">
        <v>146</v>
      </c>
      <c r="AU343" s="238" t="s">
        <v>90</v>
      </c>
      <c r="AY343" s="18" t="s">
        <v>144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88</v>
      </c>
      <c r="BK343" s="239">
        <f>ROUND(I343*H343,2)</f>
        <v>0</v>
      </c>
      <c r="BL343" s="18" t="s">
        <v>151</v>
      </c>
      <c r="BM343" s="238" t="s">
        <v>1184</v>
      </c>
    </row>
    <row r="344" s="2" customFormat="1" ht="16.5" customHeight="1">
      <c r="A344" s="39"/>
      <c r="B344" s="40"/>
      <c r="C344" s="227" t="s">
        <v>536</v>
      </c>
      <c r="D344" s="227" t="s">
        <v>146</v>
      </c>
      <c r="E344" s="228" t="s">
        <v>1185</v>
      </c>
      <c r="F344" s="229" t="s">
        <v>1186</v>
      </c>
      <c r="G344" s="230" t="s">
        <v>626</v>
      </c>
      <c r="H344" s="231">
        <v>4</v>
      </c>
      <c r="I344" s="232"/>
      <c r="J344" s="233">
        <f>ROUND(I344*H344,2)</f>
        <v>0</v>
      </c>
      <c r="K344" s="229" t="s">
        <v>1</v>
      </c>
      <c r="L344" s="45"/>
      <c r="M344" s="234" t="s">
        <v>1</v>
      </c>
      <c r="N344" s="235" t="s">
        <v>46</v>
      </c>
      <c r="O344" s="92"/>
      <c r="P344" s="236">
        <f>O344*H344</f>
        <v>0</v>
      </c>
      <c r="Q344" s="236">
        <v>0.21734000000000001</v>
      </c>
      <c r="R344" s="236">
        <f>Q344*H344</f>
        <v>0.86936000000000002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151</v>
      </c>
      <c r="AT344" s="238" t="s">
        <v>146</v>
      </c>
      <c r="AU344" s="238" t="s">
        <v>90</v>
      </c>
      <c r="AY344" s="18" t="s">
        <v>144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88</v>
      </c>
      <c r="BK344" s="239">
        <f>ROUND(I344*H344,2)</f>
        <v>0</v>
      </c>
      <c r="BL344" s="18" t="s">
        <v>151</v>
      </c>
      <c r="BM344" s="238" t="s">
        <v>1187</v>
      </c>
    </row>
    <row r="345" s="15" customFormat="1">
      <c r="A345" s="15"/>
      <c r="B345" s="263"/>
      <c r="C345" s="264"/>
      <c r="D345" s="242" t="s">
        <v>153</v>
      </c>
      <c r="E345" s="265" t="s">
        <v>1</v>
      </c>
      <c r="F345" s="266" t="s">
        <v>1188</v>
      </c>
      <c r="G345" s="264"/>
      <c r="H345" s="265" t="s">
        <v>1</v>
      </c>
      <c r="I345" s="267"/>
      <c r="J345" s="264"/>
      <c r="K345" s="264"/>
      <c r="L345" s="268"/>
      <c r="M345" s="269"/>
      <c r="N345" s="270"/>
      <c r="O345" s="270"/>
      <c r="P345" s="270"/>
      <c r="Q345" s="270"/>
      <c r="R345" s="270"/>
      <c r="S345" s="270"/>
      <c r="T345" s="27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2" t="s">
        <v>153</v>
      </c>
      <c r="AU345" s="272" t="s">
        <v>90</v>
      </c>
      <c r="AV345" s="15" t="s">
        <v>88</v>
      </c>
      <c r="AW345" s="15" t="s">
        <v>36</v>
      </c>
      <c r="AX345" s="15" t="s">
        <v>81</v>
      </c>
      <c r="AY345" s="272" t="s">
        <v>144</v>
      </c>
    </row>
    <row r="346" s="15" customFormat="1">
      <c r="A346" s="15"/>
      <c r="B346" s="263"/>
      <c r="C346" s="264"/>
      <c r="D346" s="242" t="s">
        <v>153</v>
      </c>
      <c r="E346" s="265" t="s">
        <v>1</v>
      </c>
      <c r="F346" s="266" t="s">
        <v>361</v>
      </c>
      <c r="G346" s="264"/>
      <c r="H346" s="265" t="s">
        <v>1</v>
      </c>
      <c r="I346" s="267"/>
      <c r="J346" s="264"/>
      <c r="K346" s="264"/>
      <c r="L346" s="268"/>
      <c r="M346" s="269"/>
      <c r="N346" s="270"/>
      <c r="O346" s="270"/>
      <c r="P346" s="270"/>
      <c r="Q346" s="270"/>
      <c r="R346" s="270"/>
      <c r="S346" s="270"/>
      <c r="T346" s="27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2" t="s">
        <v>153</v>
      </c>
      <c r="AU346" s="272" t="s">
        <v>90</v>
      </c>
      <c r="AV346" s="15" t="s">
        <v>88</v>
      </c>
      <c r="AW346" s="15" t="s">
        <v>36</v>
      </c>
      <c r="AX346" s="15" t="s">
        <v>81</v>
      </c>
      <c r="AY346" s="272" t="s">
        <v>144</v>
      </c>
    </row>
    <row r="347" s="15" customFormat="1">
      <c r="A347" s="15"/>
      <c r="B347" s="263"/>
      <c r="C347" s="264"/>
      <c r="D347" s="242" t="s">
        <v>153</v>
      </c>
      <c r="E347" s="265" t="s">
        <v>1</v>
      </c>
      <c r="F347" s="266" t="s">
        <v>1189</v>
      </c>
      <c r="G347" s="264"/>
      <c r="H347" s="265" t="s">
        <v>1</v>
      </c>
      <c r="I347" s="267"/>
      <c r="J347" s="264"/>
      <c r="K347" s="264"/>
      <c r="L347" s="268"/>
      <c r="M347" s="269"/>
      <c r="N347" s="270"/>
      <c r="O347" s="270"/>
      <c r="P347" s="270"/>
      <c r="Q347" s="270"/>
      <c r="R347" s="270"/>
      <c r="S347" s="270"/>
      <c r="T347" s="27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2" t="s">
        <v>153</v>
      </c>
      <c r="AU347" s="272" t="s">
        <v>90</v>
      </c>
      <c r="AV347" s="15" t="s">
        <v>88</v>
      </c>
      <c r="AW347" s="15" t="s">
        <v>36</v>
      </c>
      <c r="AX347" s="15" t="s">
        <v>81</v>
      </c>
      <c r="AY347" s="272" t="s">
        <v>144</v>
      </c>
    </row>
    <row r="348" s="15" customFormat="1">
      <c r="A348" s="15"/>
      <c r="B348" s="263"/>
      <c r="C348" s="264"/>
      <c r="D348" s="242" t="s">
        <v>153</v>
      </c>
      <c r="E348" s="265" t="s">
        <v>1</v>
      </c>
      <c r="F348" s="266" t="s">
        <v>1190</v>
      </c>
      <c r="G348" s="264"/>
      <c r="H348" s="265" t="s">
        <v>1</v>
      </c>
      <c r="I348" s="267"/>
      <c r="J348" s="264"/>
      <c r="K348" s="264"/>
      <c r="L348" s="268"/>
      <c r="M348" s="269"/>
      <c r="N348" s="270"/>
      <c r="O348" s="270"/>
      <c r="P348" s="270"/>
      <c r="Q348" s="270"/>
      <c r="R348" s="270"/>
      <c r="S348" s="270"/>
      <c r="T348" s="27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2" t="s">
        <v>153</v>
      </c>
      <c r="AU348" s="272" t="s">
        <v>90</v>
      </c>
      <c r="AV348" s="15" t="s">
        <v>88</v>
      </c>
      <c r="AW348" s="15" t="s">
        <v>36</v>
      </c>
      <c r="AX348" s="15" t="s">
        <v>81</v>
      </c>
      <c r="AY348" s="272" t="s">
        <v>144</v>
      </c>
    </row>
    <row r="349" s="15" customFormat="1">
      <c r="A349" s="15"/>
      <c r="B349" s="263"/>
      <c r="C349" s="264"/>
      <c r="D349" s="242" t="s">
        <v>153</v>
      </c>
      <c r="E349" s="265" t="s">
        <v>1</v>
      </c>
      <c r="F349" s="266" t="s">
        <v>1191</v>
      </c>
      <c r="G349" s="264"/>
      <c r="H349" s="265" t="s">
        <v>1</v>
      </c>
      <c r="I349" s="267"/>
      <c r="J349" s="264"/>
      <c r="K349" s="264"/>
      <c r="L349" s="268"/>
      <c r="M349" s="269"/>
      <c r="N349" s="270"/>
      <c r="O349" s="270"/>
      <c r="P349" s="270"/>
      <c r="Q349" s="270"/>
      <c r="R349" s="270"/>
      <c r="S349" s="270"/>
      <c r="T349" s="27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2" t="s">
        <v>153</v>
      </c>
      <c r="AU349" s="272" t="s">
        <v>90</v>
      </c>
      <c r="AV349" s="15" t="s">
        <v>88</v>
      </c>
      <c r="AW349" s="15" t="s">
        <v>36</v>
      </c>
      <c r="AX349" s="15" t="s">
        <v>81</v>
      </c>
      <c r="AY349" s="272" t="s">
        <v>144</v>
      </c>
    </row>
    <row r="350" s="15" customFormat="1">
      <c r="A350" s="15"/>
      <c r="B350" s="263"/>
      <c r="C350" s="264"/>
      <c r="D350" s="242" t="s">
        <v>153</v>
      </c>
      <c r="E350" s="265" t="s">
        <v>1</v>
      </c>
      <c r="F350" s="266" t="s">
        <v>1192</v>
      </c>
      <c r="G350" s="264"/>
      <c r="H350" s="265" t="s">
        <v>1</v>
      </c>
      <c r="I350" s="267"/>
      <c r="J350" s="264"/>
      <c r="K350" s="264"/>
      <c r="L350" s="268"/>
      <c r="M350" s="269"/>
      <c r="N350" s="270"/>
      <c r="O350" s="270"/>
      <c r="P350" s="270"/>
      <c r="Q350" s="270"/>
      <c r="R350" s="270"/>
      <c r="S350" s="270"/>
      <c r="T350" s="27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2" t="s">
        <v>153</v>
      </c>
      <c r="AU350" s="272" t="s">
        <v>90</v>
      </c>
      <c r="AV350" s="15" t="s">
        <v>88</v>
      </c>
      <c r="AW350" s="15" t="s">
        <v>36</v>
      </c>
      <c r="AX350" s="15" t="s">
        <v>81</v>
      </c>
      <c r="AY350" s="272" t="s">
        <v>144</v>
      </c>
    </row>
    <row r="351" s="13" customFormat="1">
      <c r="A351" s="13"/>
      <c r="B351" s="240"/>
      <c r="C351" s="241"/>
      <c r="D351" s="242" t="s">
        <v>153</v>
      </c>
      <c r="E351" s="243" t="s">
        <v>1</v>
      </c>
      <c r="F351" s="244" t="s">
        <v>151</v>
      </c>
      <c r="G351" s="241"/>
      <c r="H351" s="245">
        <v>4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153</v>
      </c>
      <c r="AU351" s="251" t="s">
        <v>90</v>
      </c>
      <c r="AV351" s="13" t="s">
        <v>90</v>
      </c>
      <c r="AW351" s="13" t="s">
        <v>36</v>
      </c>
      <c r="AX351" s="13" t="s">
        <v>88</v>
      </c>
      <c r="AY351" s="251" t="s">
        <v>144</v>
      </c>
    </row>
    <row r="352" s="2" customFormat="1" ht="24.15" customHeight="1">
      <c r="A352" s="39"/>
      <c r="B352" s="40"/>
      <c r="C352" s="227" t="s">
        <v>540</v>
      </c>
      <c r="D352" s="227" t="s">
        <v>146</v>
      </c>
      <c r="E352" s="228" t="s">
        <v>589</v>
      </c>
      <c r="F352" s="229" t="s">
        <v>590</v>
      </c>
      <c r="G352" s="230" t="s">
        <v>174</v>
      </c>
      <c r="H352" s="231">
        <v>157.5</v>
      </c>
      <c r="I352" s="232"/>
      <c r="J352" s="233">
        <f>ROUND(I352*H352,2)</f>
        <v>0</v>
      </c>
      <c r="K352" s="229" t="s">
        <v>150</v>
      </c>
      <c r="L352" s="45"/>
      <c r="M352" s="234" t="s">
        <v>1</v>
      </c>
      <c r="N352" s="235" t="s">
        <v>46</v>
      </c>
      <c r="O352" s="92"/>
      <c r="P352" s="236">
        <f>O352*H352</f>
        <v>0</v>
      </c>
      <c r="Q352" s="236">
        <v>0.000126</v>
      </c>
      <c r="R352" s="236">
        <f>Q352*H352</f>
        <v>0.019845000000000002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151</v>
      </c>
      <c r="AT352" s="238" t="s">
        <v>146</v>
      </c>
      <c r="AU352" s="238" t="s">
        <v>90</v>
      </c>
      <c r="AY352" s="18" t="s">
        <v>144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88</v>
      </c>
      <c r="BK352" s="239">
        <f>ROUND(I352*H352,2)</f>
        <v>0</v>
      </c>
      <c r="BL352" s="18" t="s">
        <v>151</v>
      </c>
      <c r="BM352" s="238" t="s">
        <v>1193</v>
      </c>
    </row>
    <row r="353" s="12" customFormat="1" ht="22.8" customHeight="1">
      <c r="A353" s="12"/>
      <c r="B353" s="211"/>
      <c r="C353" s="212"/>
      <c r="D353" s="213" t="s">
        <v>80</v>
      </c>
      <c r="E353" s="225" t="s">
        <v>194</v>
      </c>
      <c r="F353" s="225" t="s">
        <v>604</v>
      </c>
      <c r="G353" s="212"/>
      <c r="H353" s="212"/>
      <c r="I353" s="215"/>
      <c r="J353" s="226">
        <f>BK353</f>
        <v>0</v>
      </c>
      <c r="K353" s="212"/>
      <c r="L353" s="217"/>
      <c r="M353" s="218"/>
      <c r="N353" s="219"/>
      <c r="O353" s="219"/>
      <c r="P353" s="220">
        <f>SUM(P354:P369)</f>
        <v>0</v>
      </c>
      <c r="Q353" s="219"/>
      <c r="R353" s="220">
        <f>SUM(R354:R369)</f>
        <v>0.13422009669999999</v>
      </c>
      <c r="S353" s="219"/>
      <c r="T353" s="221">
        <f>SUM(T354:T369)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2" t="s">
        <v>88</v>
      </c>
      <c r="AT353" s="223" t="s">
        <v>80</v>
      </c>
      <c r="AU353" s="223" t="s">
        <v>88</v>
      </c>
      <c r="AY353" s="222" t="s">
        <v>144</v>
      </c>
      <c r="BK353" s="224">
        <f>SUM(BK354:BK369)</f>
        <v>0</v>
      </c>
    </row>
    <row r="354" s="2" customFormat="1" ht="37.8" customHeight="1">
      <c r="A354" s="39"/>
      <c r="B354" s="40"/>
      <c r="C354" s="227" t="s">
        <v>544</v>
      </c>
      <c r="D354" s="227" t="s">
        <v>146</v>
      </c>
      <c r="E354" s="228" t="s">
        <v>911</v>
      </c>
      <c r="F354" s="229" t="s">
        <v>912</v>
      </c>
      <c r="G354" s="230" t="s">
        <v>174</v>
      </c>
      <c r="H354" s="231">
        <v>384.25999999999999</v>
      </c>
      <c r="I354" s="232"/>
      <c r="J354" s="233">
        <f>ROUND(I354*H354,2)</f>
        <v>0</v>
      </c>
      <c r="K354" s="229" t="s">
        <v>150</v>
      </c>
      <c r="L354" s="45"/>
      <c r="M354" s="234" t="s">
        <v>1</v>
      </c>
      <c r="N354" s="235" t="s">
        <v>46</v>
      </c>
      <c r="O354" s="92"/>
      <c r="P354" s="236">
        <f>O354*H354</f>
        <v>0</v>
      </c>
      <c r="Q354" s="236">
        <v>8.0499999999999992E-06</v>
      </c>
      <c r="R354" s="236">
        <f>Q354*H354</f>
        <v>0.0030932929999999996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151</v>
      </c>
      <c r="AT354" s="238" t="s">
        <v>146</v>
      </c>
      <c r="AU354" s="238" t="s">
        <v>90</v>
      </c>
      <c r="AY354" s="18" t="s">
        <v>144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88</v>
      </c>
      <c r="BK354" s="239">
        <f>ROUND(I354*H354,2)</f>
        <v>0</v>
      </c>
      <c r="BL354" s="18" t="s">
        <v>151</v>
      </c>
      <c r="BM354" s="238" t="s">
        <v>1194</v>
      </c>
    </row>
    <row r="355" s="13" customFormat="1">
      <c r="A355" s="13"/>
      <c r="B355" s="240"/>
      <c r="C355" s="241"/>
      <c r="D355" s="242" t="s">
        <v>153</v>
      </c>
      <c r="E355" s="243" t="s">
        <v>1</v>
      </c>
      <c r="F355" s="244" t="s">
        <v>1195</v>
      </c>
      <c r="G355" s="241"/>
      <c r="H355" s="245">
        <v>320.25999999999999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153</v>
      </c>
      <c r="AU355" s="251" t="s">
        <v>90</v>
      </c>
      <c r="AV355" s="13" t="s">
        <v>90</v>
      </c>
      <c r="AW355" s="13" t="s">
        <v>36</v>
      </c>
      <c r="AX355" s="13" t="s">
        <v>81</v>
      </c>
      <c r="AY355" s="251" t="s">
        <v>144</v>
      </c>
    </row>
    <row r="356" s="13" customFormat="1">
      <c r="A356" s="13"/>
      <c r="B356" s="240"/>
      <c r="C356" s="241"/>
      <c r="D356" s="242" t="s">
        <v>153</v>
      </c>
      <c r="E356" s="243" t="s">
        <v>1</v>
      </c>
      <c r="F356" s="244" t="s">
        <v>1196</v>
      </c>
      <c r="G356" s="241"/>
      <c r="H356" s="245">
        <v>64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153</v>
      </c>
      <c r="AU356" s="251" t="s">
        <v>90</v>
      </c>
      <c r="AV356" s="13" t="s">
        <v>90</v>
      </c>
      <c r="AW356" s="13" t="s">
        <v>36</v>
      </c>
      <c r="AX356" s="13" t="s">
        <v>81</v>
      </c>
      <c r="AY356" s="251" t="s">
        <v>144</v>
      </c>
    </row>
    <row r="357" s="14" customFormat="1">
      <c r="A357" s="14"/>
      <c r="B357" s="252"/>
      <c r="C357" s="253"/>
      <c r="D357" s="242" t="s">
        <v>153</v>
      </c>
      <c r="E357" s="254" t="s">
        <v>1</v>
      </c>
      <c r="F357" s="255" t="s">
        <v>156</v>
      </c>
      <c r="G357" s="253"/>
      <c r="H357" s="256">
        <v>384.25999999999999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153</v>
      </c>
      <c r="AU357" s="262" t="s">
        <v>90</v>
      </c>
      <c r="AV357" s="14" t="s">
        <v>151</v>
      </c>
      <c r="AW357" s="14" t="s">
        <v>36</v>
      </c>
      <c r="AX357" s="14" t="s">
        <v>88</v>
      </c>
      <c r="AY357" s="262" t="s">
        <v>144</v>
      </c>
    </row>
    <row r="358" s="2" customFormat="1" ht="55.5" customHeight="1">
      <c r="A358" s="39"/>
      <c r="B358" s="40"/>
      <c r="C358" s="227" t="s">
        <v>548</v>
      </c>
      <c r="D358" s="227" t="s">
        <v>146</v>
      </c>
      <c r="E358" s="228" t="s">
        <v>915</v>
      </c>
      <c r="F358" s="229" t="s">
        <v>916</v>
      </c>
      <c r="G358" s="230" t="s">
        <v>174</v>
      </c>
      <c r="H358" s="231">
        <v>384.25999999999999</v>
      </c>
      <c r="I358" s="232"/>
      <c r="J358" s="233">
        <f>ROUND(I358*H358,2)</f>
        <v>0</v>
      </c>
      <c r="K358" s="229" t="s">
        <v>150</v>
      </c>
      <c r="L358" s="45"/>
      <c r="M358" s="234" t="s">
        <v>1</v>
      </c>
      <c r="N358" s="235" t="s">
        <v>46</v>
      </c>
      <c r="O358" s="92"/>
      <c r="P358" s="236">
        <f>O358*H358</f>
        <v>0</v>
      </c>
      <c r="Q358" s="236">
        <v>0.00033960000000000001</v>
      </c>
      <c r="R358" s="236">
        <f>Q358*H358</f>
        <v>0.13049469599999999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151</v>
      </c>
      <c r="AT358" s="238" t="s">
        <v>146</v>
      </c>
      <c r="AU358" s="238" t="s">
        <v>90</v>
      </c>
      <c r="AY358" s="18" t="s">
        <v>144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88</v>
      </c>
      <c r="BK358" s="239">
        <f>ROUND(I358*H358,2)</f>
        <v>0</v>
      </c>
      <c r="BL358" s="18" t="s">
        <v>151</v>
      </c>
      <c r="BM358" s="238" t="s">
        <v>1197</v>
      </c>
    </row>
    <row r="359" s="13" customFormat="1">
      <c r="A359" s="13"/>
      <c r="B359" s="240"/>
      <c r="C359" s="241"/>
      <c r="D359" s="242" t="s">
        <v>153</v>
      </c>
      <c r="E359" s="243" t="s">
        <v>1</v>
      </c>
      <c r="F359" s="244" t="s">
        <v>1195</v>
      </c>
      <c r="G359" s="241"/>
      <c r="H359" s="245">
        <v>320.25999999999999</v>
      </c>
      <c r="I359" s="246"/>
      <c r="J359" s="241"/>
      <c r="K359" s="241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153</v>
      </c>
      <c r="AU359" s="251" t="s">
        <v>90</v>
      </c>
      <c r="AV359" s="13" t="s">
        <v>90</v>
      </c>
      <c r="AW359" s="13" t="s">
        <v>36</v>
      </c>
      <c r="AX359" s="13" t="s">
        <v>81</v>
      </c>
      <c r="AY359" s="251" t="s">
        <v>144</v>
      </c>
    </row>
    <row r="360" s="13" customFormat="1">
      <c r="A360" s="13"/>
      <c r="B360" s="240"/>
      <c r="C360" s="241"/>
      <c r="D360" s="242" t="s">
        <v>153</v>
      </c>
      <c r="E360" s="243" t="s">
        <v>1</v>
      </c>
      <c r="F360" s="244" t="s">
        <v>1196</v>
      </c>
      <c r="G360" s="241"/>
      <c r="H360" s="245">
        <v>64</v>
      </c>
      <c r="I360" s="246"/>
      <c r="J360" s="241"/>
      <c r="K360" s="241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153</v>
      </c>
      <c r="AU360" s="251" t="s">
        <v>90</v>
      </c>
      <c r="AV360" s="13" t="s">
        <v>90</v>
      </c>
      <c r="AW360" s="13" t="s">
        <v>36</v>
      </c>
      <c r="AX360" s="13" t="s">
        <v>81</v>
      </c>
      <c r="AY360" s="251" t="s">
        <v>144</v>
      </c>
    </row>
    <row r="361" s="14" customFormat="1">
      <c r="A361" s="14"/>
      <c r="B361" s="252"/>
      <c r="C361" s="253"/>
      <c r="D361" s="242" t="s">
        <v>153</v>
      </c>
      <c r="E361" s="254" t="s">
        <v>1</v>
      </c>
      <c r="F361" s="255" t="s">
        <v>156</v>
      </c>
      <c r="G361" s="253"/>
      <c r="H361" s="256">
        <v>384.25999999999999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153</v>
      </c>
      <c r="AU361" s="262" t="s">
        <v>90</v>
      </c>
      <c r="AV361" s="14" t="s">
        <v>151</v>
      </c>
      <c r="AW361" s="14" t="s">
        <v>36</v>
      </c>
      <c r="AX361" s="14" t="s">
        <v>88</v>
      </c>
      <c r="AY361" s="262" t="s">
        <v>144</v>
      </c>
    </row>
    <row r="362" s="2" customFormat="1" ht="37.8" customHeight="1">
      <c r="A362" s="39"/>
      <c r="B362" s="40"/>
      <c r="C362" s="227" t="s">
        <v>552</v>
      </c>
      <c r="D362" s="227" t="s">
        <v>146</v>
      </c>
      <c r="E362" s="228" t="s">
        <v>918</v>
      </c>
      <c r="F362" s="229" t="s">
        <v>919</v>
      </c>
      <c r="G362" s="230" t="s">
        <v>174</v>
      </c>
      <c r="H362" s="231">
        <v>384.25999999999999</v>
      </c>
      <c r="I362" s="232"/>
      <c r="J362" s="233">
        <f>ROUND(I362*H362,2)</f>
        <v>0</v>
      </c>
      <c r="K362" s="229" t="s">
        <v>150</v>
      </c>
      <c r="L362" s="45"/>
      <c r="M362" s="234" t="s">
        <v>1</v>
      </c>
      <c r="N362" s="235" t="s">
        <v>46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151</v>
      </c>
      <c r="AT362" s="238" t="s">
        <v>146</v>
      </c>
      <c r="AU362" s="238" t="s">
        <v>90</v>
      </c>
      <c r="AY362" s="18" t="s">
        <v>144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88</v>
      </c>
      <c r="BK362" s="239">
        <f>ROUND(I362*H362,2)</f>
        <v>0</v>
      </c>
      <c r="BL362" s="18" t="s">
        <v>151</v>
      </c>
      <c r="BM362" s="238" t="s">
        <v>1198</v>
      </c>
    </row>
    <row r="363" s="13" customFormat="1">
      <c r="A363" s="13"/>
      <c r="B363" s="240"/>
      <c r="C363" s="241"/>
      <c r="D363" s="242" t="s">
        <v>153</v>
      </c>
      <c r="E363" s="243" t="s">
        <v>1</v>
      </c>
      <c r="F363" s="244" t="s">
        <v>1195</v>
      </c>
      <c r="G363" s="241"/>
      <c r="H363" s="245">
        <v>320.25999999999999</v>
      </c>
      <c r="I363" s="246"/>
      <c r="J363" s="241"/>
      <c r="K363" s="241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153</v>
      </c>
      <c r="AU363" s="251" t="s">
        <v>90</v>
      </c>
      <c r="AV363" s="13" t="s">
        <v>90</v>
      </c>
      <c r="AW363" s="13" t="s">
        <v>36</v>
      </c>
      <c r="AX363" s="13" t="s">
        <v>81</v>
      </c>
      <c r="AY363" s="251" t="s">
        <v>144</v>
      </c>
    </row>
    <row r="364" s="13" customFormat="1">
      <c r="A364" s="13"/>
      <c r="B364" s="240"/>
      <c r="C364" s="241"/>
      <c r="D364" s="242" t="s">
        <v>153</v>
      </c>
      <c r="E364" s="243" t="s">
        <v>1</v>
      </c>
      <c r="F364" s="244" t="s">
        <v>1196</v>
      </c>
      <c r="G364" s="241"/>
      <c r="H364" s="245">
        <v>64</v>
      </c>
      <c r="I364" s="246"/>
      <c r="J364" s="241"/>
      <c r="K364" s="241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153</v>
      </c>
      <c r="AU364" s="251" t="s">
        <v>90</v>
      </c>
      <c r="AV364" s="13" t="s">
        <v>90</v>
      </c>
      <c r="AW364" s="13" t="s">
        <v>36</v>
      </c>
      <c r="AX364" s="13" t="s">
        <v>81</v>
      </c>
      <c r="AY364" s="251" t="s">
        <v>144</v>
      </c>
    </row>
    <row r="365" s="14" customFormat="1">
      <c r="A365" s="14"/>
      <c r="B365" s="252"/>
      <c r="C365" s="253"/>
      <c r="D365" s="242" t="s">
        <v>153</v>
      </c>
      <c r="E365" s="254" t="s">
        <v>1</v>
      </c>
      <c r="F365" s="255" t="s">
        <v>156</v>
      </c>
      <c r="G365" s="253"/>
      <c r="H365" s="256">
        <v>384.25999999999999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153</v>
      </c>
      <c r="AU365" s="262" t="s">
        <v>90</v>
      </c>
      <c r="AV365" s="14" t="s">
        <v>151</v>
      </c>
      <c r="AW365" s="14" t="s">
        <v>36</v>
      </c>
      <c r="AX365" s="14" t="s">
        <v>88</v>
      </c>
      <c r="AY365" s="262" t="s">
        <v>144</v>
      </c>
    </row>
    <row r="366" s="2" customFormat="1" ht="24.15" customHeight="1">
      <c r="A366" s="39"/>
      <c r="B366" s="40"/>
      <c r="C366" s="227" t="s">
        <v>556</v>
      </c>
      <c r="D366" s="227" t="s">
        <v>146</v>
      </c>
      <c r="E366" s="228" t="s">
        <v>922</v>
      </c>
      <c r="F366" s="229" t="s">
        <v>923</v>
      </c>
      <c r="G366" s="230" t="s">
        <v>174</v>
      </c>
      <c r="H366" s="231">
        <v>384.25999999999999</v>
      </c>
      <c r="I366" s="232"/>
      <c r="J366" s="233">
        <f>ROUND(I366*H366,2)</f>
        <v>0</v>
      </c>
      <c r="K366" s="229" t="s">
        <v>150</v>
      </c>
      <c r="L366" s="45"/>
      <c r="M366" s="234" t="s">
        <v>1</v>
      </c>
      <c r="N366" s="235" t="s">
        <v>46</v>
      </c>
      <c r="O366" s="92"/>
      <c r="P366" s="236">
        <f>O366*H366</f>
        <v>0</v>
      </c>
      <c r="Q366" s="236">
        <v>1.6449999999999999E-06</v>
      </c>
      <c r="R366" s="236">
        <f>Q366*H366</f>
        <v>0.00063210769999999994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151</v>
      </c>
      <c r="AT366" s="238" t="s">
        <v>146</v>
      </c>
      <c r="AU366" s="238" t="s">
        <v>90</v>
      </c>
      <c r="AY366" s="18" t="s">
        <v>144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88</v>
      </c>
      <c r="BK366" s="239">
        <f>ROUND(I366*H366,2)</f>
        <v>0</v>
      </c>
      <c r="BL366" s="18" t="s">
        <v>151</v>
      </c>
      <c r="BM366" s="238" t="s">
        <v>1199</v>
      </c>
    </row>
    <row r="367" s="13" customFormat="1">
      <c r="A367" s="13"/>
      <c r="B367" s="240"/>
      <c r="C367" s="241"/>
      <c r="D367" s="242" t="s">
        <v>153</v>
      </c>
      <c r="E367" s="243" t="s">
        <v>1</v>
      </c>
      <c r="F367" s="244" t="s">
        <v>1195</v>
      </c>
      <c r="G367" s="241"/>
      <c r="H367" s="245">
        <v>320.25999999999999</v>
      </c>
      <c r="I367" s="246"/>
      <c r="J367" s="241"/>
      <c r="K367" s="241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153</v>
      </c>
      <c r="AU367" s="251" t="s">
        <v>90</v>
      </c>
      <c r="AV367" s="13" t="s">
        <v>90</v>
      </c>
      <c r="AW367" s="13" t="s">
        <v>36</v>
      </c>
      <c r="AX367" s="13" t="s">
        <v>81</v>
      </c>
      <c r="AY367" s="251" t="s">
        <v>144</v>
      </c>
    </row>
    <row r="368" s="13" customFormat="1">
      <c r="A368" s="13"/>
      <c r="B368" s="240"/>
      <c r="C368" s="241"/>
      <c r="D368" s="242" t="s">
        <v>153</v>
      </c>
      <c r="E368" s="243" t="s">
        <v>1</v>
      </c>
      <c r="F368" s="244" t="s">
        <v>1196</v>
      </c>
      <c r="G368" s="241"/>
      <c r="H368" s="245">
        <v>64</v>
      </c>
      <c r="I368" s="246"/>
      <c r="J368" s="241"/>
      <c r="K368" s="241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153</v>
      </c>
      <c r="AU368" s="251" t="s">
        <v>90</v>
      </c>
      <c r="AV368" s="13" t="s">
        <v>90</v>
      </c>
      <c r="AW368" s="13" t="s">
        <v>36</v>
      </c>
      <c r="AX368" s="13" t="s">
        <v>81</v>
      </c>
      <c r="AY368" s="251" t="s">
        <v>144</v>
      </c>
    </row>
    <row r="369" s="14" customFormat="1">
      <c r="A369" s="14"/>
      <c r="B369" s="252"/>
      <c r="C369" s="253"/>
      <c r="D369" s="242" t="s">
        <v>153</v>
      </c>
      <c r="E369" s="254" t="s">
        <v>1</v>
      </c>
      <c r="F369" s="255" t="s">
        <v>156</v>
      </c>
      <c r="G369" s="253"/>
      <c r="H369" s="256">
        <v>384.25999999999999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153</v>
      </c>
      <c r="AU369" s="262" t="s">
        <v>90</v>
      </c>
      <c r="AV369" s="14" t="s">
        <v>151</v>
      </c>
      <c r="AW369" s="14" t="s">
        <v>36</v>
      </c>
      <c r="AX369" s="14" t="s">
        <v>88</v>
      </c>
      <c r="AY369" s="262" t="s">
        <v>144</v>
      </c>
    </row>
    <row r="370" s="12" customFormat="1" ht="22.8" customHeight="1">
      <c r="A370" s="12"/>
      <c r="B370" s="211"/>
      <c r="C370" s="212"/>
      <c r="D370" s="213" t="s">
        <v>80</v>
      </c>
      <c r="E370" s="225" t="s">
        <v>634</v>
      </c>
      <c r="F370" s="225" t="s">
        <v>635</v>
      </c>
      <c r="G370" s="212"/>
      <c r="H370" s="212"/>
      <c r="I370" s="215"/>
      <c r="J370" s="226">
        <f>BK370</f>
        <v>0</v>
      </c>
      <c r="K370" s="212"/>
      <c r="L370" s="217"/>
      <c r="M370" s="218"/>
      <c r="N370" s="219"/>
      <c r="O370" s="219"/>
      <c r="P370" s="220">
        <f>SUM(P371:P386)</f>
        <v>0</v>
      </c>
      <c r="Q370" s="219"/>
      <c r="R370" s="220">
        <f>SUM(R371:R386)</f>
        <v>0</v>
      </c>
      <c r="S370" s="219"/>
      <c r="T370" s="221">
        <f>SUM(T371:T386)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2" t="s">
        <v>88</v>
      </c>
      <c r="AT370" s="223" t="s">
        <v>80</v>
      </c>
      <c r="AU370" s="223" t="s">
        <v>88</v>
      </c>
      <c r="AY370" s="222" t="s">
        <v>144</v>
      </c>
      <c r="BK370" s="224">
        <f>SUM(BK371:BK386)</f>
        <v>0</v>
      </c>
    </row>
    <row r="371" s="2" customFormat="1" ht="37.8" customHeight="1">
      <c r="A371" s="39"/>
      <c r="B371" s="40"/>
      <c r="C371" s="227" t="s">
        <v>560</v>
      </c>
      <c r="D371" s="227" t="s">
        <v>146</v>
      </c>
      <c r="E371" s="228" t="s">
        <v>637</v>
      </c>
      <c r="F371" s="229" t="s">
        <v>638</v>
      </c>
      <c r="G371" s="230" t="s">
        <v>266</v>
      </c>
      <c r="H371" s="231">
        <v>228.238</v>
      </c>
      <c r="I371" s="232"/>
      <c r="J371" s="233">
        <f>ROUND(I371*H371,2)</f>
        <v>0</v>
      </c>
      <c r="K371" s="229" t="s">
        <v>150</v>
      </c>
      <c r="L371" s="45"/>
      <c r="M371" s="234" t="s">
        <v>1</v>
      </c>
      <c r="N371" s="235" t="s">
        <v>46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151</v>
      </c>
      <c r="AT371" s="238" t="s">
        <v>146</v>
      </c>
      <c r="AU371" s="238" t="s">
        <v>90</v>
      </c>
      <c r="AY371" s="18" t="s">
        <v>144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88</v>
      </c>
      <c r="BK371" s="239">
        <f>ROUND(I371*H371,2)</f>
        <v>0</v>
      </c>
      <c r="BL371" s="18" t="s">
        <v>151</v>
      </c>
      <c r="BM371" s="238" t="s">
        <v>1200</v>
      </c>
    </row>
    <row r="372" s="13" customFormat="1">
      <c r="A372" s="13"/>
      <c r="B372" s="240"/>
      <c r="C372" s="241"/>
      <c r="D372" s="242" t="s">
        <v>153</v>
      </c>
      <c r="E372" s="243" t="s">
        <v>1</v>
      </c>
      <c r="F372" s="244" t="s">
        <v>1201</v>
      </c>
      <c r="G372" s="241"/>
      <c r="H372" s="245">
        <v>228.238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153</v>
      </c>
      <c r="AU372" s="251" t="s">
        <v>90</v>
      </c>
      <c r="AV372" s="13" t="s">
        <v>90</v>
      </c>
      <c r="AW372" s="13" t="s">
        <v>36</v>
      </c>
      <c r="AX372" s="13" t="s">
        <v>88</v>
      </c>
      <c r="AY372" s="251" t="s">
        <v>144</v>
      </c>
    </row>
    <row r="373" s="2" customFormat="1" ht="37.8" customHeight="1">
      <c r="A373" s="39"/>
      <c r="B373" s="40"/>
      <c r="C373" s="227" t="s">
        <v>564</v>
      </c>
      <c r="D373" s="227" t="s">
        <v>146</v>
      </c>
      <c r="E373" s="228" t="s">
        <v>644</v>
      </c>
      <c r="F373" s="229" t="s">
        <v>645</v>
      </c>
      <c r="G373" s="230" t="s">
        <v>266</v>
      </c>
      <c r="H373" s="231">
        <v>1141.1900000000001</v>
      </c>
      <c r="I373" s="232"/>
      <c r="J373" s="233">
        <f>ROUND(I373*H373,2)</f>
        <v>0</v>
      </c>
      <c r="K373" s="229" t="s">
        <v>150</v>
      </c>
      <c r="L373" s="45"/>
      <c r="M373" s="234" t="s">
        <v>1</v>
      </c>
      <c r="N373" s="235" t="s">
        <v>46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151</v>
      </c>
      <c r="AT373" s="238" t="s">
        <v>146</v>
      </c>
      <c r="AU373" s="238" t="s">
        <v>90</v>
      </c>
      <c r="AY373" s="18" t="s">
        <v>144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88</v>
      </c>
      <c r="BK373" s="239">
        <f>ROUND(I373*H373,2)</f>
        <v>0</v>
      </c>
      <c r="BL373" s="18" t="s">
        <v>151</v>
      </c>
      <c r="BM373" s="238" t="s">
        <v>1202</v>
      </c>
    </row>
    <row r="374" s="15" customFormat="1">
      <c r="A374" s="15"/>
      <c r="B374" s="263"/>
      <c r="C374" s="264"/>
      <c r="D374" s="242" t="s">
        <v>153</v>
      </c>
      <c r="E374" s="265" t="s">
        <v>1</v>
      </c>
      <c r="F374" s="266" t="s">
        <v>647</v>
      </c>
      <c r="G374" s="264"/>
      <c r="H374" s="265" t="s">
        <v>1</v>
      </c>
      <c r="I374" s="267"/>
      <c r="J374" s="264"/>
      <c r="K374" s="264"/>
      <c r="L374" s="268"/>
      <c r="M374" s="269"/>
      <c r="N374" s="270"/>
      <c r="O374" s="270"/>
      <c r="P374" s="270"/>
      <c r="Q374" s="270"/>
      <c r="R374" s="270"/>
      <c r="S374" s="270"/>
      <c r="T374" s="27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2" t="s">
        <v>153</v>
      </c>
      <c r="AU374" s="272" t="s">
        <v>90</v>
      </c>
      <c r="AV374" s="15" t="s">
        <v>88</v>
      </c>
      <c r="AW374" s="15" t="s">
        <v>36</v>
      </c>
      <c r="AX374" s="15" t="s">
        <v>81</v>
      </c>
      <c r="AY374" s="272" t="s">
        <v>144</v>
      </c>
    </row>
    <row r="375" s="13" customFormat="1">
      <c r="A375" s="13"/>
      <c r="B375" s="240"/>
      <c r="C375" s="241"/>
      <c r="D375" s="242" t="s">
        <v>153</v>
      </c>
      <c r="E375" s="243" t="s">
        <v>1</v>
      </c>
      <c r="F375" s="244" t="s">
        <v>1203</v>
      </c>
      <c r="G375" s="241"/>
      <c r="H375" s="245">
        <v>1141.1900000000001</v>
      </c>
      <c r="I375" s="246"/>
      <c r="J375" s="241"/>
      <c r="K375" s="241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153</v>
      </c>
      <c r="AU375" s="251" t="s">
        <v>90</v>
      </c>
      <c r="AV375" s="13" t="s">
        <v>90</v>
      </c>
      <c r="AW375" s="13" t="s">
        <v>36</v>
      </c>
      <c r="AX375" s="13" t="s">
        <v>88</v>
      </c>
      <c r="AY375" s="251" t="s">
        <v>144</v>
      </c>
    </row>
    <row r="376" s="2" customFormat="1" ht="37.8" customHeight="1">
      <c r="A376" s="39"/>
      <c r="B376" s="40"/>
      <c r="C376" s="227" t="s">
        <v>568</v>
      </c>
      <c r="D376" s="227" t="s">
        <v>146</v>
      </c>
      <c r="E376" s="228" t="s">
        <v>650</v>
      </c>
      <c r="F376" s="229" t="s">
        <v>651</v>
      </c>
      <c r="G376" s="230" t="s">
        <v>266</v>
      </c>
      <c r="H376" s="231">
        <v>16.762</v>
      </c>
      <c r="I376" s="232"/>
      <c r="J376" s="233">
        <f>ROUND(I376*H376,2)</f>
        <v>0</v>
      </c>
      <c r="K376" s="229" t="s">
        <v>150</v>
      </c>
      <c r="L376" s="45"/>
      <c r="M376" s="234" t="s">
        <v>1</v>
      </c>
      <c r="N376" s="235" t="s">
        <v>46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151</v>
      </c>
      <c r="AT376" s="238" t="s">
        <v>146</v>
      </c>
      <c r="AU376" s="238" t="s">
        <v>90</v>
      </c>
      <c r="AY376" s="18" t="s">
        <v>144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88</v>
      </c>
      <c r="BK376" s="239">
        <f>ROUND(I376*H376,2)</f>
        <v>0</v>
      </c>
      <c r="BL376" s="18" t="s">
        <v>151</v>
      </c>
      <c r="BM376" s="238" t="s">
        <v>1204</v>
      </c>
    </row>
    <row r="377" s="13" customFormat="1">
      <c r="A377" s="13"/>
      <c r="B377" s="240"/>
      <c r="C377" s="241"/>
      <c r="D377" s="242" t="s">
        <v>153</v>
      </c>
      <c r="E377" s="243" t="s">
        <v>1</v>
      </c>
      <c r="F377" s="244" t="s">
        <v>1205</v>
      </c>
      <c r="G377" s="241"/>
      <c r="H377" s="245">
        <v>16.762</v>
      </c>
      <c r="I377" s="246"/>
      <c r="J377" s="241"/>
      <c r="K377" s="241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153</v>
      </c>
      <c r="AU377" s="251" t="s">
        <v>90</v>
      </c>
      <c r="AV377" s="13" t="s">
        <v>90</v>
      </c>
      <c r="AW377" s="13" t="s">
        <v>36</v>
      </c>
      <c r="AX377" s="13" t="s">
        <v>88</v>
      </c>
      <c r="AY377" s="251" t="s">
        <v>144</v>
      </c>
    </row>
    <row r="378" s="2" customFormat="1" ht="37.8" customHeight="1">
      <c r="A378" s="39"/>
      <c r="B378" s="40"/>
      <c r="C378" s="227" t="s">
        <v>572</v>
      </c>
      <c r="D378" s="227" t="s">
        <v>146</v>
      </c>
      <c r="E378" s="228" t="s">
        <v>657</v>
      </c>
      <c r="F378" s="229" t="s">
        <v>645</v>
      </c>
      <c r="G378" s="230" t="s">
        <v>266</v>
      </c>
      <c r="H378" s="231">
        <v>83.810000000000002</v>
      </c>
      <c r="I378" s="232"/>
      <c r="J378" s="233">
        <f>ROUND(I378*H378,2)</f>
        <v>0</v>
      </c>
      <c r="K378" s="229" t="s">
        <v>150</v>
      </c>
      <c r="L378" s="45"/>
      <c r="M378" s="234" t="s">
        <v>1</v>
      </c>
      <c r="N378" s="235" t="s">
        <v>46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151</v>
      </c>
      <c r="AT378" s="238" t="s">
        <v>146</v>
      </c>
      <c r="AU378" s="238" t="s">
        <v>90</v>
      </c>
      <c r="AY378" s="18" t="s">
        <v>144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88</v>
      </c>
      <c r="BK378" s="239">
        <f>ROUND(I378*H378,2)</f>
        <v>0</v>
      </c>
      <c r="BL378" s="18" t="s">
        <v>151</v>
      </c>
      <c r="BM378" s="238" t="s">
        <v>1206</v>
      </c>
    </row>
    <row r="379" s="13" customFormat="1">
      <c r="A379" s="13"/>
      <c r="B379" s="240"/>
      <c r="C379" s="241"/>
      <c r="D379" s="242" t="s">
        <v>153</v>
      </c>
      <c r="E379" s="243" t="s">
        <v>1</v>
      </c>
      <c r="F379" s="244" t="s">
        <v>1207</v>
      </c>
      <c r="G379" s="241"/>
      <c r="H379" s="245">
        <v>83.810000000000002</v>
      </c>
      <c r="I379" s="246"/>
      <c r="J379" s="241"/>
      <c r="K379" s="241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153</v>
      </c>
      <c r="AU379" s="251" t="s">
        <v>90</v>
      </c>
      <c r="AV379" s="13" t="s">
        <v>90</v>
      </c>
      <c r="AW379" s="13" t="s">
        <v>36</v>
      </c>
      <c r="AX379" s="13" t="s">
        <v>88</v>
      </c>
      <c r="AY379" s="251" t="s">
        <v>144</v>
      </c>
    </row>
    <row r="380" s="2" customFormat="1" ht="44.25" customHeight="1">
      <c r="A380" s="39"/>
      <c r="B380" s="40"/>
      <c r="C380" s="227" t="s">
        <v>576</v>
      </c>
      <c r="D380" s="284" t="s">
        <v>146</v>
      </c>
      <c r="E380" s="228" t="s">
        <v>661</v>
      </c>
      <c r="F380" s="229" t="s">
        <v>662</v>
      </c>
      <c r="G380" s="230" t="s">
        <v>266</v>
      </c>
      <c r="H380" s="231">
        <v>80.567999999999998</v>
      </c>
      <c r="I380" s="232"/>
      <c r="J380" s="233">
        <f>ROUND(I380*H380,2)</f>
        <v>0</v>
      </c>
      <c r="K380" s="229" t="s">
        <v>267</v>
      </c>
      <c r="L380" s="45"/>
      <c r="M380" s="234" t="s">
        <v>1</v>
      </c>
      <c r="N380" s="235" t="s">
        <v>46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151</v>
      </c>
      <c r="AT380" s="238" t="s">
        <v>146</v>
      </c>
      <c r="AU380" s="238" t="s">
        <v>90</v>
      </c>
      <c r="AY380" s="18" t="s">
        <v>144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88</v>
      </c>
      <c r="BK380" s="239">
        <f>ROUND(I380*H380,2)</f>
        <v>0</v>
      </c>
      <c r="BL380" s="18" t="s">
        <v>151</v>
      </c>
      <c r="BM380" s="238" t="s">
        <v>1208</v>
      </c>
    </row>
    <row r="381" s="13" customFormat="1">
      <c r="A381" s="13"/>
      <c r="B381" s="240"/>
      <c r="C381" s="241"/>
      <c r="D381" s="242" t="s">
        <v>153</v>
      </c>
      <c r="E381" s="243" t="s">
        <v>1</v>
      </c>
      <c r="F381" s="244" t="s">
        <v>1209</v>
      </c>
      <c r="G381" s="241"/>
      <c r="H381" s="245">
        <v>80.567999999999998</v>
      </c>
      <c r="I381" s="246"/>
      <c r="J381" s="241"/>
      <c r="K381" s="241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153</v>
      </c>
      <c r="AU381" s="251" t="s">
        <v>90</v>
      </c>
      <c r="AV381" s="13" t="s">
        <v>90</v>
      </c>
      <c r="AW381" s="13" t="s">
        <v>36</v>
      </c>
      <c r="AX381" s="13" t="s">
        <v>88</v>
      </c>
      <c r="AY381" s="251" t="s">
        <v>144</v>
      </c>
    </row>
    <row r="382" s="2" customFormat="1" ht="44.25" customHeight="1">
      <c r="A382" s="39"/>
      <c r="B382" s="40"/>
      <c r="C382" s="227" t="s">
        <v>580</v>
      </c>
      <c r="D382" s="284" t="s">
        <v>146</v>
      </c>
      <c r="E382" s="228" t="s">
        <v>933</v>
      </c>
      <c r="F382" s="229" t="s">
        <v>934</v>
      </c>
      <c r="G382" s="230" t="s">
        <v>266</v>
      </c>
      <c r="H382" s="231">
        <v>97.852000000000004</v>
      </c>
      <c r="I382" s="232"/>
      <c r="J382" s="233">
        <f>ROUND(I382*H382,2)</f>
        <v>0</v>
      </c>
      <c r="K382" s="229" t="s">
        <v>267</v>
      </c>
      <c r="L382" s="45"/>
      <c r="M382" s="234" t="s">
        <v>1</v>
      </c>
      <c r="N382" s="235" t="s">
        <v>46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151</v>
      </c>
      <c r="AT382" s="238" t="s">
        <v>146</v>
      </c>
      <c r="AU382" s="238" t="s">
        <v>90</v>
      </c>
      <c r="AY382" s="18" t="s">
        <v>144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88</v>
      </c>
      <c r="BK382" s="239">
        <f>ROUND(I382*H382,2)</f>
        <v>0</v>
      </c>
      <c r="BL382" s="18" t="s">
        <v>151</v>
      </c>
      <c r="BM382" s="238" t="s">
        <v>1210</v>
      </c>
    </row>
    <row r="383" s="13" customFormat="1">
      <c r="A383" s="13"/>
      <c r="B383" s="240"/>
      <c r="C383" s="241"/>
      <c r="D383" s="242" t="s">
        <v>153</v>
      </c>
      <c r="E383" s="243" t="s">
        <v>1</v>
      </c>
      <c r="F383" s="244" t="s">
        <v>1211</v>
      </c>
      <c r="G383" s="241"/>
      <c r="H383" s="245">
        <v>97.852000000000004</v>
      </c>
      <c r="I383" s="246"/>
      <c r="J383" s="241"/>
      <c r="K383" s="241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153</v>
      </c>
      <c r="AU383" s="251" t="s">
        <v>90</v>
      </c>
      <c r="AV383" s="13" t="s">
        <v>90</v>
      </c>
      <c r="AW383" s="13" t="s">
        <v>36</v>
      </c>
      <c r="AX383" s="13" t="s">
        <v>88</v>
      </c>
      <c r="AY383" s="251" t="s">
        <v>144</v>
      </c>
    </row>
    <row r="384" s="2" customFormat="1" ht="44.25" customHeight="1">
      <c r="A384" s="39"/>
      <c r="B384" s="40"/>
      <c r="C384" s="227" t="s">
        <v>584</v>
      </c>
      <c r="D384" s="284" t="s">
        <v>146</v>
      </c>
      <c r="E384" s="228" t="s">
        <v>665</v>
      </c>
      <c r="F384" s="229" t="s">
        <v>265</v>
      </c>
      <c r="G384" s="230" t="s">
        <v>266</v>
      </c>
      <c r="H384" s="231">
        <v>61.289000000000001</v>
      </c>
      <c r="I384" s="232"/>
      <c r="J384" s="233">
        <f>ROUND(I384*H384,2)</f>
        <v>0</v>
      </c>
      <c r="K384" s="229" t="s">
        <v>267</v>
      </c>
      <c r="L384" s="45"/>
      <c r="M384" s="234" t="s">
        <v>1</v>
      </c>
      <c r="N384" s="235" t="s">
        <v>46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151</v>
      </c>
      <c r="AT384" s="238" t="s">
        <v>146</v>
      </c>
      <c r="AU384" s="238" t="s">
        <v>90</v>
      </c>
      <c r="AY384" s="18" t="s">
        <v>144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88</v>
      </c>
      <c r="BK384" s="239">
        <f>ROUND(I384*H384,2)</f>
        <v>0</v>
      </c>
      <c r="BL384" s="18" t="s">
        <v>151</v>
      </c>
      <c r="BM384" s="238" t="s">
        <v>1212</v>
      </c>
    </row>
    <row r="385" s="13" customFormat="1">
      <c r="A385" s="13"/>
      <c r="B385" s="240"/>
      <c r="C385" s="241"/>
      <c r="D385" s="242" t="s">
        <v>153</v>
      </c>
      <c r="E385" s="243" t="s">
        <v>1</v>
      </c>
      <c r="F385" s="244" t="s">
        <v>1213</v>
      </c>
      <c r="G385" s="241"/>
      <c r="H385" s="245">
        <v>61.289000000000001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153</v>
      </c>
      <c r="AU385" s="251" t="s">
        <v>90</v>
      </c>
      <c r="AV385" s="13" t="s">
        <v>90</v>
      </c>
      <c r="AW385" s="13" t="s">
        <v>36</v>
      </c>
      <c r="AX385" s="13" t="s">
        <v>88</v>
      </c>
      <c r="AY385" s="251" t="s">
        <v>144</v>
      </c>
    </row>
    <row r="386" s="2" customFormat="1" ht="44.25" customHeight="1">
      <c r="A386" s="39"/>
      <c r="B386" s="40"/>
      <c r="C386" s="227" t="s">
        <v>588</v>
      </c>
      <c r="D386" s="284" t="s">
        <v>146</v>
      </c>
      <c r="E386" s="228" t="s">
        <v>1214</v>
      </c>
      <c r="F386" s="229" t="s">
        <v>1215</v>
      </c>
      <c r="G386" s="230" t="s">
        <v>266</v>
      </c>
      <c r="H386" s="231">
        <v>4.8899999999999997</v>
      </c>
      <c r="I386" s="232"/>
      <c r="J386" s="233">
        <f>ROUND(I386*H386,2)</f>
        <v>0</v>
      </c>
      <c r="K386" s="229" t="s">
        <v>267</v>
      </c>
      <c r="L386" s="45"/>
      <c r="M386" s="234" t="s">
        <v>1</v>
      </c>
      <c r="N386" s="235" t="s">
        <v>46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151</v>
      </c>
      <c r="AT386" s="238" t="s">
        <v>146</v>
      </c>
      <c r="AU386" s="238" t="s">
        <v>90</v>
      </c>
      <c r="AY386" s="18" t="s">
        <v>144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88</v>
      </c>
      <c r="BK386" s="239">
        <f>ROUND(I386*H386,2)</f>
        <v>0</v>
      </c>
      <c r="BL386" s="18" t="s">
        <v>151</v>
      </c>
      <c r="BM386" s="238" t="s">
        <v>1216</v>
      </c>
    </row>
    <row r="387" s="12" customFormat="1" ht="22.8" customHeight="1">
      <c r="A387" s="12"/>
      <c r="B387" s="211"/>
      <c r="C387" s="212"/>
      <c r="D387" s="213" t="s">
        <v>80</v>
      </c>
      <c r="E387" s="225" t="s">
        <v>667</v>
      </c>
      <c r="F387" s="225" t="s">
        <v>668</v>
      </c>
      <c r="G387" s="212"/>
      <c r="H387" s="212"/>
      <c r="I387" s="215"/>
      <c r="J387" s="226">
        <f>BK387</f>
        <v>0</v>
      </c>
      <c r="K387" s="212"/>
      <c r="L387" s="217"/>
      <c r="M387" s="218"/>
      <c r="N387" s="219"/>
      <c r="O387" s="219"/>
      <c r="P387" s="220">
        <f>P388</f>
        <v>0</v>
      </c>
      <c r="Q387" s="219"/>
      <c r="R387" s="220">
        <f>R388</f>
        <v>0</v>
      </c>
      <c r="S387" s="219"/>
      <c r="T387" s="221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2" t="s">
        <v>88</v>
      </c>
      <c r="AT387" s="223" t="s">
        <v>80</v>
      </c>
      <c r="AU387" s="223" t="s">
        <v>88</v>
      </c>
      <c r="AY387" s="222" t="s">
        <v>144</v>
      </c>
      <c r="BK387" s="224">
        <f>BK388</f>
        <v>0</v>
      </c>
    </row>
    <row r="388" s="2" customFormat="1" ht="49.05" customHeight="1">
      <c r="A388" s="39"/>
      <c r="B388" s="40"/>
      <c r="C388" s="227" t="s">
        <v>592</v>
      </c>
      <c r="D388" s="284" t="s">
        <v>146</v>
      </c>
      <c r="E388" s="228" t="s">
        <v>939</v>
      </c>
      <c r="F388" s="229" t="s">
        <v>940</v>
      </c>
      <c r="G388" s="230" t="s">
        <v>266</v>
      </c>
      <c r="H388" s="231">
        <v>510.37400000000002</v>
      </c>
      <c r="I388" s="232"/>
      <c r="J388" s="233">
        <f>ROUND(I388*H388,2)</f>
        <v>0</v>
      </c>
      <c r="K388" s="229" t="s">
        <v>267</v>
      </c>
      <c r="L388" s="45"/>
      <c r="M388" s="234" t="s">
        <v>1</v>
      </c>
      <c r="N388" s="235" t="s">
        <v>46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151</v>
      </c>
      <c r="AT388" s="238" t="s">
        <v>146</v>
      </c>
      <c r="AU388" s="238" t="s">
        <v>90</v>
      </c>
      <c r="AY388" s="18" t="s">
        <v>144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88</v>
      </c>
      <c r="BK388" s="239">
        <f>ROUND(I388*H388,2)</f>
        <v>0</v>
      </c>
      <c r="BL388" s="18" t="s">
        <v>151</v>
      </c>
      <c r="BM388" s="238" t="s">
        <v>1217</v>
      </c>
    </row>
    <row r="389" s="12" customFormat="1" ht="25.92" customHeight="1">
      <c r="A389" s="12"/>
      <c r="B389" s="211"/>
      <c r="C389" s="212"/>
      <c r="D389" s="213" t="s">
        <v>80</v>
      </c>
      <c r="E389" s="214" t="s">
        <v>673</v>
      </c>
      <c r="F389" s="214" t="s">
        <v>674</v>
      </c>
      <c r="G389" s="212"/>
      <c r="H389" s="212"/>
      <c r="I389" s="215"/>
      <c r="J389" s="216">
        <f>BK389</f>
        <v>0</v>
      </c>
      <c r="K389" s="212"/>
      <c r="L389" s="217"/>
      <c r="M389" s="218"/>
      <c r="N389" s="219"/>
      <c r="O389" s="219"/>
      <c r="P389" s="220">
        <f>SUM(P390:P398)</f>
        <v>0</v>
      </c>
      <c r="Q389" s="219"/>
      <c r="R389" s="220">
        <f>SUM(R390:R398)</f>
        <v>0</v>
      </c>
      <c r="S389" s="219"/>
      <c r="T389" s="221">
        <f>SUM(T390:T398)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2" t="s">
        <v>151</v>
      </c>
      <c r="AT389" s="223" t="s">
        <v>80</v>
      </c>
      <c r="AU389" s="223" t="s">
        <v>81</v>
      </c>
      <c r="AY389" s="222" t="s">
        <v>144</v>
      </c>
      <c r="BK389" s="224">
        <f>SUM(BK390:BK398)</f>
        <v>0</v>
      </c>
    </row>
    <row r="390" s="2" customFormat="1" ht="21.75" customHeight="1">
      <c r="A390" s="39"/>
      <c r="B390" s="40"/>
      <c r="C390" s="227" t="s">
        <v>596</v>
      </c>
      <c r="D390" s="227" t="s">
        <v>146</v>
      </c>
      <c r="E390" s="228" t="s">
        <v>1218</v>
      </c>
      <c r="F390" s="229" t="s">
        <v>682</v>
      </c>
      <c r="G390" s="230" t="s">
        <v>1</v>
      </c>
      <c r="H390" s="231">
        <v>1</v>
      </c>
      <c r="I390" s="232"/>
      <c r="J390" s="233">
        <f>ROUND(I390*H390,2)</f>
        <v>0</v>
      </c>
      <c r="K390" s="229" t="s">
        <v>1</v>
      </c>
      <c r="L390" s="45"/>
      <c r="M390" s="234" t="s">
        <v>1</v>
      </c>
      <c r="N390" s="235" t="s">
        <v>46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678</v>
      </c>
      <c r="AT390" s="238" t="s">
        <v>146</v>
      </c>
      <c r="AU390" s="238" t="s">
        <v>88</v>
      </c>
      <c r="AY390" s="18" t="s">
        <v>144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88</v>
      </c>
      <c r="BK390" s="239">
        <f>ROUND(I390*H390,2)</f>
        <v>0</v>
      </c>
      <c r="BL390" s="18" t="s">
        <v>678</v>
      </c>
      <c r="BM390" s="238" t="s">
        <v>1219</v>
      </c>
    </row>
    <row r="391" s="15" customFormat="1">
      <c r="A391" s="15"/>
      <c r="B391" s="263"/>
      <c r="C391" s="264"/>
      <c r="D391" s="242" t="s">
        <v>153</v>
      </c>
      <c r="E391" s="265" t="s">
        <v>1</v>
      </c>
      <c r="F391" s="266" t="s">
        <v>684</v>
      </c>
      <c r="G391" s="264"/>
      <c r="H391" s="265" t="s">
        <v>1</v>
      </c>
      <c r="I391" s="267"/>
      <c r="J391" s="264"/>
      <c r="K391" s="264"/>
      <c r="L391" s="268"/>
      <c r="M391" s="269"/>
      <c r="N391" s="270"/>
      <c r="O391" s="270"/>
      <c r="P391" s="270"/>
      <c r="Q391" s="270"/>
      <c r="R391" s="270"/>
      <c r="S391" s="270"/>
      <c r="T391" s="27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2" t="s">
        <v>153</v>
      </c>
      <c r="AU391" s="272" t="s">
        <v>88</v>
      </c>
      <c r="AV391" s="15" t="s">
        <v>88</v>
      </c>
      <c r="AW391" s="15" t="s">
        <v>36</v>
      </c>
      <c r="AX391" s="15" t="s">
        <v>81</v>
      </c>
      <c r="AY391" s="272" t="s">
        <v>144</v>
      </c>
    </row>
    <row r="392" s="15" customFormat="1">
      <c r="A392" s="15"/>
      <c r="B392" s="263"/>
      <c r="C392" s="264"/>
      <c r="D392" s="242" t="s">
        <v>153</v>
      </c>
      <c r="E392" s="265" t="s">
        <v>1</v>
      </c>
      <c r="F392" s="266" t="s">
        <v>1220</v>
      </c>
      <c r="G392" s="264"/>
      <c r="H392" s="265" t="s">
        <v>1</v>
      </c>
      <c r="I392" s="267"/>
      <c r="J392" s="264"/>
      <c r="K392" s="264"/>
      <c r="L392" s="268"/>
      <c r="M392" s="269"/>
      <c r="N392" s="270"/>
      <c r="O392" s="270"/>
      <c r="P392" s="270"/>
      <c r="Q392" s="270"/>
      <c r="R392" s="270"/>
      <c r="S392" s="270"/>
      <c r="T392" s="27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2" t="s">
        <v>153</v>
      </c>
      <c r="AU392" s="272" t="s">
        <v>88</v>
      </c>
      <c r="AV392" s="15" t="s">
        <v>88</v>
      </c>
      <c r="AW392" s="15" t="s">
        <v>36</v>
      </c>
      <c r="AX392" s="15" t="s">
        <v>81</v>
      </c>
      <c r="AY392" s="272" t="s">
        <v>144</v>
      </c>
    </row>
    <row r="393" s="15" customFormat="1">
      <c r="A393" s="15"/>
      <c r="B393" s="263"/>
      <c r="C393" s="264"/>
      <c r="D393" s="242" t="s">
        <v>153</v>
      </c>
      <c r="E393" s="265" t="s">
        <v>1</v>
      </c>
      <c r="F393" s="266" t="s">
        <v>686</v>
      </c>
      <c r="G393" s="264"/>
      <c r="H393" s="265" t="s">
        <v>1</v>
      </c>
      <c r="I393" s="267"/>
      <c r="J393" s="264"/>
      <c r="K393" s="264"/>
      <c r="L393" s="268"/>
      <c r="M393" s="269"/>
      <c r="N393" s="270"/>
      <c r="O393" s="270"/>
      <c r="P393" s="270"/>
      <c r="Q393" s="270"/>
      <c r="R393" s="270"/>
      <c r="S393" s="270"/>
      <c r="T393" s="27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2" t="s">
        <v>153</v>
      </c>
      <c r="AU393" s="272" t="s">
        <v>88</v>
      </c>
      <c r="AV393" s="15" t="s">
        <v>88</v>
      </c>
      <c r="AW393" s="15" t="s">
        <v>36</v>
      </c>
      <c r="AX393" s="15" t="s">
        <v>81</v>
      </c>
      <c r="AY393" s="272" t="s">
        <v>144</v>
      </c>
    </row>
    <row r="394" s="13" customFormat="1">
      <c r="A394" s="13"/>
      <c r="B394" s="240"/>
      <c r="C394" s="241"/>
      <c r="D394" s="242" t="s">
        <v>153</v>
      </c>
      <c r="E394" s="243" t="s">
        <v>1</v>
      </c>
      <c r="F394" s="244" t="s">
        <v>88</v>
      </c>
      <c r="G394" s="241"/>
      <c r="H394" s="245">
        <v>1</v>
      </c>
      <c r="I394" s="246"/>
      <c r="J394" s="241"/>
      <c r="K394" s="241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153</v>
      </c>
      <c r="AU394" s="251" t="s">
        <v>88</v>
      </c>
      <c r="AV394" s="13" t="s">
        <v>90</v>
      </c>
      <c r="AW394" s="13" t="s">
        <v>36</v>
      </c>
      <c r="AX394" s="13" t="s">
        <v>88</v>
      </c>
      <c r="AY394" s="251" t="s">
        <v>144</v>
      </c>
    </row>
    <row r="395" s="2" customFormat="1" ht="24.15" customHeight="1">
      <c r="A395" s="39"/>
      <c r="B395" s="40"/>
      <c r="C395" s="227" t="s">
        <v>600</v>
      </c>
      <c r="D395" s="227" t="s">
        <v>146</v>
      </c>
      <c r="E395" s="228" t="s">
        <v>1221</v>
      </c>
      <c r="F395" s="229" t="s">
        <v>1222</v>
      </c>
      <c r="G395" s="230" t="s">
        <v>626</v>
      </c>
      <c r="H395" s="231">
        <v>1</v>
      </c>
      <c r="I395" s="232"/>
      <c r="J395" s="233">
        <f>ROUND(I395*H395,2)</f>
        <v>0</v>
      </c>
      <c r="K395" s="229" t="s">
        <v>1</v>
      </c>
      <c r="L395" s="45"/>
      <c r="M395" s="234" t="s">
        <v>1</v>
      </c>
      <c r="N395" s="235" t="s">
        <v>46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678</v>
      </c>
      <c r="AT395" s="238" t="s">
        <v>146</v>
      </c>
      <c r="AU395" s="238" t="s">
        <v>88</v>
      </c>
      <c r="AY395" s="18" t="s">
        <v>144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88</v>
      </c>
      <c r="BK395" s="239">
        <f>ROUND(I395*H395,2)</f>
        <v>0</v>
      </c>
      <c r="BL395" s="18" t="s">
        <v>678</v>
      </c>
      <c r="BM395" s="238" t="s">
        <v>1223</v>
      </c>
    </row>
    <row r="396" s="15" customFormat="1">
      <c r="A396" s="15"/>
      <c r="B396" s="263"/>
      <c r="C396" s="264"/>
      <c r="D396" s="242" t="s">
        <v>153</v>
      </c>
      <c r="E396" s="265" t="s">
        <v>1</v>
      </c>
      <c r="F396" s="266" t="s">
        <v>361</v>
      </c>
      <c r="G396" s="264"/>
      <c r="H396" s="265" t="s">
        <v>1</v>
      </c>
      <c r="I396" s="267"/>
      <c r="J396" s="264"/>
      <c r="K396" s="264"/>
      <c r="L396" s="268"/>
      <c r="M396" s="269"/>
      <c r="N396" s="270"/>
      <c r="O396" s="270"/>
      <c r="P396" s="270"/>
      <c r="Q396" s="270"/>
      <c r="R396" s="270"/>
      <c r="S396" s="270"/>
      <c r="T396" s="27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2" t="s">
        <v>153</v>
      </c>
      <c r="AU396" s="272" t="s">
        <v>88</v>
      </c>
      <c r="AV396" s="15" t="s">
        <v>88</v>
      </c>
      <c r="AW396" s="15" t="s">
        <v>36</v>
      </c>
      <c r="AX396" s="15" t="s">
        <v>81</v>
      </c>
      <c r="AY396" s="272" t="s">
        <v>144</v>
      </c>
    </row>
    <row r="397" s="15" customFormat="1">
      <c r="A397" s="15"/>
      <c r="B397" s="263"/>
      <c r="C397" s="264"/>
      <c r="D397" s="242" t="s">
        <v>153</v>
      </c>
      <c r="E397" s="265" t="s">
        <v>1</v>
      </c>
      <c r="F397" s="266" t="s">
        <v>1224</v>
      </c>
      <c r="G397" s="264"/>
      <c r="H397" s="265" t="s">
        <v>1</v>
      </c>
      <c r="I397" s="267"/>
      <c r="J397" s="264"/>
      <c r="K397" s="264"/>
      <c r="L397" s="268"/>
      <c r="M397" s="269"/>
      <c r="N397" s="270"/>
      <c r="O397" s="270"/>
      <c r="P397" s="270"/>
      <c r="Q397" s="270"/>
      <c r="R397" s="270"/>
      <c r="S397" s="270"/>
      <c r="T397" s="27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2" t="s">
        <v>153</v>
      </c>
      <c r="AU397" s="272" t="s">
        <v>88</v>
      </c>
      <c r="AV397" s="15" t="s">
        <v>88</v>
      </c>
      <c r="AW397" s="15" t="s">
        <v>36</v>
      </c>
      <c r="AX397" s="15" t="s">
        <v>81</v>
      </c>
      <c r="AY397" s="272" t="s">
        <v>144</v>
      </c>
    </row>
    <row r="398" s="13" customFormat="1">
      <c r="A398" s="13"/>
      <c r="B398" s="240"/>
      <c r="C398" s="241"/>
      <c r="D398" s="242" t="s">
        <v>153</v>
      </c>
      <c r="E398" s="243" t="s">
        <v>1</v>
      </c>
      <c r="F398" s="244" t="s">
        <v>88</v>
      </c>
      <c r="G398" s="241"/>
      <c r="H398" s="245">
        <v>1</v>
      </c>
      <c r="I398" s="246"/>
      <c r="J398" s="241"/>
      <c r="K398" s="241"/>
      <c r="L398" s="247"/>
      <c r="M398" s="299"/>
      <c r="N398" s="300"/>
      <c r="O398" s="300"/>
      <c r="P398" s="300"/>
      <c r="Q398" s="300"/>
      <c r="R398" s="300"/>
      <c r="S398" s="300"/>
      <c r="T398" s="30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153</v>
      </c>
      <c r="AU398" s="251" t="s">
        <v>88</v>
      </c>
      <c r="AV398" s="13" t="s">
        <v>90</v>
      </c>
      <c r="AW398" s="13" t="s">
        <v>36</v>
      </c>
      <c r="AX398" s="13" t="s">
        <v>88</v>
      </c>
      <c r="AY398" s="251" t="s">
        <v>144</v>
      </c>
    </row>
    <row r="399" s="2" customFormat="1" ht="6.96" customHeight="1">
      <c r="A399" s="39"/>
      <c r="B399" s="67"/>
      <c r="C399" s="68"/>
      <c r="D399" s="68"/>
      <c r="E399" s="68"/>
      <c r="F399" s="68"/>
      <c r="G399" s="68"/>
      <c r="H399" s="68"/>
      <c r="I399" s="68"/>
      <c r="J399" s="68"/>
      <c r="K399" s="68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miOp53fxleZFdFOYnGL4ofEXIicl19g1xIKPDLr02twgdhmR6kcbdvHX7CivvC+zJYvJ56+AI8fsVgPq1RH9BA==" hashValue="46H1FsAY8qp63p6ZXRlt8YOZRfz5AeBqDT9c6iaB9INVIo13OyZyCjKbeqRvI05NIICxlKL5MxAHapA1QxwS6Q==" algorithmName="SHA-512" password="CC35"/>
  <autoFilter ref="C129:K3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Zásobní řad RO Staré Hradiště do Cihelny, Pardubice - 1. etapa</v>
      </c>
      <c r="F7" s="151"/>
      <c r="G7" s="151"/>
      <c r="H7" s="151"/>
      <c r="L7" s="21"/>
    </row>
    <row r="8" s="1" customFormat="1" ht="12" customHeight="1">
      <c r="B8" s="21"/>
      <c r="D8" s="151" t="s">
        <v>109</v>
      </c>
      <c r="L8" s="21"/>
    </row>
    <row r="9" s="2" customFormat="1" ht="16.5" customHeight="1">
      <c r="A9" s="39"/>
      <c r="B9" s="45"/>
      <c r="C9" s="39"/>
      <c r="D9" s="39"/>
      <c r="E9" s="152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19. 1. 2024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40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ROUND((SUM(BE124:BE200)),  2)</f>
        <v>0</v>
      </c>
      <c r="G35" s="39"/>
      <c r="H35" s="39"/>
      <c r="I35" s="165">
        <v>0.20999999999999999</v>
      </c>
      <c r="J35" s="164">
        <f>ROUND(((SUM(BE124:BE200))*I35),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ROUND((SUM(BF124:BF200)),  2)</f>
        <v>0</v>
      </c>
      <c r="G36" s="39"/>
      <c r="H36" s="39"/>
      <c r="I36" s="165">
        <v>0.14999999999999999</v>
      </c>
      <c r="J36" s="164">
        <f>ROUND(((SUM(BF124:BF200))*I36),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ROUND((SUM(BG124:BG200)),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ROUND((SUM(BH124:BH200)),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ROUND((SUM(BI124:BI200)),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Zásobní řad RO Staré Hradiště do Cihelny, Pardubice - 1.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08 - Přeložka vodovodu podél komunikace SÚS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Pardubice</v>
      </c>
      <c r="G91" s="41"/>
      <c r="H91" s="41"/>
      <c r="I91" s="33" t="s">
        <v>22</v>
      </c>
      <c r="J91" s="80" t="str">
        <f>IF(J14="","",J14)</f>
        <v>19. 1. 2024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32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118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124</v>
      </c>
      <c r="E101" s="197"/>
      <c r="F101" s="197"/>
      <c r="G101" s="197"/>
      <c r="H101" s="197"/>
      <c r="I101" s="197"/>
      <c r="J101" s="198">
        <f>J132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127</v>
      </c>
      <c r="E102" s="197"/>
      <c r="F102" s="197"/>
      <c r="G102" s="197"/>
      <c r="H102" s="197"/>
      <c r="I102" s="197"/>
      <c r="J102" s="198">
        <f>J199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Zásobní řad RO Staré Hradiště do Cihelny, Pardubice - 1. etapa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109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110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08 - Přeložka vodovodu podél komunikace SÚS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Pardubice</v>
      </c>
      <c r="G118" s="41"/>
      <c r="H118" s="41"/>
      <c r="I118" s="33" t="s">
        <v>22</v>
      </c>
      <c r="J118" s="80" t="str">
        <f>IF(J14="","",J14)</f>
        <v>19. 1. 2024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Vodovody a kanalizace Pardubice, a.s.</v>
      </c>
      <c r="G120" s="41"/>
      <c r="H120" s="41"/>
      <c r="I120" s="33" t="s">
        <v>32</v>
      </c>
      <c r="J120" s="37" t="str">
        <f>E23</f>
        <v>Multiaqua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Lubor Dítě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130</v>
      </c>
      <c r="D123" s="203" t="s">
        <v>66</v>
      </c>
      <c r="E123" s="203" t="s">
        <v>62</v>
      </c>
      <c r="F123" s="203" t="s">
        <v>63</v>
      </c>
      <c r="G123" s="203" t="s">
        <v>131</v>
      </c>
      <c r="H123" s="203" t="s">
        <v>132</v>
      </c>
      <c r="I123" s="203" t="s">
        <v>133</v>
      </c>
      <c r="J123" s="203" t="s">
        <v>115</v>
      </c>
      <c r="K123" s="204" t="s">
        <v>134</v>
      </c>
      <c r="L123" s="205"/>
      <c r="M123" s="101" t="s">
        <v>1</v>
      </c>
      <c r="N123" s="102" t="s">
        <v>45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5.0074882780000003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117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80</v>
      </c>
      <c r="E125" s="214" t="s">
        <v>142</v>
      </c>
      <c r="F125" s="214" t="s">
        <v>143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P126+P132+P199</f>
        <v>0</v>
      </c>
      <c r="Q125" s="219"/>
      <c r="R125" s="220">
        <f>R126+R132+R199</f>
        <v>5.0074882780000003</v>
      </c>
      <c r="S125" s="219"/>
      <c r="T125" s="221">
        <f>T126+T132+T199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88</v>
      </c>
      <c r="AT125" s="223" t="s">
        <v>80</v>
      </c>
      <c r="AU125" s="223" t="s">
        <v>81</v>
      </c>
      <c r="AY125" s="222" t="s">
        <v>144</v>
      </c>
      <c r="BK125" s="224">
        <f>BK126+BK132+BK199</f>
        <v>0</v>
      </c>
    </row>
    <row r="126" s="12" customFormat="1" ht="22.8" customHeight="1">
      <c r="A126" s="12"/>
      <c r="B126" s="211"/>
      <c r="C126" s="212"/>
      <c r="D126" s="213" t="s">
        <v>80</v>
      </c>
      <c r="E126" s="225" t="s">
        <v>151</v>
      </c>
      <c r="F126" s="225" t="s">
        <v>364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SUM(P127:P131)</f>
        <v>0</v>
      </c>
      <c r="Q126" s="219"/>
      <c r="R126" s="220">
        <f>SUM(R127:R131)</f>
        <v>0</v>
      </c>
      <c r="S126" s="219"/>
      <c r="T126" s="22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88</v>
      </c>
      <c r="AT126" s="223" t="s">
        <v>80</v>
      </c>
      <c r="AU126" s="223" t="s">
        <v>88</v>
      </c>
      <c r="AY126" s="222" t="s">
        <v>144</v>
      </c>
      <c r="BK126" s="224">
        <f>SUM(BK127:BK131)</f>
        <v>0</v>
      </c>
    </row>
    <row r="127" s="2" customFormat="1" ht="24.15" customHeight="1">
      <c r="A127" s="39"/>
      <c r="B127" s="40"/>
      <c r="C127" s="227" t="s">
        <v>88</v>
      </c>
      <c r="D127" s="227" t="s">
        <v>146</v>
      </c>
      <c r="E127" s="228" t="s">
        <v>366</v>
      </c>
      <c r="F127" s="229" t="s">
        <v>367</v>
      </c>
      <c r="G127" s="230" t="s">
        <v>211</v>
      </c>
      <c r="H127" s="231">
        <v>1</v>
      </c>
      <c r="I127" s="232"/>
      <c r="J127" s="233">
        <f>ROUND(I127*H127,2)</f>
        <v>0</v>
      </c>
      <c r="K127" s="229" t="s">
        <v>150</v>
      </c>
      <c r="L127" s="45"/>
      <c r="M127" s="234" t="s">
        <v>1</v>
      </c>
      <c r="N127" s="235" t="s">
        <v>46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151</v>
      </c>
      <c r="AT127" s="238" t="s">
        <v>146</v>
      </c>
      <c r="AU127" s="238" t="s">
        <v>90</v>
      </c>
      <c r="AY127" s="18" t="s">
        <v>144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88</v>
      </c>
      <c r="BK127" s="239">
        <f>ROUND(I127*H127,2)</f>
        <v>0</v>
      </c>
      <c r="BL127" s="18" t="s">
        <v>151</v>
      </c>
      <c r="BM127" s="238" t="s">
        <v>1226</v>
      </c>
    </row>
    <row r="128" s="15" customFormat="1">
      <c r="A128" s="15"/>
      <c r="B128" s="263"/>
      <c r="C128" s="264"/>
      <c r="D128" s="242" t="s">
        <v>153</v>
      </c>
      <c r="E128" s="265" t="s">
        <v>1</v>
      </c>
      <c r="F128" s="266" t="s">
        <v>369</v>
      </c>
      <c r="G128" s="264"/>
      <c r="H128" s="265" t="s">
        <v>1</v>
      </c>
      <c r="I128" s="267"/>
      <c r="J128" s="264"/>
      <c r="K128" s="264"/>
      <c r="L128" s="268"/>
      <c r="M128" s="269"/>
      <c r="N128" s="270"/>
      <c r="O128" s="270"/>
      <c r="P128" s="270"/>
      <c r="Q128" s="270"/>
      <c r="R128" s="270"/>
      <c r="S128" s="270"/>
      <c r="T128" s="27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2" t="s">
        <v>153</v>
      </c>
      <c r="AU128" s="272" t="s">
        <v>90</v>
      </c>
      <c r="AV128" s="15" t="s">
        <v>88</v>
      </c>
      <c r="AW128" s="15" t="s">
        <v>36</v>
      </c>
      <c r="AX128" s="15" t="s">
        <v>81</v>
      </c>
      <c r="AY128" s="272" t="s">
        <v>144</v>
      </c>
    </row>
    <row r="129" s="13" customFormat="1">
      <c r="A129" s="13"/>
      <c r="B129" s="240"/>
      <c r="C129" s="241"/>
      <c r="D129" s="242" t="s">
        <v>153</v>
      </c>
      <c r="E129" s="243" t="s">
        <v>1</v>
      </c>
      <c r="F129" s="244" t="s">
        <v>1227</v>
      </c>
      <c r="G129" s="241"/>
      <c r="H129" s="245">
        <v>1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153</v>
      </c>
      <c r="AU129" s="251" t="s">
        <v>90</v>
      </c>
      <c r="AV129" s="13" t="s">
        <v>90</v>
      </c>
      <c r="AW129" s="13" t="s">
        <v>36</v>
      </c>
      <c r="AX129" s="13" t="s">
        <v>88</v>
      </c>
      <c r="AY129" s="251" t="s">
        <v>144</v>
      </c>
    </row>
    <row r="130" s="2" customFormat="1" ht="44.25" customHeight="1">
      <c r="A130" s="39"/>
      <c r="B130" s="40"/>
      <c r="C130" s="227" t="s">
        <v>90</v>
      </c>
      <c r="D130" s="227" t="s">
        <v>146</v>
      </c>
      <c r="E130" s="228" t="s">
        <v>377</v>
      </c>
      <c r="F130" s="229" t="s">
        <v>378</v>
      </c>
      <c r="G130" s="230" t="s">
        <v>211</v>
      </c>
      <c r="H130" s="231">
        <v>0.044999999999999998</v>
      </c>
      <c r="I130" s="232"/>
      <c r="J130" s="233">
        <f>ROUND(I130*H130,2)</f>
        <v>0</v>
      </c>
      <c r="K130" s="229" t="s">
        <v>150</v>
      </c>
      <c r="L130" s="45"/>
      <c r="M130" s="234" t="s">
        <v>1</v>
      </c>
      <c r="N130" s="235" t="s">
        <v>46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151</v>
      </c>
      <c r="AT130" s="238" t="s">
        <v>146</v>
      </c>
      <c r="AU130" s="238" t="s">
        <v>90</v>
      </c>
      <c r="AY130" s="18" t="s">
        <v>144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88</v>
      </c>
      <c r="BK130" s="239">
        <f>ROUND(I130*H130,2)</f>
        <v>0</v>
      </c>
      <c r="BL130" s="18" t="s">
        <v>151</v>
      </c>
      <c r="BM130" s="238" t="s">
        <v>1228</v>
      </c>
    </row>
    <row r="131" s="13" customFormat="1">
      <c r="A131" s="13"/>
      <c r="B131" s="240"/>
      <c r="C131" s="241"/>
      <c r="D131" s="242" t="s">
        <v>153</v>
      </c>
      <c r="E131" s="243" t="s">
        <v>1</v>
      </c>
      <c r="F131" s="244" t="s">
        <v>1229</v>
      </c>
      <c r="G131" s="241"/>
      <c r="H131" s="245">
        <v>0.044999999999999998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153</v>
      </c>
      <c r="AU131" s="251" t="s">
        <v>90</v>
      </c>
      <c r="AV131" s="13" t="s">
        <v>90</v>
      </c>
      <c r="AW131" s="13" t="s">
        <v>36</v>
      </c>
      <c r="AX131" s="13" t="s">
        <v>88</v>
      </c>
      <c r="AY131" s="251" t="s">
        <v>144</v>
      </c>
    </row>
    <row r="132" s="12" customFormat="1" ht="22.8" customHeight="1">
      <c r="A132" s="12"/>
      <c r="B132" s="211"/>
      <c r="C132" s="212"/>
      <c r="D132" s="213" t="s">
        <v>80</v>
      </c>
      <c r="E132" s="225" t="s">
        <v>189</v>
      </c>
      <c r="F132" s="225" t="s">
        <v>416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SUM(P133:P198)</f>
        <v>0</v>
      </c>
      <c r="Q132" s="219"/>
      <c r="R132" s="220">
        <f>SUM(R133:R198)</f>
        <v>5.0074882780000003</v>
      </c>
      <c r="S132" s="219"/>
      <c r="T132" s="221">
        <f>SUM(T133:T198)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88</v>
      </c>
      <c r="AT132" s="223" t="s">
        <v>80</v>
      </c>
      <c r="AU132" s="223" t="s">
        <v>88</v>
      </c>
      <c r="AY132" s="222" t="s">
        <v>144</v>
      </c>
      <c r="BK132" s="224">
        <f>SUM(BK133:BK198)</f>
        <v>0</v>
      </c>
    </row>
    <row r="133" s="2" customFormat="1" ht="24.15" customHeight="1">
      <c r="A133" s="39"/>
      <c r="B133" s="40"/>
      <c r="C133" s="227" t="s">
        <v>162</v>
      </c>
      <c r="D133" s="227" t="s">
        <v>146</v>
      </c>
      <c r="E133" s="228" t="s">
        <v>757</v>
      </c>
      <c r="F133" s="229" t="s">
        <v>758</v>
      </c>
      <c r="G133" s="230" t="s">
        <v>332</v>
      </c>
      <c r="H133" s="231">
        <v>7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46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151</v>
      </c>
      <c r="AT133" s="238" t="s">
        <v>146</v>
      </c>
      <c r="AU133" s="238" t="s">
        <v>90</v>
      </c>
      <c r="AY133" s="18" t="s">
        <v>144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151</v>
      </c>
      <c r="BM133" s="238" t="s">
        <v>1230</v>
      </c>
    </row>
    <row r="134" s="2" customFormat="1" ht="24.15" customHeight="1">
      <c r="A134" s="39"/>
      <c r="B134" s="40"/>
      <c r="C134" s="285" t="s">
        <v>151</v>
      </c>
      <c r="D134" s="285" t="s">
        <v>278</v>
      </c>
      <c r="E134" s="286" t="s">
        <v>760</v>
      </c>
      <c r="F134" s="287" t="s">
        <v>761</v>
      </c>
      <c r="G134" s="288" t="s">
        <v>332</v>
      </c>
      <c r="H134" s="289">
        <v>7</v>
      </c>
      <c r="I134" s="290"/>
      <c r="J134" s="291">
        <f>ROUND(I134*H134,2)</f>
        <v>0</v>
      </c>
      <c r="K134" s="287" t="s">
        <v>1</v>
      </c>
      <c r="L134" s="292"/>
      <c r="M134" s="293" t="s">
        <v>1</v>
      </c>
      <c r="N134" s="294" t="s">
        <v>46</v>
      </c>
      <c r="O134" s="92"/>
      <c r="P134" s="236">
        <f>O134*H134</f>
        <v>0</v>
      </c>
      <c r="Q134" s="236">
        <v>0.00014999999999999999</v>
      </c>
      <c r="R134" s="236">
        <f>Q134*H134</f>
        <v>0.0010499999999999999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189</v>
      </c>
      <c r="AT134" s="238" t="s">
        <v>278</v>
      </c>
      <c r="AU134" s="238" t="s">
        <v>90</v>
      </c>
      <c r="AY134" s="18" t="s">
        <v>144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151</v>
      </c>
      <c r="BM134" s="238" t="s">
        <v>1231</v>
      </c>
    </row>
    <row r="135" s="2" customFormat="1" ht="24.15" customHeight="1">
      <c r="A135" s="39"/>
      <c r="B135" s="40"/>
      <c r="C135" s="227" t="s">
        <v>171</v>
      </c>
      <c r="D135" s="227" t="s">
        <v>146</v>
      </c>
      <c r="E135" s="228" t="s">
        <v>763</v>
      </c>
      <c r="F135" s="229" t="s">
        <v>764</v>
      </c>
      <c r="G135" s="230" t="s">
        <v>332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46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151</v>
      </c>
      <c r="AT135" s="238" t="s">
        <v>146</v>
      </c>
      <c r="AU135" s="238" t="s">
        <v>90</v>
      </c>
      <c r="AY135" s="18" t="s">
        <v>144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151</v>
      </c>
      <c r="BM135" s="238" t="s">
        <v>1232</v>
      </c>
    </row>
    <row r="136" s="2" customFormat="1" ht="24.15" customHeight="1">
      <c r="A136" s="39"/>
      <c r="B136" s="40"/>
      <c r="C136" s="285" t="s">
        <v>177</v>
      </c>
      <c r="D136" s="285" t="s">
        <v>278</v>
      </c>
      <c r="E136" s="286" t="s">
        <v>1233</v>
      </c>
      <c r="F136" s="287" t="s">
        <v>1234</v>
      </c>
      <c r="G136" s="288" t="s">
        <v>332</v>
      </c>
      <c r="H136" s="289">
        <v>1</v>
      </c>
      <c r="I136" s="290"/>
      <c r="J136" s="291">
        <f>ROUND(I136*H136,2)</f>
        <v>0</v>
      </c>
      <c r="K136" s="287" t="s">
        <v>1</v>
      </c>
      <c r="L136" s="292"/>
      <c r="M136" s="293" t="s">
        <v>1</v>
      </c>
      <c r="N136" s="294" t="s">
        <v>46</v>
      </c>
      <c r="O136" s="92"/>
      <c r="P136" s="236">
        <f>O136*H136</f>
        <v>0</v>
      </c>
      <c r="Q136" s="236">
        <v>0.00050000000000000001</v>
      </c>
      <c r="R136" s="236">
        <f>Q136*H136</f>
        <v>0.00050000000000000001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189</v>
      </c>
      <c r="AT136" s="238" t="s">
        <v>278</v>
      </c>
      <c r="AU136" s="238" t="s">
        <v>90</v>
      </c>
      <c r="AY136" s="18" t="s">
        <v>144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88</v>
      </c>
      <c r="BK136" s="239">
        <f>ROUND(I136*H136,2)</f>
        <v>0</v>
      </c>
      <c r="BL136" s="18" t="s">
        <v>151</v>
      </c>
      <c r="BM136" s="238" t="s">
        <v>1235</v>
      </c>
    </row>
    <row r="137" s="2" customFormat="1" ht="44.25" customHeight="1">
      <c r="A137" s="39"/>
      <c r="B137" s="40"/>
      <c r="C137" s="227" t="s">
        <v>183</v>
      </c>
      <c r="D137" s="227" t="s">
        <v>146</v>
      </c>
      <c r="E137" s="228" t="s">
        <v>1236</v>
      </c>
      <c r="F137" s="229" t="s">
        <v>1237</v>
      </c>
      <c r="G137" s="230" t="s">
        <v>332</v>
      </c>
      <c r="H137" s="231">
        <v>1</v>
      </c>
      <c r="I137" s="232"/>
      <c r="J137" s="233">
        <f>ROUND(I137*H137,2)</f>
        <v>0</v>
      </c>
      <c r="K137" s="229" t="s">
        <v>150</v>
      </c>
      <c r="L137" s="45"/>
      <c r="M137" s="234" t="s">
        <v>1</v>
      </c>
      <c r="N137" s="235" t="s">
        <v>46</v>
      </c>
      <c r="O137" s="92"/>
      <c r="P137" s="236">
        <f>O137*H137</f>
        <v>0</v>
      </c>
      <c r="Q137" s="236">
        <v>0.0010931999999999999</v>
      </c>
      <c r="R137" s="236">
        <f>Q137*H137</f>
        <v>0.0010931999999999999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151</v>
      </c>
      <c r="AT137" s="238" t="s">
        <v>146</v>
      </c>
      <c r="AU137" s="238" t="s">
        <v>90</v>
      </c>
      <c r="AY137" s="18" t="s">
        <v>144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88</v>
      </c>
      <c r="BK137" s="239">
        <f>ROUND(I137*H137,2)</f>
        <v>0</v>
      </c>
      <c r="BL137" s="18" t="s">
        <v>151</v>
      </c>
      <c r="BM137" s="238" t="s">
        <v>1238</v>
      </c>
    </row>
    <row r="138" s="2" customFormat="1" ht="24.15" customHeight="1">
      <c r="A138" s="39"/>
      <c r="B138" s="40"/>
      <c r="C138" s="285" t="s">
        <v>189</v>
      </c>
      <c r="D138" s="285" t="s">
        <v>278</v>
      </c>
      <c r="E138" s="286" t="s">
        <v>1239</v>
      </c>
      <c r="F138" s="287" t="s">
        <v>1240</v>
      </c>
      <c r="G138" s="288" t="s">
        <v>332</v>
      </c>
      <c r="H138" s="289">
        <v>1</v>
      </c>
      <c r="I138" s="290"/>
      <c r="J138" s="291">
        <f>ROUND(I138*H138,2)</f>
        <v>0</v>
      </c>
      <c r="K138" s="287" t="s">
        <v>1</v>
      </c>
      <c r="L138" s="292"/>
      <c r="M138" s="293" t="s">
        <v>1</v>
      </c>
      <c r="N138" s="294" t="s">
        <v>46</v>
      </c>
      <c r="O138" s="92"/>
      <c r="P138" s="236">
        <f>O138*H138</f>
        <v>0</v>
      </c>
      <c r="Q138" s="236">
        <v>0.010999999999999999</v>
      </c>
      <c r="R138" s="236">
        <f>Q138*H138</f>
        <v>0.010999999999999999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189</v>
      </c>
      <c r="AT138" s="238" t="s">
        <v>278</v>
      </c>
      <c r="AU138" s="238" t="s">
        <v>90</v>
      </c>
      <c r="AY138" s="18" t="s">
        <v>144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88</v>
      </c>
      <c r="BK138" s="239">
        <f>ROUND(I138*H138,2)</f>
        <v>0</v>
      </c>
      <c r="BL138" s="18" t="s">
        <v>151</v>
      </c>
      <c r="BM138" s="238" t="s">
        <v>1241</v>
      </c>
    </row>
    <row r="139" s="2" customFormat="1" ht="44.25" customHeight="1">
      <c r="A139" s="39"/>
      <c r="B139" s="40"/>
      <c r="C139" s="227" t="s">
        <v>194</v>
      </c>
      <c r="D139" s="227" t="s">
        <v>146</v>
      </c>
      <c r="E139" s="228" t="s">
        <v>442</v>
      </c>
      <c r="F139" s="229" t="s">
        <v>443</v>
      </c>
      <c r="G139" s="230" t="s">
        <v>332</v>
      </c>
      <c r="H139" s="231">
        <v>2</v>
      </c>
      <c r="I139" s="232"/>
      <c r="J139" s="233">
        <f>ROUND(I139*H139,2)</f>
        <v>0</v>
      </c>
      <c r="K139" s="229" t="s">
        <v>150</v>
      </c>
      <c r="L139" s="45"/>
      <c r="M139" s="234" t="s">
        <v>1</v>
      </c>
      <c r="N139" s="235" t="s">
        <v>46</v>
      </c>
      <c r="O139" s="92"/>
      <c r="P139" s="236">
        <f>O139*H139</f>
        <v>0</v>
      </c>
      <c r="Q139" s="236">
        <v>0.0016692</v>
      </c>
      <c r="R139" s="236">
        <f>Q139*H139</f>
        <v>0.0033384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151</v>
      </c>
      <c r="AT139" s="238" t="s">
        <v>146</v>
      </c>
      <c r="AU139" s="238" t="s">
        <v>90</v>
      </c>
      <c r="AY139" s="18" t="s">
        <v>144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151</v>
      </c>
      <c r="BM139" s="238" t="s">
        <v>1242</v>
      </c>
    </row>
    <row r="140" s="2" customFormat="1" ht="24.15" customHeight="1">
      <c r="A140" s="39"/>
      <c r="B140" s="40"/>
      <c r="C140" s="285" t="s">
        <v>198</v>
      </c>
      <c r="D140" s="285" t="s">
        <v>278</v>
      </c>
      <c r="E140" s="286" t="s">
        <v>1243</v>
      </c>
      <c r="F140" s="287" t="s">
        <v>1244</v>
      </c>
      <c r="G140" s="288" t="s">
        <v>332</v>
      </c>
      <c r="H140" s="289">
        <v>1</v>
      </c>
      <c r="I140" s="290"/>
      <c r="J140" s="291">
        <f>ROUND(I140*H140,2)</f>
        <v>0</v>
      </c>
      <c r="K140" s="287" t="s">
        <v>150</v>
      </c>
      <c r="L140" s="292"/>
      <c r="M140" s="293" t="s">
        <v>1</v>
      </c>
      <c r="N140" s="294" t="s">
        <v>46</v>
      </c>
      <c r="O140" s="92"/>
      <c r="P140" s="236">
        <f>O140*H140</f>
        <v>0</v>
      </c>
      <c r="Q140" s="236">
        <v>0.0083999999999999995</v>
      </c>
      <c r="R140" s="236">
        <f>Q140*H140</f>
        <v>0.0083999999999999995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189</v>
      </c>
      <c r="AT140" s="238" t="s">
        <v>278</v>
      </c>
      <c r="AU140" s="238" t="s">
        <v>90</v>
      </c>
      <c r="AY140" s="18" t="s">
        <v>144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88</v>
      </c>
      <c r="BK140" s="239">
        <f>ROUND(I140*H140,2)</f>
        <v>0</v>
      </c>
      <c r="BL140" s="18" t="s">
        <v>151</v>
      </c>
      <c r="BM140" s="238" t="s">
        <v>1245</v>
      </c>
    </row>
    <row r="141" s="2" customFormat="1" ht="24.15" customHeight="1">
      <c r="A141" s="39"/>
      <c r="B141" s="40"/>
      <c r="C141" s="285" t="s">
        <v>203</v>
      </c>
      <c r="D141" s="285" t="s">
        <v>278</v>
      </c>
      <c r="E141" s="286" t="s">
        <v>1246</v>
      </c>
      <c r="F141" s="287" t="s">
        <v>1247</v>
      </c>
      <c r="G141" s="288" t="s">
        <v>332</v>
      </c>
      <c r="H141" s="289">
        <v>1</v>
      </c>
      <c r="I141" s="290"/>
      <c r="J141" s="291">
        <f>ROUND(I141*H141,2)</f>
        <v>0</v>
      </c>
      <c r="K141" s="287" t="s">
        <v>1</v>
      </c>
      <c r="L141" s="292"/>
      <c r="M141" s="293" t="s">
        <v>1</v>
      </c>
      <c r="N141" s="294" t="s">
        <v>46</v>
      </c>
      <c r="O141" s="92"/>
      <c r="P141" s="236">
        <f>O141*H141</f>
        <v>0</v>
      </c>
      <c r="Q141" s="236">
        <v>0.013400000000000001</v>
      </c>
      <c r="R141" s="236">
        <f>Q141*H141</f>
        <v>0.013400000000000001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189</v>
      </c>
      <c r="AT141" s="238" t="s">
        <v>278</v>
      </c>
      <c r="AU141" s="238" t="s">
        <v>90</v>
      </c>
      <c r="AY141" s="18" t="s">
        <v>144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88</v>
      </c>
      <c r="BK141" s="239">
        <f>ROUND(I141*H141,2)</f>
        <v>0</v>
      </c>
      <c r="BL141" s="18" t="s">
        <v>151</v>
      </c>
      <c r="BM141" s="238" t="s">
        <v>1248</v>
      </c>
    </row>
    <row r="142" s="2" customFormat="1" ht="44.25" customHeight="1">
      <c r="A142" s="39"/>
      <c r="B142" s="40"/>
      <c r="C142" s="227" t="s">
        <v>208</v>
      </c>
      <c r="D142" s="227" t="s">
        <v>146</v>
      </c>
      <c r="E142" s="228" t="s">
        <v>1249</v>
      </c>
      <c r="F142" s="229" t="s">
        <v>1250</v>
      </c>
      <c r="G142" s="230" t="s">
        <v>332</v>
      </c>
      <c r="H142" s="231">
        <v>1</v>
      </c>
      <c r="I142" s="232"/>
      <c r="J142" s="233">
        <f>ROUND(I142*H142,2)</f>
        <v>0</v>
      </c>
      <c r="K142" s="229" t="s">
        <v>150</v>
      </c>
      <c r="L142" s="45"/>
      <c r="M142" s="234" t="s">
        <v>1</v>
      </c>
      <c r="N142" s="235" t="s">
        <v>46</v>
      </c>
      <c r="O142" s="92"/>
      <c r="P142" s="236">
        <f>O142*H142</f>
        <v>0</v>
      </c>
      <c r="Q142" s="236">
        <v>0.0017147</v>
      </c>
      <c r="R142" s="236">
        <f>Q142*H142</f>
        <v>0.0017147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151</v>
      </c>
      <c r="AT142" s="238" t="s">
        <v>146</v>
      </c>
      <c r="AU142" s="238" t="s">
        <v>90</v>
      </c>
      <c r="AY142" s="18" t="s">
        <v>144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151</v>
      </c>
      <c r="BM142" s="238" t="s">
        <v>1251</v>
      </c>
    </row>
    <row r="143" s="2" customFormat="1" ht="24.15" customHeight="1">
      <c r="A143" s="39"/>
      <c r="B143" s="40"/>
      <c r="C143" s="285" t="s">
        <v>214</v>
      </c>
      <c r="D143" s="285" t="s">
        <v>278</v>
      </c>
      <c r="E143" s="286" t="s">
        <v>1252</v>
      </c>
      <c r="F143" s="287" t="s">
        <v>1253</v>
      </c>
      <c r="G143" s="288" t="s">
        <v>332</v>
      </c>
      <c r="H143" s="289">
        <v>1</v>
      </c>
      <c r="I143" s="290"/>
      <c r="J143" s="291">
        <f>ROUND(I143*H143,2)</f>
        <v>0</v>
      </c>
      <c r="K143" s="287" t="s">
        <v>150</v>
      </c>
      <c r="L143" s="292"/>
      <c r="M143" s="293" t="s">
        <v>1</v>
      </c>
      <c r="N143" s="294" t="s">
        <v>46</v>
      </c>
      <c r="O143" s="92"/>
      <c r="P143" s="236">
        <f>O143*H143</f>
        <v>0</v>
      </c>
      <c r="Q143" s="236">
        <v>0.0149</v>
      </c>
      <c r="R143" s="236">
        <f>Q143*H143</f>
        <v>0.0149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189</v>
      </c>
      <c r="AT143" s="238" t="s">
        <v>278</v>
      </c>
      <c r="AU143" s="238" t="s">
        <v>90</v>
      </c>
      <c r="AY143" s="18" t="s">
        <v>144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151</v>
      </c>
      <c r="BM143" s="238" t="s">
        <v>1254</v>
      </c>
    </row>
    <row r="144" s="2" customFormat="1" ht="37.8" customHeight="1">
      <c r="A144" s="39"/>
      <c r="B144" s="40"/>
      <c r="C144" s="227" t="s">
        <v>222</v>
      </c>
      <c r="D144" s="227" t="s">
        <v>146</v>
      </c>
      <c r="E144" s="228" t="s">
        <v>784</v>
      </c>
      <c r="F144" s="229" t="s">
        <v>785</v>
      </c>
      <c r="G144" s="230" t="s">
        <v>174</v>
      </c>
      <c r="H144" s="231">
        <v>10.5</v>
      </c>
      <c r="I144" s="232"/>
      <c r="J144" s="233">
        <f>ROUND(I144*H144,2)</f>
        <v>0</v>
      </c>
      <c r="K144" s="229" t="s">
        <v>150</v>
      </c>
      <c r="L144" s="45"/>
      <c r="M144" s="234" t="s">
        <v>1</v>
      </c>
      <c r="N144" s="235" t="s">
        <v>46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151</v>
      </c>
      <c r="AT144" s="238" t="s">
        <v>146</v>
      </c>
      <c r="AU144" s="238" t="s">
        <v>90</v>
      </c>
      <c r="AY144" s="18" t="s">
        <v>144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88</v>
      </c>
      <c r="BK144" s="239">
        <f>ROUND(I144*H144,2)</f>
        <v>0</v>
      </c>
      <c r="BL144" s="18" t="s">
        <v>151</v>
      </c>
      <c r="BM144" s="238" t="s">
        <v>1255</v>
      </c>
    </row>
    <row r="145" s="2" customFormat="1" ht="24.15" customHeight="1">
      <c r="A145" s="39"/>
      <c r="B145" s="40"/>
      <c r="C145" s="285" t="s">
        <v>8</v>
      </c>
      <c r="D145" s="285" t="s">
        <v>278</v>
      </c>
      <c r="E145" s="286" t="s">
        <v>787</v>
      </c>
      <c r="F145" s="287" t="s">
        <v>788</v>
      </c>
      <c r="G145" s="288" t="s">
        <v>174</v>
      </c>
      <c r="H145" s="289">
        <v>10.658</v>
      </c>
      <c r="I145" s="290"/>
      <c r="J145" s="291">
        <f>ROUND(I145*H145,2)</f>
        <v>0</v>
      </c>
      <c r="K145" s="287" t="s">
        <v>150</v>
      </c>
      <c r="L145" s="292"/>
      <c r="M145" s="293" t="s">
        <v>1</v>
      </c>
      <c r="N145" s="294" t="s">
        <v>46</v>
      </c>
      <c r="O145" s="92"/>
      <c r="P145" s="236">
        <f>O145*H145</f>
        <v>0</v>
      </c>
      <c r="Q145" s="236">
        <v>0.00027</v>
      </c>
      <c r="R145" s="236">
        <f>Q145*H145</f>
        <v>0.0028776599999999998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189</v>
      </c>
      <c r="AT145" s="238" t="s">
        <v>278</v>
      </c>
      <c r="AU145" s="238" t="s">
        <v>90</v>
      </c>
      <c r="AY145" s="18" t="s">
        <v>144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151</v>
      </c>
      <c r="BM145" s="238" t="s">
        <v>1256</v>
      </c>
    </row>
    <row r="146" s="2" customFormat="1">
      <c r="A146" s="39"/>
      <c r="B146" s="40"/>
      <c r="C146" s="41"/>
      <c r="D146" s="242" t="s">
        <v>282</v>
      </c>
      <c r="E146" s="41"/>
      <c r="F146" s="295" t="s">
        <v>790</v>
      </c>
      <c r="G146" s="41"/>
      <c r="H146" s="41"/>
      <c r="I146" s="296"/>
      <c r="J146" s="41"/>
      <c r="K146" s="41"/>
      <c r="L146" s="45"/>
      <c r="M146" s="297"/>
      <c r="N146" s="29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282</v>
      </c>
      <c r="AU146" s="18" t="s">
        <v>90</v>
      </c>
    </row>
    <row r="147" s="13" customFormat="1">
      <c r="A147" s="13"/>
      <c r="B147" s="240"/>
      <c r="C147" s="241"/>
      <c r="D147" s="242" t="s">
        <v>153</v>
      </c>
      <c r="E147" s="241"/>
      <c r="F147" s="244" t="s">
        <v>1257</v>
      </c>
      <c r="G147" s="241"/>
      <c r="H147" s="245">
        <v>10.658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153</v>
      </c>
      <c r="AU147" s="251" t="s">
        <v>90</v>
      </c>
      <c r="AV147" s="13" t="s">
        <v>90</v>
      </c>
      <c r="AW147" s="13" t="s">
        <v>4</v>
      </c>
      <c r="AX147" s="13" t="s">
        <v>88</v>
      </c>
      <c r="AY147" s="251" t="s">
        <v>144</v>
      </c>
    </row>
    <row r="148" s="2" customFormat="1" ht="37.8" customHeight="1">
      <c r="A148" s="39"/>
      <c r="B148" s="40"/>
      <c r="C148" s="227" t="s">
        <v>234</v>
      </c>
      <c r="D148" s="227" t="s">
        <v>146</v>
      </c>
      <c r="E148" s="228" t="s">
        <v>792</v>
      </c>
      <c r="F148" s="229" t="s">
        <v>793</v>
      </c>
      <c r="G148" s="230" t="s">
        <v>174</v>
      </c>
      <c r="H148" s="231">
        <v>62</v>
      </c>
      <c r="I148" s="232"/>
      <c r="J148" s="233">
        <f>ROUND(I148*H148,2)</f>
        <v>0</v>
      </c>
      <c r="K148" s="229" t="s">
        <v>150</v>
      </c>
      <c r="L148" s="45"/>
      <c r="M148" s="234" t="s">
        <v>1</v>
      </c>
      <c r="N148" s="235" t="s">
        <v>46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151</v>
      </c>
      <c r="AT148" s="238" t="s">
        <v>146</v>
      </c>
      <c r="AU148" s="238" t="s">
        <v>90</v>
      </c>
      <c r="AY148" s="18" t="s">
        <v>144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151</v>
      </c>
      <c r="BM148" s="238" t="s">
        <v>1258</v>
      </c>
    </row>
    <row r="149" s="2" customFormat="1" ht="24.15" customHeight="1">
      <c r="A149" s="39"/>
      <c r="B149" s="40"/>
      <c r="C149" s="285" t="s">
        <v>239</v>
      </c>
      <c r="D149" s="285" t="s">
        <v>278</v>
      </c>
      <c r="E149" s="286" t="s">
        <v>795</v>
      </c>
      <c r="F149" s="287" t="s">
        <v>796</v>
      </c>
      <c r="G149" s="288" t="s">
        <v>174</v>
      </c>
      <c r="H149" s="289">
        <v>62.93</v>
      </c>
      <c r="I149" s="290"/>
      <c r="J149" s="291">
        <f>ROUND(I149*H149,2)</f>
        <v>0</v>
      </c>
      <c r="K149" s="287" t="s">
        <v>150</v>
      </c>
      <c r="L149" s="292"/>
      <c r="M149" s="293" t="s">
        <v>1</v>
      </c>
      <c r="N149" s="294" t="s">
        <v>46</v>
      </c>
      <c r="O149" s="92"/>
      <c r="P149" s="236">
        <f>O149*H149</f>
        <v>0</v>
      </c>
      <c r="Q149" s="236">
        <v>0.0010499999999999999</v>
      </c>
      <c r="R149" s="236">
        <f>Q149*H149</f>
        <v>0.066076499999999996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189</v>
      </c>
      <c r="AT149" s="238" t="s">
        <v>278</v>
      </c>
      <c r="AU149" s="238" t="s">
        <v>90</v>
      </c>
      <c r="AY149" s="18" t="s">
        <v>144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151</v>
      </c>
      <c r="BM149" s="238" t="s">
        <v>1259</v>
      </c>
    </row>
    <row r="150" s="2" customFormat="1">
      <c r="A150" s="39"/>
      <c r="B150" s="40"/>
      <c r="C150" s="41"/>
      <c r="D150" s="242" t="s">
        <v>282</v>
      </c>
      <c r="E150" s="41"/>
      <c r="F150" s="295" t="s">
        <v>790</v>
      </c>
      <c r="G150" s="41"/>
      <c r="H150" s="41"/>
      <c r="I150" s="296"/>
      <c r="J150" s="41"/>
      <c r="K150" s="41"/>
      <c r="L150" s="45"/>
      <c r="M150" s="297"/>
      <c r="N150" s="29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282</v>
      </c>
      <c r="AU150" s="18" t="s">
        <v>90</v>
      </c>
    </row>
    <row r="151" s="13" customFormat="1">
      <c r="A151" s="13"/>
      <c r="B151" s="240"/>
      <c r="C151" s="241"/>
      <c r="D151" s="242" t="s">
        <v>153</v>
      </c>
      <c r="E151" s="241"/>
      <c r="F151" s="244" t="s">
        <v>1260</v>
      </c>
      <c r="G151" s="241"/>
      <c r="H151" s="245">
        <v>62.93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153</v>
      </c>
      <c r="AU151" s="251" t="s">
        <v>90</v>
      </c>
      <c r="AV151" s="13" t="s">
        <v>90</v>
      </c>
      <c r="AW151" s="13" t="s">
        <v>4</v>
      </c>
      <c r="AX151" s="13" t="s">
        <v>88</v>
      </c>
      <c r="AY151" s="251" t="s">
        <v>144</v>
      </c>
    </row>
    <row r="152" s="2" customFormat="1" ht="37.8" customHeight="1">
      <c r="A152" s="39"/>
      <c r="B152" s="40"/>
      <c r="C152" s="227" t="s">
        <v>243</v>
      </c>
      <c r="D152" s="227" t="s">
        <v>146</v>
      </c>
      <c r="E152" s="228" t="s">
        <v>1261</v>
      </c>
      <c r="F152" s="229" t="s">
        <v>1262</v>
      </c>
      <c r="G152" s="230" t="s">
        <v>174</v>
      </c>
      <c r="H152" s="231">
        <v>85</v>
      </c>
      <c r="I152" s="232"/>
      <c r="J152" s="233">
        <f>ROUND(I152*H152,2)</f>
        <v>0</v>
      </c>
      <c r="K152" s="229" t="s">
        <v>150</v>
      </c>
      <c r="L152" s="45"/>
      <c r="M152" s="234" t="s">
        <v>1</v>
      </c>
      <c r="N152" s="235" t="s">
        <v>46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151</v>
      </c>
      <c r="AT152" s="238" t="s">
        <v>146</v>
      </c>
      <c r="AU152" s="238" t="s">
        <v>90</v>
      </c>
      <c r="AY152" s="18" t="s">
        <v>144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88</v>
      </c>
      <c r="BK152" s="239">
        <f>ROUND(I152*H152,2)</f>
        <v>0</v>
      </c>
      <c r="BL152" s="18" t="s">
        <v>151</v>
      </c>
      <c r="BM152" s="238" t="s">
        <v>1263</v>
      </c>
    </row>
    <row r="153" s="2" customFormat="1" ht="24.15" customHeight="1">
      <c r="A153" s="39"/>
      <c r="B153" s="40"/>
      <c r="C153" s="285" t="s">
        <v>253</v>
      </c>
      <c r="D153" s="285" t="s">
        <v>278</v>
      </c>
      <c r="E153" s="286" t="s">
        <v>1264</v>
      </c>
      <c r="F153" s="287" t="s">
        <v>1265</v>
      </c>
      <c r="G153" s="288" t="s">
        <v>174</v>
      </c>
      <c r="H153" s="289">
        <v>86.275000000000006</v>
      </c>
      <c r="I153" s="290"/>
      <c r="J153" s="291">
        <f>ROUND(I153*H153,2)</f>
        <v>0</v>
      </c>
      <c r="K153" s="287" t="s">
        <v>150</v>
      </c>
      <c r="L153" s="292"/>
      <c r="M153" s="293" t="s">
        <v>1</v>
      </c>
      <c r="N153" s="294" t="s">
        <v>46</v>
      </c>
      <c r="O153" s="92"/>
      <c r="P153" s="236">
        <f>O153*H153</f>
        <v>0</v>
      </c>
      <c r="Q153" s="236">
        <v>0.00214</v>
      </c>
      <c r="R153" s="236">
        <f>Q153*H153</f>
        <v>0.1846285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189</v>
      </c>
      <c r="AT153" s="238" t="s">
        <v>278</v>
      </c>
      <c r="AU153" s="238" t="s">
        <v>90</v>
      </c>
      <c r="AY153" s="18" t="s">
        <v>144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88</v>
      </c>
      <c r="BK153" s="239">
        <f>ROUND(I153*H153,2)</f>
        <v>0</v>
      </c>
      <c r="BL153" s="18" t="s">
        <v>151</v>
      </c>
      <c r="BM153" s="238" t="s">
        <v>1266</v>
      </c>
    </row>
    <row r="154" s="2" customFormat="1">
      <c r="A154" s="39"/>
      <c r="B154" s="40"/>
      <c r="C154" s="41"/>
      <c r="D154" s="242" t="s">
        <v>282</v>
      </c>
      <c r="E154" s="41"/>
      <c r="F154" s="295" t="s">
        <v>790</v>
      </c>
      <c r="G154" s="41"/>
      <c r="H154" s="41"/>
      <c r="I154" s="296"/>
      <c r="J154" s="41"/>
      <c r="K154" s="41"/>
      <c r="L154" s="45"/>
      <c r="M154" s="297"/>
      <c r="N154" s="29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282</v>
      </c>
      <c r="AU154" s="18" t="s">
        <v>90</v>
      </c>
    </row>
    <row r="155" s="13" customFormat="1">
      <c r="A155" s="13"/>
      <c r="B155" s="240"/>
      <c r="C155" s="241"/>
      <c r="D155" s="242" t="s">
        <v>153</v>
      </c>
      <c r="E155" s="241"/>
      <c r="F155" s="244" t="s">
        <v>1267</v>
      </c>
      <c r="G155" s="241"/>
      <c r="H155" s="245">
        <v>86.275000000000006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153</v>
      </c>
      <c r="AU155" s="251" t="s">
        <v>90</v>
      </c>
      <c r="AV155" s="13" t="s">
        <v>90</v>
      </c>
      <c r="AW155" s="13" t="s">
        <v>4</v>
      </c>
      <c r="AX155" s="13" t="s">
        <v>88</v>
      </c>
      <c r="AY155" s="251" t="s">
        <v>144</v>
      </c>
    </row>
    <row r="156" s="2" customFormat="1" ht="44.25" customHeight="1">
      <c r="A156" s="39"/>
      <c r="B156" s="40"/>
      <c r="C156" s="227" t="s">
        <v>258</v>
      </c>
      <c r="D156" s="227" t="s">
        <v>146</v>
      </c>
      <c r="E156" s="228" t="s">
        <v>813</v>
      </c>
      <c r="F156" s="229" t="s">
        <v>814</v>
      </c>
      <c r="G156" s="230" t="s">
        <v>332</v>
      </c>
      <c r="H156" s="231">
        <v>6</v>
      </c>
      <c r="I156" s="232"/>
      <c r="J156" s="233">
        <f>ROUND(I156*H156,2)</f>
        <v>0</v>
      </c>
      <c r="K156" s="229" t="s">
        <v>150</v>
      </c>
      <c r="L156" s="45"/>
      <c r="M156" s="234" t="s">
        <v>1</v>
      </c>
      <c r="N156" s="235" t="s">
        <v>46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151</v>
      </c>
      <c r="AT156" s="238" t="s">
        <v>146</v>
      </c>
      <c r="AU156" s="238" t="s">
        <v>90</v>
      </c>
      <c r="AY156" s="18" t="s">
        <v>144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151</v>
      </c>
      <c r="BM156" s="238" t="s">
        <v>1268</v>
      </c>
    </row>
    <row r="157" s="2" customFormat="1" ht="16.5" customHeight="1">
      <c r="A157" s="39"/>
      <c r="B157" s="40"/>
      <c r="C157" s="285" t="s">
        <v>7</v>
      </c>
      <c r="D157" s="285" t="s">
        <v>278</v>
      </c>
      <c r="E157" s="286" t="s">
        <v>1269</v>
      </c>
      <c r="F157" s="287" t="s">
        <v>1270</v>
      </c>
      <c r="G157" s="288" t="s">
        <v>332</v>
      </c>
      <c r="H157" s="289">
        <v>2</v>
      </c>
      <c r="I157" s="290"/>
      <c r="J157" s="291">
        <f>ROUND(I157*H157,2)</f>
        <v>0</v>
      </c>
      <c r="K157" s="287" t="s">
        <v>150</v>
      </c>
      <c r="L157" s="292"/>
      <c r="M157" s="293" t="s">
        <v>1</v>
      </c>
      <c r="N157" s="294" t="s">
        <v>46</v>
      </c>
      <c r="O157" s="92"/>
      <c r="P157" s="236">
        <f>O157*H157</f>
        <v>0</v>
      </c>
      <c r="Q157" s="236">
        <v>0.00022000000000000001</v>
      </c>
      <c r="R157" s="236">
        <f>Q157*H157</f>
        <v>0.00044000000000000002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189</v>
      </c>
      <c r="AT157" s="238" t="s">
        <v>278</v>
      </c>
      <c r="AU157" s="238" t="s">
        <v>90</v>
      </c>
      <c r="AY157" s="18" t="s">
        <v>144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151</v>
      </c>
      <c r="BM157" s="238" t="s">
        <v>1271</v>
      </c>
    </row>
    <row r="158" s="2" customFormat="1" ht="16.5" customHeight="1">
      <c r="A158" s="39"/>
      <c r="B158" s="40"/>
      <c r="C158" s="285" t="s">
        <v>271</v>
      </c>
      <c r="D158" s="285" t="s">
        <v>278</v>
      </c>
      <c r="E158" s="286" t="s">
        <v>1272</v>
      </c>
      <c r="F158" s="287" t="s">
        <v>1273</v>
      </c>
      <c r="G158" s="288" t="s">
        <v>332</v>
      </c>
      <c r="H158" s="289">
        <v>2</v>
      </c>
      <c r="I158" s="290"/>
      <c r="J158" s="291">
        <f>ROUND(I158*H158,2)</f>
        <v>0</v>
      </c>
      <c r="K158" s="287" t="s">
        <v>150</v>
      </c>
      <c r="L158" s="292"/>
      <c r="M158" s="293" t="s">
        <v>1</v>
      </c>
      <c r="N158" s="294" t="s">
        <v>46</v>
      </c>
      <c r="O158" s="92"/>
      <c r="P158" s="236">
        <f>O158*H158</f>
        <v>0</v>
      </c>
      <c r="Q158" s="236">
        <v>0.00019000000000000001</v>
      </c>
      <c r="R158" s="236">
        <f>Q158*H158</f>
        <v>0.00038000000000000002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189</v>
      </c>
      <c r="AT158" s="238" t="s">
        <v>278</v>
      </c>
      <c r="AU158" s="238" t="s">
        <v>90</v>
      </c>
      <c r="AY158" s="18" t="s">
        <v>144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151</v>
      </c>
      <c r="BM158" s="238" t="s">
        <v>1274</v>
      </c>
    </row>
    <row r="159" s="2" customFormat="1" ht="21.75" customHeight="1">
      <c r="A159" s="39"/>
      <c r="B159" s="40"/>
      <c r="C159" s="285" t="s">
        <v>277</v>
      </c>
      <c r="D159" s="285" t="s">
        <v>278</v>
      </c>
      <c r="E159" s="286" t="s">
        <v>1275</v>
      </c>
      <c r="F159" s="287" t="s">
        <v>1276</v>
      </c>
      <c r="G159" s="288" t="s">
        <v>332</v>
      </c>
      <c r="H159" s="289">
        <v>2</v>
      </c>
      <c r="I159" s="290"/>
      <c r="J159" s="291">
        <f>ROUND(I159*H159,2)</f>
        <v>0</v>
      </c>
      <c r="K159" s="287" t="s">
        <v>150</v>
      </c>
      <c r="L159" s="292"/>
      <c r="M159" s="293" t="s">
        <v>1</v>
      </c>
      <c r="N159" s="294" t="s">
        <v>46</v>
      </c>
      <c r="O159" s="92"/>
      <c r="P159" s="236">
        <f>O159*H159</f>
        <v>0</v>
      </c>
      <c r="Q159" s="236">
        <v>0.0022000000000000001</v>
      </c>
      <c r="R159" s="236">
        <f>Q159*H159</f>
        <v>0.0044000000000000003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189</v>
      </c>
      <c r="AT159" s="238" t="s">
        <v>278</v>
      </c>
      <c r="AU159" s="238" t="s">
        <v>90</v>
      </c>
      <c r="AY159" s="18" t="s">
        <v>144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151</v>
      </c>
      <c r="BM159" s="238" t="s">
        <v>1277</v>
      </c>
    </row>
    <row r="160" s="2" customFormat="1" ht="49.05" customHeight="1">
      <c r="A160" s="39"/>
      <c r="B160" s="40"/>
      <c r="C160" s="227" t="s">
        <v>285</v>
      </c>
      <c r="D160" s="227" t="s">
        <v>146</v>
      </c>
      <c r="E160" s="228" t="s">
        <v>1278</v>
      </c>
      <c r="F160" s="229" t="s">
        <v>1279</v>
      </c>
      <c r="G160" s="230" t="s">
        <v>332</v>
      </c>
      <c r="H160" s="231">
        <v>3</v>
      </c>
      <c r="I160" s="232"/>
      <c r="J160" s="233">
        <f>ROUND(I160*H160,2)</f>
        <v>0</v>
      </c>
      <c r="K160" s="229" t="s">
        <v>150</v>
      </c>
      <c r="L160" s="45"/>
      <c r="M160" s="234" t="s">
        <v>1</v>
      </c>
      <c r="N160" s="235" t="s">
        <v>46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151</v>
      </c>
      <c r="AT160" s="238" t="s">
        <v>146</v>
      </c>
      <c r="AU160" s="238" t="s">
        <v>90</v>
      </c>
      <c r="AY160" s="18" t="s">
        <v>144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88</v>
      </c>
      <c r="BK160" s="239">
        <f>ROUND(I160*H160,2)</f>
        <v>0</v>
      </c>
      <c r="BL160" s="18" t="s">
        <v>151</v>
      </c>
      <c r="BM160" s="238" t="s">
        <v>1280</v>
      </c>
    </row>
    <row r="161" s="2" customFormat="1" ht="24.15" customHeight="1">
      <c r="A161" s="39"/>
      <c r="B161" s="40"/>
      <c r="C161" s="285" t="s">
        <v>291</v>
      </c>
      <c r="D161" s="285" t="s">
        <v>278</v>
      </c>
      <c r="E161" s="286" t="s">
        <v>1281</v>
      </c>
      <c r="F161" s="287" t="s">
        <v>1282</v>
      </c>
      <c r="G161" s="288" t="s">
        <v>332</v>
      </c>
      <c r="H161" s="289">
        <v>3</v>
      </c>
      <c r="I161" s="290"/>
      <c r="J161" s="291">
        <f>ROUND(I161*H161,2)</f>
        <v>0</v>
      </c>
      <c r="K161" s="287" t="s">
        <v>150</v>
      </c>
      <c r="L161" s="292"/>
      <c r="M161" s="293" t="s">
        <v>1</v>
      </c>
      <c r="N161" s="294" t="s">
        <v>46</v>
      </c>
      <c r="O161" s="92"/>
      <c r="P161" s="236">
        <f>O161*H161</f>
        <v>0</v>
      </c>
      <c r="Q161" s="236">
        <v>0.0029399999999999999</v>
      </c>
      <c r="R161" s="236">
        <f>Q161*H161</f>
        <v>0.0088199999999999997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189</v>
      </c>
      <c r="AT161" s="238" t="s">
        <v>278</v>
      </c>
      <c r="AU161" s="238" t="s">
        <v>90</v>
      </c>
      <c r="AY161" s="18" t="s">
        <v>144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151</v>
      </c>
      <c r="BM161" s="238" t="s">
        <v>1283</v>
      </c>
    </row>
    <row r="162" s="2" customFormat="1" ht="24.15" customHeight="1">
      <c r="A162" s="39"/>
      <c r="B162" s="40"/>
      <c r="C162" s="285" t="s">
        <v>296</v>
      </c>
      <c r="D162" s="285" t="s">
        <v>278</v>
      </c>
      <c r="E162" s="286" t="s">
        <v>1284</v>
      </c>
      <c r="F162" s="287" t="s">
        <v>1285</v>
      </c>
      <c r="G162" s="288" t="s">
        <v>332</v>
      </c>
      <c r="H162" s="289">
        <v>3</v>
      </c>
      <c r="I162" s="290"/>
      <c r="J162" s="291">
        <f>ROUND(I162*H162,2)</f>
        <v>0</v>
      </c>
      <c r="K162" s="287" t="s">
        <v>1</v>
      </c>
      <c r="L162" s="292"/>
      <c r="M162" s="293" t="s">
        <v>1</v>
      </c>
      <c r="N162" s="294" t="s">
        <v>46</v>
      </c>
      <c r="O162" s="92"/>
      <c r="P162" s="236">
        <f>O162*H162</f>
        <v>0</v>
      </c>
      <c r="Q162" s="236">
        <v>0.0053</v>
      </c>
      <c r="R162" s="236">
        <f>Q162*H162</f>
        <v>0.015900000000000001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189</v>
      </c>
      <c r="AT162" s="238" t="s">
        <v>278</v>
      </c>
      <c r="AU162" s="238" t="s">
        <v>90</v>
      </c>
      <c r="AY162" s="18" t="s">
        <v>144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88</v>
      </c>
      <c r="BK162" s="239">
        <f>ROUND(I162*H162,2)</f>
        <v>0</v>
      </c>
      <c r="BL162" s="18" t="s">
        <v>151</v>
      </c>
      <c r="BM162" s="238" t="s">
        <v>1286</v>
      </c>
    </row>
    <row r="163" s="2" customFormat="1" ht="44.25" customHeight="1">
      <c r="A163" s="39"/>
      <c r="B163" s="40"/>
      <c r="C163" s="227" t="s">
        <v>301</v>
      </c>
      <c r="D163" s="227" t="s">
        <v>146</v>
      </c>
      <c r="E163" s="228" t="s">
        <v>825</v>
      </c>
      <c r="F163" s="229" t="s">
        <v>826</v>
      </c>
      <c r="G163" s="230" t="s">
        <v>332</v>
      </c>
      <c r="H163" s="231">
        <v>6</v>
      </c>
      <c r="I163" s="232"/>
      <c r="J163" s="233">
        <f>ROUND(I163*H163,2)</f>
        <v>0</v>
      </c>
      <c r="K163" s="229" t="s">
        <v>150</v>
      </c>
      <c r="L163" s="45"/>
      <c r="M163" s="234" t="s">
        <v>1</v>
      </c>
      <c r="N163" s="235" t="s">
        <v>46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151</v>
      </c>
      <c r="AT163" s="238" t="s">
        <v>146</v>
      </c>
      <c r="AU163" s="238" t="s">
        <v>90</v>
      </c>
      <c r="AY163" s="18" t="s">
        <v>144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88</v>
      </c>
      <c r="BK163" s="239">
        <f>ROUND(I163*H163,2)</f>
        <v>0</v>
      </c>
      <c r="BL163" s="18" t="s">
        <v>151</v>
      </c>
      <c r="BM163" s="238" t="s">
        <v>1287</v>
      </c>
    </row>
    <row r="164" s="2" customFormat="1" ht="16.5" customHeight="1">
      <c r="A164" s="39"/>
      <c r="B164" s="40"/>
      <c r="C164" s="285" t="s">
        <v>306</v>
      </c>
      <c r="D164" s="285" t="s">
        <v>278</v>
      </c>
      <c r="E164" s="286" t="s">
        <v>1288</v>
      </c>
      <c r="F164" s="287" t="s">
        <v>1289</v>
      </c>
      <c r="G164" s="288" t="s">
        <v>332</v>
      </c>
      <c r="H164" s="289">
        <v>2</v>
      </c>
      <c r="I164" s="290"/>
      <c r="J164" s="291">
        <f>ROUND(I164*H164,2)</f>
        <v>0</v>
      </c>
      <c r="K164" s="287" t="s">
        <v>150</v>
      </c>
      <c r="L164" s="292"/>
      <c r="M164" s="293" t="s">
        <v>1</v>
      </c>
      <c r="N164" s="294" t="s">
        <v>46</v>
      </c>
      <c r="O164" s="92"/>
      <c r="P164" s="236">
        <f>O164*H164</f>
        <v>0</v>
      </c>
      <c r="Q164" s="236">
        <v>0.00038999999999999999</v>
      </c>
      <c r="R164" s="236">
        <f>Q164*H164</f>
        <v>0.00077999999999999999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189</v>
      </c>
      <c r="AT164" s="238" t="s">
        <v>278</v>
      </c>
      <c r="AU164" s="238" t="s">
        <v>90</v>
      </c>
      <c r="AY164" s="18" t="s">
        <v>144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88</v>
      </c>
      <c r="BK164" s="239">
        <f>ROUND(I164*H164,2)</f>
        <v>0</v>
      </c>
      <c r="BL164" s="18" t="s">
        <v>151</v>
      </c>
      <c r="BM164" s="238" t="s">
        <v>1290</v>
      </c>
    </row>
    <row r="165" s="2" customFormat="1" ht="16.5" customHeight="1">
      <c r="A165" s="39"/>
      <c r="B165" s="40"/>
      <c r="C165" s="285" t="s">
        <v>311</v>
      </c>
      <c r="D165" s="285" t="s">
        <v>278</v>
      </c>
      <c r="E165" s="286" t="s">
        <v>828</v>
      </c>
      <c r="F165" s="287" t="s">
        <v>829</v>
      </c>
      <c r="G165" s="288" t="s">
        <v>332</v>
      </c>
      <c r="H165" s="289">
        <v>2</v>
      </c>
      <c r="I165" s="290"/>
      <c r="J165" s="291">
        <f>ROUND(I165*H165,2)</f>
        <v>0</v>
      </c>
      <c r="K165" s="287" t="s">
        <v>150</v>
      </c>
      <c r="L165" s="292"/>
      <c r="M165" s="293" t="s">
        <v>1</v>
      </c>
      <c r="N165" s="294" t="s">
        <v>46</v>
      </c>
      <c r="O165" s="92"/>
      <c r="P165" s="236">
        <f>O165*H165</f>
        <v>0</v>
      </c>
      <c r="Q165" s="236">
        <v>0.00048000000000000001</v>
      </c>
      <c r="R165" s="236">
        <f>Q165*H165</f>
        <v>0.00096000000000000002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189</v>
      </c>
      <c r="AT165" s="238" t="s">
        <v>278</v>
      </c>
      <c r="AU165" s="238" t="s">
        <v>90</v>
      </c>
      <c r="AY165" s="18" t="s">
        <v>144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151</v>
      </c>
      <c r="BM165" s="238" t="s">
        <v>1291</v>
      </c>
    </row>
    <row r="166" s="2" customFormat="1" ht="21.75" customHeight="1">
      <c r="A166" s="39"/>
      <c r="B166" s="40"/>
      <c r="C166" s="285" t="s">
        <v>318</v>
      </c>
      <c r="D166" s="285" t="s">
        <v>278</v>
      </c>
      <c r="E166" s="286" t="s">
        <v>831</v>
      </c>
      <c r="F166" s="287" t="s">
        <v>832</v>
      </c>
      <c r="G166" s="288" t="s">
        <v>332</v>
      </c>
      <c r="H166" s="289">
        <v>2</v>
      </c>
      <c r="I166" s="290"/>
      <c r="J166" s="291">
        <f>ROUND(I166*H166,2)</f>
        <v>0</v>
      </c>
      <c r="K166" s="287" t="s">
        <v>150</v>
      </c>
      <c r="L166" s="292"/>
      <c r="M166" s="293" t="s">
        <v>1</v>
      </c>
      <c r="N166" s="294" t="s">
        <v>46</v>
      </c>
      <c r="O166" s="92"/>
      <c r="P166" s="236">
        <f>O166*H166</f>
        <v>0</v>
      </c>
      <c r="Q166" s="236">
        <v>0.0035999999999999999</v>
      </c>
      <c r="R166" s="236">
        <f>Q166*H166</f>
        <v>0.0071999999999999998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189</v>
      </c>
      <c r="AT166" s="238" t="s">
        <v>278</v>
      </c>
      <c r="AU166" s="238" t="s">
        <v>90</v>
      </c>
      <c r="AY166" s="18" t="s">
        <v>144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88</v>
      </c>
      <c r="BK166" s="239">
        <f>ROUND(I166*H166,2)</f>
        <v>0</v>
      </c>
      <c r="BL166" s="18" t="s">
        <v>151</v>
      </c>
      <c r="BM166" s="238" t="s">
        <v>1292</v>
      </c>
    </row>
    <row r="167" s="2" customFormat="1" ht="49.05" customHeight="1">
      <c r="A167" s="39"/>
      <c r="B167" s="40"/>
      <c r="C167" s="227" t="s">
        <v>323</v>
      </c>
      <c r="D167" s="227" t="s">
        <v>146</v>
      </c>
      <c r="E167" s="228" t="s">
        <v>1293</v>
      </c>
      <c r="F167" s="229" t="s">
        <v>1294</v>
      </c>
      <c r="G167" s="230" t="s">
        <v>332</v>
      </c>
      <c r="H167" s="231">
        <v>4</v>
      </c>
      <c r="I167" s="232"/>
      <c r="J167" s="233">
        <f>ROUND(I167*H167,2)</f>
        <v>0</v>
      </c>
      <c r="K167" s="229" t="s">
        <v>150</v>
      </c>
      <c r="L167" s="45"/>
      <c r="M167" s="234" t="s">
        <v>1</v>
      </c>
      <c r="N167" s="235" t="s">
        <v>46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151</v>
      </c>
      <c r="AT167" s="238" t="s">
        <v>146</v>
      </c>
      <c r="AU167" s="238" t="s">
        <v>90</v>
      </c>
      <c r="AY167" s="18" t="s">
        <v>144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151</v>
      </c>
      <c r="BM167" s="238" t="s">
        <v>1295</v>
      </c>
    </row>
    <row r="168" s="2" customFormat="1" ht="24.15" customHeight="1">
      <c r="A168" s="39"/>
      <c r="B168" s="40"/>
      <c r="C168" s="285" t="s">
        <v>329</v>
      </c>
      <c r="D168" s="285" t="s">
        <v>278</v>
      </c>
      <c r="E168" s="286" t="s">
        <v>1296</v>
      </c>
      <c r="F168" s="287" t="s">
        <v>1297</v>
      </c>
      <c r="G168" s="288" t="s">
        <v>332</v>
      </c>
      <c r="H168" s="289">
        <v>4</v>
      </c>
      <c r="I168" s="290"/>
      <c r="J168" s="291">
        <f>ROUND(I168*H168,2)</f>
        <v>0</v>
      </c>
      <c r="K168" s="287" t="s">
        <v>150</v>
      </c>
      <c r="L168" s="292"/>
      <c r="M168" s="293" t="s">
        <v>1</v>
      </c>
      <c r="N168" s="294" t="s">
        <v>46</v>
      </c>
      <c r="O168" s="92"/>
      <c r="P168" s="236">
        <f>O168*H168</f>
        <v>0</v>
      </c>
      <c r="Q168" s="236">
        <v>0.0020999999999999999</v>
      </c>
      <c r="R168" s="236">
        <f>Q168*H168</f>
        <v>0.0083999999999999995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189</v>
      </c>
      <c r="AT168" s="238" t="s">
        <v>278</v>
      </c>
      <c r="AU168" s="238" t="s">
        <v>90</v>
      </c>
      <c r="AY168" s="18" t="s">
        <v>144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88</v>
      </c>
      <c r="BK168" s="239">
        <f>ROUND(I168*H168,2)</f>
        <v>0</v>
      </c>
      <c r="BL168" s="18" t="s">
        <v>151</v>
      </c>
      <c r="BM168" s="238" t="s">
        <v>1298</v>
      </c>
    </row>
    <row r="169" s="2" customFormat="1" ht="24.15" customHeight="1">
      <c r="A169" s="39"/>
      <c r="B169" s="40"/>
      <c r="C169" s="285" t="s">
        <v>335</v>
      </c>
      <c r="D169" s="285" t="s">
        <v>278</v>
      </c>
      <c r="E169" s="286" t="s">
        <v>1284</v>
      </c>
      <c r="F169" s="287" t="s">
        <v>1285</v>
      </c>
      <c r="G169" s="288" t="s">
        <v>332</v>
      </c>
      <c r="H169" s="289">
        <v>4</v>
      </c>
      <c r="I169" s="290"/>
      <c r="J169" s="291">
        <f>ROUND(I169*H169,2)</f>
        <v>0</v>
      </c>
      <c r="K169" s="287" t="s">
        <v>1</v>
      </c>
      <c r="L169" s="292"/>
      <c r="M169" s="293" t="s">
        <v>1</v>
      </c>
      <c r="N169" s="294" t="s">
        <v>46</v>
      </c>
      <c r="O169" s="92"/>
      <c r="P169" s="236">
        <f>O169*H169</f>
        <v>0</v>
      </c>
      <c r="Q169" s="236">
        <v>0.0053</v>
      </c>
      <c r="R169" s="236">
        <f>Q169*H169</f>
        <v>0.0212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189</v>
      </c>
      <c r="AT169" s="238" t="s">
        <v>278</v>
      </c>
      <c r="AU169" s="238" t="s">
        <v>90</v>
      </c>
      <c r="AY169" s="18" t="s">
        <v>144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151</v>
      </c>
      <c r="BM169" s="238" t="s">
        <v>1299</v>
      </c>
    </row>
    <row r="170" s="2" customFormat="1" ht="49.05" customHeight="1">
      <c r="A170" s="39"/>
      <c r="B170" s="40"/>
      <c r="C170" s="227" t="s">
        <v>339</v>
      </c>
      <c r="D170" s="227" t="s">
        <v>146</v>
      </c>
      <c r="E170" s="228" t="s">
        <v>1300</v>
      </c>
      <c r="F170" s="229" t="s">
        <v>1301</v>
      </c>
      <c r="G170" s="230" t="s">
        <v>332</v>
      </c>
      <c r="H170" s="231">
        <v>1</v>
      </c>
      <c r="I170" s="232"/>
      <c r="J170" s="233">
        <f>ROUND(I170*H170,2)</f>
        <v>0</v>
      </c>
      <c r="K170" s="229" t="s">
        <v>150</v>
      </c>
      <c r="L170" s="45"/>
      <c r="M170" s="234" t="s">
        <v>1</v>
      </c>
      <c r="N170" s="235" t="s">
        <v>46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151</v>
      </c>
      <c r="AT170" s="238" t="s">
        <v>146</v>
      </c>
      <c r="AU170" s="238" t="s">
        <v>90</v>
      </c>
      <c r="AY170" s="18" t="s">
        <v>144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88</v>
      </c>
      <c r="BK170" s="239">
        <f>ROUND(I170*H170,2)</f>
        <v>0</v>
      </c>
      <c r="BL170" s="18" t="s">
        <v>151</v>
      </c>
      <c r="BM170" s="238" t="s">
        <v>1302</v>
      </c>
    </row>
    <row r="171" s="2" customFormat="1" ht="24.15" customHeight="1">
      <c r="A171" s="39"/>
      <c r="B171" s="40"/>
      <c r="C171" s="285" t="s">
        <v>343</v>
      </c>
      <c r="D171" s="285" t="s">
        <v>278</v>
      </c>
      <c r="E171" s="286" t="s">
        <v>1303</v>
      </c>
      <c r="F171" s="287" t="s">
        <v>1304</v>
      </c>
      <c r="G171" s="288" t="s">
        <v>332</v>
      </c>
      <c r="H171" s="289">
        <v>1</v>
      </c>
      <c r="I171" s="290"/>
      <c r="J171" s="291">
        <f>ROUND(I171*H171,2)</f>
        <v>0</v>
      </c>
      <c r="K171" s="287" t="s">
        <v>150</v>
      </c>
      <c r="L171" s="292"/>
      <c r="M171" s="293" t="s">
        <v>1</v>
      </c>
      <c r="N171" s="294" t="s">
        <v>46</v>
      </c>
      <c r="O171" s="92"/>
      <c r="P171" s="236">
        <f>O171*H171</f>
        <v>0</v>
      </c>
      <c r="Q171" s="236">
        <v>0.0028300000000000001</v>
      </c>
      <c r="R171" s="236">
        <f>Q171*H171</f>
        <v>0.0028300000000000001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189</v>
      </c>
      <c r="AT171" s="238" t="s">
        <v>278</v>
      </c>
      <c r="AU171" s="238" t="s">
        <v>90</v>
      </c>
      <c r="AY171" s="18" t="s">
        <v>144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151</v>
      </c>
      <c r="BM171" s="238" t="s">
        <v>1305</v>
      </c>
    </row>
    <row r="172" s="2" customFormat="1" ht="24.15" customHeight="1">
      <c r="A172" s="39"/>
      <c r="B172" s="40"/>
      <c r="C172" s="285" t="s">
        <v>348</v>
      </c>
      <c r="D172" s="285" t="s">
        <v>278</v>
      </c>
      <c r="E172" s="286" t="s">
        <v>1284</v>
      </c>
      <c r="F172" s="287" t="s">
        <v>1285</v>
      </c>
      <c r="G172" s="288" t="s">
        <v>332</v>
      </c>
      <c r="H172" s="289">
        <v>1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46</v>
      </c>
      <c r="O172" s="92"/>
      <c r="P172" s="236">
        <f>O172*H172</f>
        <v>0</v>
      </c>
      <c r="Q172" s="236">
        <v>0.0053</v>
      </c>
      <c r="R172" s="236">
        <f>Q172*H172</f>
        <v>0.0053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189</v>
      </c>
      <c r="AT172" s="238" t="s">
        <v>278</v>
      </c>
      <c r="AU172" s="238" t="s">
        <v>90</v>
      </c>
      <c r="AY172" s="18" t="s">
        <v>144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88</v>
      </c>
      <c r="BK172" s="239">
        <f>ROUND(I172*H172,2)</f>
        <v>0</v>
      </c>
      <c r="BL172" s="18" t="s">
        <v>151</v>
      </c>
      <c r="BM172" s="238" t="s">
        <v>1306</v>
      </c>
    </row>
    <row r="173" s="2" customFormat="1" ht="49.05" customHeight="1">
      <c r="A173" s="39"/>
      <c r="B173" s="40"/>
      <c r="C173" s="227" t="s">
        <v>352</v>
      </c>
      <c r="D173" s="227" t="s">
        <v>146</v>
      </c>
      <c r="E173" s="228" t="s">
        <v>1307</v>
      </c>
      <c r="F173" s="229" t="s">
        <v>1308</v>
      </c>
      <c r="G173" s="230" t="s">
        <v>332</v>
      </c>
      <c r="H173" s="231">
        <v>2</v>
      </c>
      <c r="I173" s="232"/>
      <c r="J173" s="233">
        <f>ROUND(I173*H173,2)</f>
        <v>0</v>
      </c>
      <c r="K173" s="229" t="s">
        <v>150</v>
      </c>
      <c r="L173" s="45"/>
      <c r="M173" s="234" t="s">
        <v>1</v>
      </c>
      <c r="N173" s="235" t="s">
        <v>46</v>
      </c>
      <c r="O173" s="92"/>
      <c r="P173" s="236">
        <f>O173*H173</f>
        <v>0</v>
      </c>
      <c r="Q173" s="236">
        <v>0.00071871999999999995</v>
      </c>
      <c r="R173" s="236">
        <f>Q173*H173</f>
        <v>0.0014374399999999999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151</v>
      </c>
      <c r="AT173" s="238" t="s">
        <v>146</v>
      </c>
      <c r="AU173" s="238" t="s">
        <v>90</v>
      </c>
      <c r="AY173" s="18" t="s">
        <v>144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88</v>
      </c>
      <c r="BK173" s="239">
        <f>ROUND(I173*H173,2)</f>
        <v>0</v>
      </c>
      <c r="BL173" s="18" t="s">
        <v>151</v>
      </c>
      <c r="BM173" s="238" t="s">
        <v>1309</v>
      </c>
    </row>
    <row r="174" s="2" customFormat="1" ht="24.15" customHeight="1">
      <c r="A174" s="39"/>
      <c r="B174" s="40"/>
      <c r="C174" s="285" t="s">
        <v>357</v>
      </c>
      <c r="D174" s="285" t="s">
        <v>278</v>
      </c>
      <c r="E174" s="286" t="s">
        <v>1310</v>
      </c>
      <c r="F174" s="287" t="s">
        <v>1311</v>
      </c>
      <c r="G174" s="288" t="s">
        <v>332</v>
      </c>
      <c r="H174" s="289">
        <v>2</v>
      </c>
      <c r="I174" s="290"/>
      <c r="J174" s="291">
        <f>ROUND(I174*H174,2)</f>
        <v>0</v>
      </c>
      <c r="K174" s="287" t="s">
        <v>150</v>
      </c>
      <c r="L174" s="292"/>
      <c r="M174" s="293" t="s">
        <v>1</v>
      </c>
      <c r="N174" s="294" t="s">
        <v>46</v>
      </c>
      <c r="O174" s="92"/>
      <c r="P174" s="236">
        <f>O174*H174</f>
        <v>0</v>
      </c>
      <c r="Q174" s="236">
        <v>0.012</v>
      </c>
      <c r="R174" s="236">
        <f>Q174*H174</f>
        <v>0.024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189</v>
      </c>
      <c r="AT174" s="238" t="s">
        <v>278</v>
      </c>
      <c r="AU174" s="238" t="s">
        <v>90</v>
      </c>
      <c r="AY174" s="18" t="s">
        <v>144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151</v>
      </c>
      <c r="BM174" s="238" t="s">
        <v>1312</v>
      </c>
    </row>
    <row r="175" s="2" customFormat="1" ht="24.15" customHeight="1">
      <c r="A175" s="39"/>
      <c r="B175" s="40"/>
      <c r="C175" s="285" t="s">
        <v>365</v>
      </c>
      <c r="D175" s="285" t="s">
        <v>278</v>
      </c>
      <c r="E175" s="286" t="s">
        <v>1313</v>
      </c>
      <c r="F175" s="287" t="s">
        <v>1314</v>
      </c>
      <c r="G175" s="288" t="s">
        <v>332</v>
      </c>
      <c r="H175" s="289">
        <v>2</v>
      </c>
      <c r="I175" s="290"/>
      <c r="J175" s="291">
        <f>ROUND(I175*H175,2)</f>
        <v>0</v>
      </c>
      <c r="K175" s="287" t="s">
        <v>1</v>
      </c>
      <c r="L175" s="292"/>
      <c r="M175" s="293" t="s">
        <v>1</v>
      </c>
      <c r="N175" s="294" t="s">
        <v>46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189</v>
      </c>
      <c r="AT175" s="238" t="s">
        <v>278</v>
      </c>
      <c r="AU175" s="238" t="s">
        <v>90</v>
      </c>
      <c r="AY175" s="18" t="s">
        <v>144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88</v>
      </c>
      <c r="BK175" s="239">
        <f>ROUND(I175*H175,2)</f>
        <v>0</v>
      </c>
      <c r="BL175" s="18" t="s">
        <v>151</v>
      </c>
      <c r="BM175" s="238" t="s">
        <v>1315</v>
      </c>
    </row>
    <row r="176" s="2" customFormat="1" ht="37.8" customHeight="1">
      <c r="A176" s="39"/>
      <c r="B176" s="40"/>
      <c r="C176" s="227" t="s">
        <v>371</v>
      </c>
      <c r="D176" s="227" t="s">
        <v>146</v>
      </c>
      <c r="E176" s="228" t="s">
        <v>1316</v>
      </c>
      <c r="F176" s="229" t="s">
        <v>1317</v>
      </c>
      <c r="G176" s="230" t="s">
        <v>332</v>
      </c>
      <c r="H176" s="231">
        <v>1</v>
      </c>
      <c r="I176" s="232"/>
      <c r="J176" s="233">
        <f>ROUND(I176*H176,2)</f>
        <v>0</v>
      </c>
      <c r="K176" s="229" t="s">
        <v>150</v>
      </c>
      <c r="L176" s="45"/>
      <c r="M176" s="234" t="s">
        <v>1</v>
      </c>
      <c r="N176" s="235" t="s">
        <v>46</v>
      </c>
      <c r="O176" s="92"/>
      <c r="P176" s="236">
        <f>O176*H176</f>
        <v>0</v>
      </c>
      <c r="Q176" s="236">
        <v>0.0013328000000000001</v>
      </c>
      <c r="R176" s="236">
        <f>Q176*H176</f>
        <v>0.0013328000000000001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151</v>
      </c>
      <c r="AT176" s="238" t="s">
        <v>146</v>
      </c>
      <c r="AU176" s="238" t="s">
        <v>90</v>
      </c>
      <c r="AY176" s="18" t="s">
        <v>144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151</v>
      </c>
      <c r="BM176" s="238" t="s">
        <v>1318</v>
      </c>
    </row>
    <row r="177" s="2" customFormat="1" ht="24.15" customHeight="1">
      <c r="A177" s="39"/>
      <c r="B177" s="40"/>
      <c r="C177" s="285" t="s">
        <v>376</v>
      </c>
      <c r="D177" s="285" t="s">
        <v>278</v>
      </c>
      <c r="E177" s="286" t="s">
        <v>1319</v>
      </c>
      <c r="F177" s="287" t="s">
        <v>1320</v>
      </c>
      <c r="G177" s="288" t="s">
        <v>332</v>
      </c>
      <c r="H177" s="289">
        <v>1</v>
      </c>
      <c r="I177" s="290"/>
      <c r="J177" s="291">
        <f>ROUND(I177*H177,2)</f>
        <v>0</v>
      </c>
      <c r="K177" s="287" t="s">
        <v>150</v>
      </c>
      <c r="L177" s="292"/>
      <c r="M177" s="293" t="s">
        <v>1</v>
      </c>
      <c r="N177" s="294" t="s">
        <v>46</v>
      </c>
      <c r="O177" s="92"/>
      <c r="P177" s="236">
        <f>O177*H177</f>
        <v>0</v>
      </c>
      <c r="Q177" s="236">
        <v>0.024</v>
      </c>
      <c r="R177" s="236">
        <f>Q177*H177</f>
        <v>0.024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189</v>
      </c>
      <c r="AT177" s="238" t="s">
        <v>278</v>
      </c>
      <c r="AU177" s="238" t="s">
        <v>90</v>
      </c>
      <c r="AY177" s="18" t="s">
        <v>144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151</v>
      </c>
      <c r="BM177" s="238" t="s">
        <v>1321</v>
      </c>
    </row>
    <row r="178" s="2" customFormat="1" ht="49.05" customHeight="1">
      <c r="A178" s="39"/>
      <c r="B178" s="40"/>
      <c r="C178" s="227" t="s">
        <v>382</v>
      </c>
      <c r="D178" s="227" t="s">
        <v>146</v>
      </c>
      <c r="E178" s="228" t="s">
        <v>501</v>
      </c>
      <c r="F178" s="229" t="s">
        <v>502</v>
      </c>
      <c r="G178" s="230" t="s">
        <v>332</v>
      </c>
      <c r="H178" s="231">
        <v>2</v>
      </c>
      <c r="I178" s="232"/>
      <c r="J178" s="233">
        <f>ROUND(I178*H178,2)</f>
        <v>0</v>
      </c>
      <c r="K178" s="229" t="s">
        <v>150</v>
      </c>
      <c r="L178" s="45"/>
      <c r="M178" s="234" t="s">
        <v>1</v>
      </c>
      <c r="N178" s="235" t="s">
        <v>46</v>
      </c>
      <c r="O178" s="92"/>
      <c r="P178" s="236">
        <f>O178*H178</f>
        <v>0</v>
      </c>
      <c r="Q178" s="236">
        <v>0.00161652</v>
      </c>
      <c r="R178" s="236">
        <f>Q178*H178</f>
        <v>0.00323304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151</v>
      </c>
      <c r="AT178" s="238" t="s">
        <v>146</v>
      </c>
      <c r="AU178" s="238" t="s">
        <v>90</v>
      </c>
      <c r="AY178" s="18" t="s">
        <v>144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88</v>
      </c>
      <c r="BK178" s="239">
        <f>ROUND(I178*H178,2)</f>
        <v>0</v>
      </c>
      <c r="BL178" s="18" t="s">
        <v>151</v>
      </c>
      <c r="BM178" s="238" t="s">
        <v>1322</v>
      </c>
    </row>
    <row r="179" s="2" customFormat="1" ht="24.15" customHeight="1">
      <c r="A179" s="39"/>
      <c r="B179" s="40"/>
      <c r="C179" s="285" t="s">
        <v>386</v>
      </c>
      <c r="D179" s="285" t="s">
        <v>278</v>
      </c>
      <c r="E179" s="286" t="s">
        <v>505</v>
      </c>
      <c r="F179" s="287" t="s">
        <v>506</v>
      </c>
      <c r="G179" s="288" t="s">
        <v>332</v>
      </c>
      <c r="H179" s="289">
        <v>2</v>
      </c>
      <c r="I179" s="290"/>
      <c r="J179" s="291">
        <f>ROUND(I179*H179,2)</f>
        <v>0</v>
      </c>
      <c r="K179" s="287" t="s">
        <v>150</v>
      </c>
      <c r="L179" s="292"/>
      <c r="M179" s="293" t="s">
        <v>1</v>
      </c>
      <c r="N179" s="294" t="s">
        <v>46</v>
      </c>
      <c r="O179" s="92"/>
      <c r="P179" s="236">
        <f>O179*H179</f>
        <v>0</v>
      </c>
      <c r="Q179" s="236">
        <v>0.017999999999999999</v>
      </c>
      <c r="R179" s="236">
        <f>Q179*H179</f>
        <v>0.035999999999999997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189</v>
      </c>
      <c r="AT179" s="238" t="s">
        <v>278</v>
      </c>
      <c r="AU179" s="238" t="s">
        <v>90</v>
      </c>
      <c r="AY179" s="18" t="s">
        <v>144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151</v>
      </c>
      <c r="BM179" s="238" t="s">
        <v>1323</v>
      </c>
    </row>
    <row r="180" s="2" customFormat="1" ht="24.15" customHeight="1">
      <c r="A180" s="39"/>
      <c r="B180" s="40"/>
      <c r="C180" s="285" t="s">
        <v>391</v>
      </c>
      <c r="D180" s="285" t="s">
        <v>278</v>
      </c>
      <c r="E180" s="286" t="s">
        <v>509</v>
      </c>
      <c r="F180" s="287" t="s">
        <v>510</v>
      </c>
      <c r="G180" s="288" t="s">
        <v>332</v>
      </c>
      <c r="H180" s="289">
        <v>2</v>
      </c>
      <c r="I180" s="290"/>
      <c r="J180" s="291">
        <f>ROUND(I180*H180,2)</f>
        <v>0</v>
      </c>
      <c r="K180" s="287" t="s">
        <v>1</v>
      </c>
      <c r="L180" s="292"/>
      <c r="M180" s="293" t="s">
        <v>1</v>
      </c>
      <c r="N180" s="294" t="s">
        <v>46</v>
      </c>
      <c r="O180" s="92"/>
      <c r="P180" s="236">
        <f>O180*H180</f>
        <v>0</v>
      </c>
      <c r="Q180" s="236">
        <v>0.0080000000000000002</v>
      </c>
      <c r="R180" s="236">
        <f>Q180*H180</f>
        <v>0.016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189</v>
      </c>
      <c r="AT180" s="238" t="s">
        <v>278</v>
      </c>
      <c r="AU180" s="238" t="s">
        <v>90</v>
      </c>
      <c r="AY180" s="18" t="s">
        <v>144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88</v>
      </c>
      <c r="BK180" s="239">
        <f>ROUND(I180*H180,2)</f>
        <v>0</v>
      </c>
      <c r="BL180" s="18" t="s">
        <v>151</v>
      </c>
      <c r="BM180" s="238" t="s">
        <v>1324</v>
      </c>
    </row>
    <row r="181" s="2" customFormat="1" ht="24.15" customHeight="1">
      <c r="A181" s="39"/>
      <c r="B181" s="40"/>
      <c r="C181" s="227" t="s">
        <v>395</v>
      </c>
      <c r="D181" s="227" t="s">
        <v>146</v>
      </c>
      <c r="E181" s="228" t="s">
        <v>1325</v>
      </c>
      <c r="F181" s="229" t="s">
        <v>522</v>
      </c>
      <c r="G181" s="230" t="s">
        <v>332</v>
      </c>
      <c r="H181" s="231">
        <v>1</v>
      </c>
      <c r="I181" s="232"/>
      <c r="J181" s="233">
        <f>ROUND(I181*H181,2)</f>
        <v>0</v>
      </c>
      <c r="K181" s="229" t="s">
        <v>150</v>
      </c>
      <c r="L181" s="45"/>
      <c r="M181" s="234" t="s">
        <v>1</v>
      </c>
      <c r="N181" s="235" t="s">
        <v>46</v>
      </c>
      <c r="O181" s="92"/>
      <c r="P181" s="236">
        <f>O181*H181</f>
        <v>0</v>
      </c>
      <c r="Q181" s="236">
        <v>0.0013628</v>
      </c>
      <c r="R181" s="236">
        <f>Q181*H181</f>
        <v>0.0013628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151</v>
      </c>
      <c r="AT181" s="238" t="s">
        <v>146</v>
      </c>
      <c r="AU181" s="238" t="s">
        <v>90</v>
      </c>
      <c r="AY181" s="18" t="s">
        <v>144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151</v>
      </c>
      <c r="BM181" s="238" t="s">
        <v>1326</v>
      </c>
    </row>
    <row r="182" s="2" customFormat="1" ht="24.15" customHeight="1">
      <c r="A182" s="39"/>
      <c r="B182" s="40"/>
      <c r="C182" s="285" t="s">
        <v>400</v>
      </c>
      <c r="D182" s="285" t="s">
        <v>278</v>
      </c>
      <c r="E182" s="286" t="s">
        <v>1327</v>
      </c>
      <c r="F182" s="287" t="s">
        <v>1328</v>
      </c>
      <c r="G182" s="288" t="s">
        <v>332</v>
      </c>
      <c r="H182" s="289">
        <v>1</v>
      </c>
      <c r="I182" s="290"/>
      <c r="J182" s="291">
        <f>ROUND(I182*H182,2)</f>
        <v>0</v>
      </c>
      <c r="K182" s="287" t="s">
        <v>150</v>
      </c>
      <c r="L182" s="292"/>
      <c r="M182" s="293" t="s">
        <v>1</v>
      </c>
      <c r="N182" s="294" t="s">
        <v>46</v>
      </c>
      <c r="O182" s="92"/>
      <c r="P182" s="236">
        <f>O182*H182</f>
        <v>0</v>
      </c>
      <c r="Q182" s="236">
        <v>0.032500000000000001</v>
      </c>
      <c r="R182" s="236">
        <f>Q182*H182</f>
        <v>0.032500000000000001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189</v>
      </c>
      <c r="AT182" s="238" t="s">
        <v>278</v>
      </c>
      <c r="AU182" s="238" t="s">
        <v>90</v>
      </c>
      <c r="AY182" s="18" t="s">
        <v>144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88</v>
      </c>
      <c r="BK182" s="239">
        <f>ROUND(I182*H182,2)</f>
        <v>0</v>
      </c>
      <c r="BL182" s="18" t="s">
        <v>151</v>
      </c>
      <c r="BM182" s="238" t="s">
        <v>1329</v>
      </c>
    </row>
    <row r="183" s="2" customFormat="1" ht="24.15" customHeight="1">
      <c r="A183" s="39"/>
      <c r="B183" s="40"/>
      <c r="C183" s="227" t="s">
        <v>404</v>
      </c>
      <c r="D183" s="227" t="s">
        <v>146</v>
      </c>
      <c r="E183" s="228" t="s">
        <v>887</v>
      </c>
      <c r="F183" s="229" t="s">
        <v>888</v>
      </c>
      <c r="G183" s="230" t="s">
        <v>174</v>
      </c>
      <c r="H183" s="231">
        <v>62</v>
      </c>
      <c r="I183" s="232"/>
      <c r="J183" s="233">
        <f>ROUND(I183*H183,2)</f>
        <v>0</v>
      </c>
      <c r="K183" s="229" t="s">
        <v>150</v>
      </c>
      <c r="L183" s="45"/>
      <c r="M183" s="234" t="s">
        <v>1</v>
      </c>
      <c r="N183" s="235" t="s">
        <v>46</v>
      </c>
      <c r="O183" s="92"/>
      <c r="P183" s="236">
        <f>O183*H183</f>
        <v>0</v>
      </c>
      <c r="Q183" s="236">
        <v>1.6999999999999999E-07</v>
      </c>
      <c r="R183" s="236">
        <f>Q183*H183</f>
        <v>1.0539999999999999E-05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151</v>
      </c>
      <c r="AT183" s="238" t="s">
        <v>146</v>
      </c>
      <c r="AU183" s="238" t="s">
        <v>90</v>
      </c>
      <c r="AY183" s="18" t="s">
        <v>144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151</v>
      </c>
      <c r="BM183" s="238" t="s">
        <v>1330</v>
      </c>
    </row>
    <row r="184" s="2" customFormat="1" ht="16.5" customHeight="1">
      <c r="A184" s="39"/>
      <c r="B184" s="40"/>
      <c r="C184" s="227" t="s">
        <v>408</v>
      </c>
      <c r="D184" s="227" t="s">
        <v>146</v>
      </c>
      <c r="E184" s="228" t="s">
        <v>891</v>
      </c>
      <c r="F184" s="229" t="s">
        <v>892</v>
      </c>
      <c r="G184" s="230" t="s">
        <v>174</v>
      </c>
      <c r="H184" s="231">
        <v>147</v>
      </c>
      <c r="I184" s="232"/>
      <c r="J184" s="233">
        <f>ROUND(I184*H184,2)</f>
        <v>0</v>
      </c>
      <c r="K184" s="229" t="s">
        <v>150</v>
      </c>
      <c r="L184" s="45"/>
      <c r="M184" s="234" t="s">
        <v>1</v>
      </c>
      <c r="N184" s="235" t="s">
        <v>46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151</v>
      </c>
      <c r="AT184" s="238" t="s">
        <v>146</v>
      </c>
      <c r="AU184" s="238" t="s">
        <v>90</v>
      </c>
      <c r="AY184" s="18" t="s">
        <v>144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151</v>
      </c>
      <c r="BM184" s="238" t="s">
        <v>1331</v>
      </c>
    </row>
    <row r="185" s="13" customFormat="1">
      <c r="A185" s="13"/>
      <c r="B185" s="240"/>
      <c r="C185" s="241"/>
      <c r="D185" s="242" t="s">
        <v>153</v>
      </c>
      <c r="E185" s="243" t="s">
        <v>1</v>
      </c>
      <c r="F185" s="244" t="s">
        <v>1332</v>
      </c>
      <c r="G185" s="241"/>
      <c r="H185" s="245">
        <v>147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153</v>
      </c>
      <c r="AU185" s="251" t="s">
        <v>90</v>
      </c>
      <c r="AV185" s="13" t="s">
        <v>90</v>
      </c>
      <c r="AW185" s="13" t="s">
        <v>36</v>
      </c>
      <c r="AX185" s="13" t="s">
        <v>88</v>
      </c>
      <c r="AY185" s="251" t="s">
        <v>144</v>
      </c>
    </row>
    <row r="186" s="2" customFormat="1" ht="24.15" customHeight="1">
      <c r="A186" s="39"/>
      <c r="B186" s="40"/>
      <c r="C186" s="227" t="s">
        <v>417</v>
      </c>
      <c r="D186" s="227" t="s">
        <v>146</v>
      </c>
      <c r="E186" s="228" t="s">
        <v>898</v>
      </c>
      <c r="F186" s="229" t="s">
        <v>899</v>
      </c>
      <c r="G186" s="230" t="s">
        <v>174</v>
      </c>
      <c r="H186" s="231">
        <v>85</v>
      </c>
      <c r="I186" s="232"/>
      <c r="J186" s="233">
        <f>ROUND(I186*H186,2)</f>
        <v>0</v>
      </c>
      <c r="K186" s="229" t="s">
        <v>150</v>
      </c>
      <c r="L186" s="45"/>
      <c r="M186" s="234" t="s">
        <v>1</v>
      </c>
      <c r="N186" s="235" t="s">
        <v>46</v>
      </c>
      <c r="O186" s="92"/>
      <c r="P186" s="236">
        <f>O186*H186</f>
        <v>0</v>
      </c>
      <c r="Q186" s="236">
        <v>5.5000000000000003E-07</v>
      </c>
      <c r="R186" s="236">
        <f>Q186*H186</f>
        <v>4.6750000000000005E-05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151</v>
      </c>
      <c r="AT186" s="238" t="s">
        <v>146</v>
      </c>
      <c r="AU186" s="238" t="s">
        <v>90</v>
      </c>
      <c r="AY186" s="18" t="s">
        <v>144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151</v>
      </c>
      <c r="BM186" s="238" t="s">
        <v>1333</v>
      </c>
    </row>
    <row r="187" s="2" customFormat="1" ht="24.15" customHeight="1">
      <c r="A187" s="39"/>
      <c r="B187" s="40"/>
      <c r="C187" s="227" t="s">
        <v>423</v>
      </c>
      <c r="D187" s="227" t="s">
        <v>146</v>
      </c>
      <c r="E187" s="228" t="s">
        <v>902</v>
      </c>
      <c r="F187" s="229" t="s">
        <v>903</v>
      </c>
      <c r="G187" s="230" t="s">
        <v>332</v>
      </c>
      <c r="H187" s="231">
        <v>8</v>
      </c>
      <c r="I187" s="232"/>
      <c r="J187" s="233">
        <f>ROUND(I187*H187,2)</f>
        <v>0</v>
      </c>
      <c r="K187" s="229" t="s">
        <v>150</v>
      </c>
      <c r="L187" s="45"/>
      <c r="M187" s="234" t="s">
        <v>1</v>
      </c>
      <c r="N187" s="235" t="s">
        <v>46</v>
      </c>
      <c r="O187" s="92"/>
      <c r="P187" s="236">
        <f>O187*H187</f>
        <v>0</v>
      </c>
      <c r="Q187" s="236">
        <v>0.45937290600000003</v>
      </c>
      <c r="R187" s="236">
        <f>Q187*H187</f>
        <v>3.6749832480000002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151</v>
      </c>
      <c r="AT187" s="238" t="s">
        <v>146</v>
      </c>
      <c r="AU187" s="238" t="s">
        <v>90</v>
      </c>
      <c r="AY187" s="18" t="s">
        <v>144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88</v>
      </c>
      <c r="BK187" s="239">
        <f>ROUND(I187*H187,2)</f>
        <v>0</v>
      </c>
      <c r="BL187" s="18" t="s">
        <v>151</v>
      </c>
      <c r="BM187" s="238" t="s">
        <v>1334</v>
      </c>
    </row>
    <row r="188" s="2" customFormat="1" ht="16.5" customHeight="1">
      <c r="A188" s="39"/>
      <c r="B188" s="40"/>
      <c r="C188" s="227" t="s">
        <v>427</v>
      </c>
      <c r="D188" s="227" t="s">
        <v>146</v>
      </c>
      <c r="E188" s="228" t="s">
        <v>1335</v>
      </c>
      <c r="F188" s="229" t="s">
        <v>1336</v>
      </c>
      <c r="G188" s="230" t="s">
        <v>332</v>
      </c>
      <c r="H188" s="231">
        <v>8</v>
      </c>
      <c r="I188" s="232"/>
      <c r="J188" s="233">
        <f>ROUND(I188*H188,2)</f>
        <v>0</v>
      </c>
      <c r="K188" s="229" t="s">
        <v>150</v>
      </c>
      <c r="L188" s="45"/>
      <c r="M188" s="234" t="s">
        <v>1</v>
      </c>
      <c r="N188" s="235" t="s">
        <v>46</v>
      </c>
      <c r="O188" s="92"/>
      <c r="P188" s="236">
        <f>O188*H188</f>
        <v>0</v>
      </c>
      <c r="Q188" s="236">
        <v>0.040000000000000001</v>
      </c>
      <c r="R188" s="236">
        <f>Q188*H188</f>
        <v>0.32000000000000001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151</v>
      </c>
      <c r="AT188" s="238" t="s">
        <v>146</v>
      </c>
      <c r="AU188" s="238" t="s">
        <v>90</v>
      </c>
      <c r="AY188" s="18" t="s">
        <v>144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88</v>
      </c>
      <c r="BK188" s="239">
        <f>ROUND(I188*H188,2)</f>
        <v>0</v>
      </c>
      <c r="BL188" s="18" t="s">
        <v>151</v>
      </c>
      <c r="BM188" s="238" t="s">
        <v>1337</v>
      </c>
    </row>
    <row r="189" s="2" customFormat="1" ht="16.5" customHeight="1">
      <c r="A189" s="39"/>
      <c r="B189" s="40"/>
      <c r="C189" s="285" t="s">
        <v>431</v>
      </c>
      <c r="D189" s="285" t="s">
        <v>278</v>
      </c>
      <c r="E189" s="286" t="s">
        <v>1338</v>
      </c>
      <c r="F189" s="287" t="s">
        <v>1339</v>
      </c>
      <c r="G189" s="288" t="s">
        <v>332</v>
      </c>
      <c r="H189" s="289">
        <v>8</v>
      </c>
      <c r="I189" s="290"/>
      <c r="J189" s="291">
        <f>ROUND(I189*H189,2)</f>
        <v>0</v>
      </c>
      <c r="K189" s="287" t="s">
        <v>150</v>
      </c>
      <c r="L189" s="292"/>
      <c r="M189" s="293" t="s">
        <v>1</v>
      </c>
      <c r="N189" s="294" t="s">
        <v>46</v>
      </c>
      <c r="O189" s="92"/>
      <c r="P189" s="236">
        <f>O189*H189</f>
        <v>0</v>
      </c>
      <c r="Q189" s="236">
        <v>0.0073000000000000001</v>
      </c>
      <c r="R189" s="236">
        <f>Q189*H189</f>
        <v>0.058400000000000001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189</v>
      </c>
      <c r="AT189" s="238" t="s">
        <v>278</v>
      </c>
      <c r="AU189" s="238" t="s">
        <v>90</v>
      </c>
      <c r="AY189" s="18" t="s">
        <v>144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88</v>
      </c>
      <c r="BK189" s="239">
        <f>ROUND(I189*H189,2)</f>
        <v>0</v>
      </c>
      <c r="BL189" s="18" t="s">
        <v>151</v>
      </c>
      <c r="BM189" s="238" t="s">
        <v>1340</v>
      </c>
    </row>
    <row r="190" s="2" customFormat="1" ht="24.15" customHeight="1">
      <c r="A190" s="39"/>
      <c r="B190" s="40"/>
      <c r="C190" s="285" t="s">
        <v>437</v>
      </c>
      <c r="D190" s="285" t="s">
        <v>278</v>
      </c>
      <c r="E190" s="286" t="s">
        <v>561</v>
      </c>
      <c r="F190" s="287" t="s">
        <v>562</v>
      </c>
      <c r="G190" s="288" t="s">
        <v>332</v>
      </c>
      <c r="H190" s="289">
        <v>8</v>
      </c>
      <c r="I190" s="290"/>
      <c r="J190" s="291">
        <f>ROUND(I190*H190,2)</f>
        <v>0</v>
      </c>
      <c r="K190" s="287" t="s">
        <v>1</v>
      </c>
      <c r="L190" s="292"/>
      <c r="M190" s="293" t="s">
        <v>1</v>
      </c>
      <c r="N190" s="294" t="s">
        <v>46</v>
      </c>
      <c r="O190" s="92"/>
      <c r="P190" s="236">
        <f>O190*H190</f>
        <v>0</v>
      </c>
      <c r="Q190" s="236">
        <v>0.00064999999999999997</v>
      </c>
      <c r="R190" s="236">
        <f>Q190*H190</f>
        <v>0.0051999999999999998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189</v>
      </c>
      <c r="AT190" s="238" t="s">
        <v>278</v>
      </c>
      <c r="AU190" s="238" t="s">
        <v>90</v>
      </c>
      <c r="AY190" s="18" t="s">
        <v>144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151</v>
      </c>
      <c r="BM190" s="238" t="s">
        <v>1341</v>
      </c>
    </row>
    <row r="191" s="2" customFormat="1" ht="16.5" customHeight="1">
      <c r="A191" s="39"/>
      <c r="B191" s="40"/>
      <c r="C191" s="227" t="s">
        <v>441</v>
      </c>
      <c r="D191" s="227" t="s">
        <v>146</v>
      </c>
      <c r="E191" s="228" t="s">
        <v>553</v>
      </c>
      <c r="F191" s="229" t="s">
        <v>554</v>
      </c>
      <c r="G191" s="230" t="s">
        <v>332</v>
      </c>
      <c r="H191" s="231">
        <v>4</v>
      </c>
      <c r="I191" s="232"/>
      <c r="J191" s="233">
        <f>ROUND(I191*H191,2)</f>
        <v>0</v>
      </c>
      <c r="K191" s="229" t="s">
        <v>150</v>
      </c>
      <c r="L191" s="45"/>
      <c r="M191" s="234" t="s">
        <v>1</v>
      </c>
      <c r="N191" s="235" t="s">
        <v>46</v>
      </c>
      <c r="O191" s="92"/>
      <c r="P191" s="236">
        <f>O191*H191</f>
        <v>0</v>
      </c>
      <c r="Q191" s="236">
        <v>0.040000000000000001</v>
      </c>
      <c r="R191" s="236">
        <f>Q191*H191</f>
        <v>0.16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151</v>
      </c>
      <c r="AT191" s="238" t="s">
        <v>146</v>
      </c>
      <c r="AU191" s="238" t="s">
        <v>90</v>
      </c>
      <c r="AY191" s="18" t="s">
        <v>144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88</v>
      </c>
      <c r="BK191" s="239">
        <f>ROUND(I191*H191,2)</f>
        <v>0</v>
      </c>
      <c r="BL191" s="18" t="s">
        <v>151</v>
      </c>
      <c r="BM191" s="238" t="s">
        <v>1342</v>
      </c>
    </row>
    <row r="192" s="2" customFormat="1" ht="24.15" customHeight="1">
      <c r="A192" s="39"/>
      <c r="B192" s="40"/>
      <c r="C192" s="285" t="s">
        <v>445</v>
      </c>
      <c r="D192" s="285" t="s">
        <v>278</v>
      </c>
      <c r="E192" s="286" t="s">
        <v>557</v>
      </c>
      <c r="F192" s="287" t="s">
        <v>558</v>
      </c>
      <c r="G192" s="288" t="s">
        <v>332</v>
      </c>
      <c r="H192" s="289">
        <v>4</v>
      </c>
      <c r="I192" s="290"/>
      <c r="J192" s="291">
        <f>ROUND(I192*H192,2)</f>
        <v>0</v>
      </c>
      <c r="K192" s="287" t="s">
        <v>150</v>
      </c>
      <c r="L192" s="292"/>
      <c r="M192" s="293" t="s">
        <v>1</v>
      </c>
      <c r="N192" s="294" t="s">
        <v>46</v>
      </c>
      <c r="O192" s="92"/>
      <c r="P192" s="236">
        <f>O192*H192</f>
        <v>0</v>
      </c>
      <c r="Q192" s="236">
        <v>0.013299999999999999</v>
      </c>
      <c r="R192" s="236">
        <f>Q192*H192</f>
        <v>0.053199999999999997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189</v>
      </c>
      <c r="AT192" s="238" t="s">
        <v>278</v>
      </c>
      <c r="AU192" s="238" t="s">
        <v>90</v>
      </c>
      <c r="AY192" s="18" t="s">
        <v>144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88</v>
      </c>
      <c r="BK192" s="239">
        <f>ROUND(I192*H192,2)</f>
        <v>0</v>
      </c>
      <c r="BL192" s="18" t="s">
        <v>151</v>
      </c>
      <c r="BM192" s="238" t="s">
        <v>1343</v>
      </c>
    </row>
    <row r="193" s="2" customFormat="1" ht="24.15" customHeight="1">
      <c r="A193" s="39"/>
      <c r="B193" s="40"/>
      <c r="C193" s="285" t="s">
        <v>449</v>
      </c>
      <c r="D193" s="285" t="s">
        <v>278</v>
      </c>
      <c r="E193" s="286" t="s">
        <v>561</v>
      </c>
      <c r="F193" s="287" t="s">
        <v>562</v>
      </c>
      <c r="G193" s="288" t="s">
        <v>332</v>
      </c>
      <c r="H193" s="289">
        <v>4</v>
      </c>
      <c r="I193" s="290"/>
      <c r="J193" s="291">
        <f>ROUND(I193*H193,2)</f>
        <v>0</v>
      </c>
      <c r="K193" s="287" t="s">
        <v>1</v>
      </c>
      <c r="L193" s="292"/>
      <c r="M193" s="293" t="s">
        <v>1</v>
      </c>
      <c r="N193" s="294" t="s">
        <v>46</v>
      </c>
      <c r="O193" s="92"/>
      <c r="P193" s="236">
        <f>O193*H193</f>
        <v>0</v>
      </c>
      <c r="Q193" s="236">
        <v>0.00064999999999999997</v>
      </c>
      <c r="R193" s="236">
        <f>Q193*H193</f>
        <v>0.0025999999999999999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189</v>
      </c>
      <c r="AT193" s="238" t="s">
        <v>278</v>
      </c>
      <c r="AU193" s="238" t="s">
        <v>90</v>
      </c>
      <c r="AY193" s="18" t="s">
        <v>144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151</v>
      </c>
      <c r="BM193" s="238" t="s">
        <v>1344</v>
      </c>
    </row>
    <row r="194" s="2" customFormat="1" ht="16.5" customHeight="1">
      <c r="A194" s="39"/>
      <c r="B194" s="40"/>
      <c r="C194" s="227" t="s">
        <v>453</v>
      </c>
      <c r="D194" s="227" t="s">
        <v>146</v>
      </c>
      <c r="E194" s="228" t="s">
        <v>565</v>
      </c>
      <c r="F194" s="229" t="s">
        <v>566</v>
      </c>
      <c r="G194" s="230" t="s">
        <v>332</v>
      </c>
      <c r="H194" s="231">
        <v>2</v>
      </c>
      <c r="I194" s="232"/>
      <c r="J194" s="233">
        <f>ROUND(I194*H194,2)</f>
        <v>0</v>
      </c>
      <c r="K194" s="229" t="s">
        <v>150</v>
      </c>
      <c r="L194" s="45"/>
      <c r="M194" s="234" t="s">
        <v>1</v>
      </c>
      <c r="N194" s="235" t="s">
        <v>46</v>
      </c>
      <c r="O194" s="92"/>
      <c r="P194" s="236">
        <f>O194*H194</f>
        <v>0</v>
      </c>
      <c r="Q194" s="236">
        <v>0.050000000000000003</v>
      </c>
      <c r="R194" s="236">
        <f>Q194*H194</f>
        <v>0.10000000000000001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151</v>
      </c>
      <c r="AT194" s="238" t="s">
        <v>146</v>
      </c>
      <c r="AU194" s="238" t="s">
        <v>90</v>
      </c>
      <c r="AY194" s="18" t="s">
        <v>144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88</v>
      </c>
      <c r="BK194" s="239">
        <f>ROUND(I194*H194,2)</f>
        <v>0</v>
      </c>
      <c r="BL194" s="18" t="s">
        <v>151</v>
      </c>
      <c r="BM194" s="238" t="s">
        <v>1345</v>
      </c>
    </row>
    <row r="195" s="2" customFormat="1" ht="16.5" customHeight="1">
      <c r="A195" s="39"/>
      <c r="B195" s="40"/>
      <c r="C195" s="285" t="s">
        <v>458</v>
      </c>
      <c r="D195" s="285" t="s">
        <v>278</v>
      </c>
      <c r="E195" s="286" t="s">
        <v>1346</v>
      </c>
      <c r="F195" s="287" t="s">
        <v>1347</v>
      </c>
      <c r="G195" s="288" t="s">
        <v>332</v>
      </c>
      <c r="H195" s="289">
        <v>2</v>
      </c>
      <c r="I195" s="290"/>
      <c r="J195" s="291">
        <f>ROUND(I195*H195,2)</f>
        <v>0</v>
      </c>
      <c r="K195" s="287" t="s">
        <v>150</v>
      </c>
      <c r="L195" s="292"/>
      <c r="M195" s="293" t="s">
        <v>1</v>
      </c>
      <c r="N195" s="294" t="s">
        <v>46</v>
      </c>
      <c r="O195" s="92"/>
      <c r="P195" s="236">
        <f>O195*H195</f>
        <v>0</v>
      </c>
      <c r="Q195" s="236">
        <v>0.029499999999999998</v>
      </c>
      <c r="R195" s="236">
        <f>Q195*H195</f>
        <v>0.058999999999999997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189</v>
      </c>
      <c r="AT195" s="238" t="s">
        <v>278</v>
      </c>
      <c r="AU195" s="238" t="s">
        <v>90</v>
      </c>
      <c r="AY195" s="18" t="s">
        <v>144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151</v>
      </c>
      <c r="BM195" s="238" t="s">
        <v>1348</v>
      </c>
    </row>
    <row r="196" s="2" customFormat="1" ht="24.15" customHeight="1">
      <c r="A196" s="39"/>
      <c r="B196" s="40"/>
      <c r="C196" s="285" t="s">
        <v>463</v>
      </c>
      <c r="D196" s="285" t="s">
        <v>278</v>
      </c>
      <c r="E196" s="286" t="s">
        <v>581</v>
      </c>
      <c r="F196" s="287" t="s">
        <v>582</v>
      </c>
      <c r="G196" s="288" t="s">
        <v>332</v>
      </c>
      <c r="H196" s="289">
        <v>2</v>
      </c>
      <c r="I196" s="290"/>
      <c r="J196" s="291">
        <f>ROUND(I196*H196,2)</f>
        <v>0</v>
      </c>
      <c r="K196" s="287" t="s">
        <v>1</v>
      </c>
      <c r="L196" s="292"/>
      <c r="M196" s="293" t="s">
        <v>1</v>
      </c>
      <c r="N196" s="294" t="s">
        <v>46</v>
      </c>
      <c r="O196" s="92"/>
      <c r="P196" s="236">
        <f>O196*H196</f>
        <v>0</v>
      </c>
      <c r="Q196" s="236">
        <v>0.001</v>
      </c>
      <c r="R196" s="236">
        <f>Q196*H196</f>
        <v>0.002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189</v>
      </c>
      <c r="AT196" s="238" t="s">
        <v>278</v>
      </c>
      <c r="AU196" s="238" t="s">
        <v>90</v>
      </c>
      <c r="AY196" s="18" t="s">
        <v>144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88</v>
      </c>
      <c r="BK196" s="239">
        <f>ROUND(I196*H196,2)</f>
        <v>0</v>
      </c>
      <c r="BL196" s="18" t="s">
        <v>151</v>
      </c>
      <c r="BM196" s="238" t="s">
        <v>1349</v>
      </c>
    </row>
    <row r="197" s="2" customFormat="1" ht="16.5" customHeight="1">
      <c r="A197" s="39"/>
      <c r="B197" s="40"/>
      <c r="C197" s="227" t="s">
        <v>468</v>
      </c>
      <c r="D197" s="227" t="s">
        <v>146</v>
      </c>
      <c r="E197" s="228" t="s">
        <v>1350</v>
      </c>
      <c r="F197" s="229" t="s">
        <v>1351</v>
      </c>
      <c r="G197" s="230" t="s">
        <v>174</v>
      </c>
      <c r="H197" s="231">
        <v>170</v>
      </c>
      <c r="I197" s="232"/>
      <c r="J197" s="233">
        <f>ROUND(I197*H197,2)</f>
        <v>0</v>
      </c>
      <c r="K197" s="229" t="s">
        <v>150</v>
      </c>
      <c r="L197" s="45"/>
      <c r="M197" s="234" t="s">
        <v>1</v>
      </c>
      <c r="N197" s="235" t="s">
        <v>46</v>
      </c>
      <c r="O197" s="92"/>
      <c r="P197" s="236">
        <f>O197*H197</f>
        <v>0</v>
      </c>
      <c r="Q197" s="236">
        <v>0.00019236000000000001</v>
      </c>
      <c r="R197" s="236">
        <f>Q197*H197</f>
        <v>0.0327012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151</v>
      </c>
      <c r="AT197" s="238" t="s">
        <v>146</v>
      </c>
      <c r="AU197" s="238" t="s">
        <v>90</v>
      </c>
      <c r="AY197" s="18" t="s">
        <v>144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88</v>
      </c>
      <c r="BK197" s="239">
        <f>ROUND(I197*H197,2)</f>
        <v>0</v>
      </c>
      <c r="BL197" s="18" t="s">
        <v>151</v>
      </c>
      <c r="BM197" s="238" t="s">
        <v>1352</v>
      </c>
    </row>
    <row r="198" s="2" customFormat="1" ht="24.15" customHeight="1">
      <c r="A198" s="39"/>
      <c r="B198" s="40"/>
      <c r="C198" s="227" t="s">
        <v>472</v>
      </c>
      <c r="D198" s="227" t="s">
        <v>146</v>
      </c>
      <c r="E198" s="228" t="s">
        <v>1353</v>
      </c>
      <c r="F198" s="229" t="s">
        <v>1354</v>
      </c>
      <c r="G198" s="230" t="s">
        <v>174</v>
      </c>
      <c r="H198" s="231">
        <v>147</v>
      </c>
      <c r="I198" s="232"/>
      <c r="J198" s="233">
        <f>ROUND(I198*H198,2)</f>
        <v>0</v>
      </c>
      <c r="K198" s="229" t="s">
        <v>150</v>
      </c>
      <c r="L198" s="45"/>
      <c r="M198" s="234" t="s">
        <v>1</v>
      </c>
      <c r="N198" s="235" t="s">
        <v>46</v>
      </c>
      <c r="O198" s="92"/>
      <c r="P198" s="236">
        <f>O198*H198</f>
        <v>0</v>
      </c>
      <c r="Q198" s="236">
        <v>9.4500000000000007E-05</v>
      </c>
      <c r="R198" s="236">
        <f>Q198*H198</f>
        <v>0.013891500000000001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151</v>
      </c>
      <c r="AT198" s="238" t="s">
        <v>146</v>
      </c>
      <c r="AU198" s="238" t="s">
        <v>90</v>
      </c>
      <c r="AY198" s="18" t="s">
        <v>144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88</v>
      </c>
      <c r="BK198" s="239">
        <f>ROUND(I198*H198,2)</f>
        <v>0</v>
      </c>
      <c r="BL198" s="18" t="s">
        <v>151</v>
      </c>
      <c r="BM198" s="238" t="s">
        <v>1355</v>
      </c>
    </row>
    <row r="199" s="12" customFormat="1" ht="22.8" customHeight="1">
      <c r="A199" s="12"/>
      <c r="B199" s="211"/>
      <c r="C199" s="212"/>
      <c r="D199" s="213" t="s">
        <v>80</v>
      </c>
      <c r="E199" s="225" t="s">
        <v>667</v>
      </c>
      <c r="F199" s="225" t="s">
        <v>668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P200</f>
        <v>0</v>
      </c>
      <c r="Q199" s="219"/>
      <c r="R199" s="220">
        <f>R200</f>
        <v>0</v>
      </c>
      <c r="S199" s="219"/>
      <c r="T199" s="221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88</v>
      </c>
      <c r="AT199" s="223" t="s">
        <v>80</v>
      </c>
      <c r="AU199" s="223" t="s">
        <v>88</v>
      </c>
      <c r="AY199" s="222" t="s">
        <v>144</v>
      </c>
      <c r="BK199" s="224">
        <f>BK200</f>
        <v>0</v>
      </c>
    </row>
    <row r="200" s="2" customFormat="1" ht="49.05" customHeight="1">
      <c r="A200" s="39"/>
      <c r="B200" s="40"/>
      <c r="C200" s="227" t="s">
        <v>476</v>
      </c>
      <c r="D200" s="284" t="s">
        <v>146</v>
      </c>
      <c r="E200" s="228" t="s">
        <v>939</v>
      </c>
      <c r="F200" s="229" t="s">
        <v>940</v>
      </c>
      <c r="G200" s="230" t="s">
        <v>266</v>
      </c>
      <c r="H200" s="231">
        <v>5.0069999999999997</v>
      </c>
      <c r="I200" s="232"/>
      <c r="J200" s="233">
        <f>ROUND(I200*H200,2)</f>
        <v>0</v>
      </c>
      <c r="K200" s="229" t="s">
        <v>267</v>
      </c>
      <c r="L200" s="45"/>
      <c r="M200" s="302" t="s">
        <v>1</v>
      </c>
      <c r="N200" s="303" t="s">
        <v>46</v>
      </c>
      <c r="O200" s="304"/>
      <c r="P200" s="305">
        <f>O200*H200</f>
        <v>0</v>
      </c>
      <c r="Q200" s="305">
        <v>0</v>
      </c>
      <c r="R200" s="305">
        <f>Q200*H200</f>
        <v>0</v>
      </c>
      <c r="S200" s="305">
        <v>0</v>
      </c>
      <c r="T200" s="30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151</v>
      </c>
      <c r="AT200" s="238" t="s">
        <v>146</v>
      </c>
      <c r="AU200" s="238" t="s">
        <v>90</v>
      </c>
      <c r="AY200" s="18" t="s">
        <v>144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88</v>
      </c>
      <c r="BK200" s="239">
        <f>ROUND(I200*H200,2)</f>
        <v>0</v>
      </c>
      <c r="BL200" s="18" t="s">
        <v>151</v>
      </c>
      <c r="BM200" s="238" t="s">
        <v>1356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xvL2ul/Pb30gTYs2ML7/iGWXxUqPsMXEwV/6O1Sq9duOkt1eDrgmEPj2OOVHIrIcdG+tZf23Evi7r0j1EJMEkQ==" hashValue="H1FBfa/n4XBPWHhgFcz5FrJ7CmKnOtPfFb1tDcB+TOZO7fxngPKjKSrjwncU7eXY9TtjF39kJ9ay3uY+cdimRw==" algorithmName="SHA-512" password="CC35"/>
  <autoFilter ref="C123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108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Zásobní řad RO Staré Hradiště do Cihelny, Pardubice - 1. etapa</v>
      </c>
      <c r="F7" s="151"/>
      <c r="G7" s="151"/>
      <c r="H7" s="151"/>
      <c r="L7" s="21"/>
    </row>
    <row r="8" s="1" customFormat="1" ht="12" customHeight="1">
      <c r="B8" s="21"/>
      <c r="D8" s="151" t="s">
        <v>109</v>
      </c>
      <c r="L8" s="21"/>
    </row>
    <row r="9" s="2" customFormat="1" ht="16.5" customHeight="1">
      <c r="A9" s="39"/>
      <c r="B9" s="45"/>
      <c r="C9" s="39"/>
      <c r="D9" s="39"/>
      <c r="E9" s="152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19. 1. 2024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40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ROUND((SUM(BE128:BE175)),  2)</f>
        <v>0</v>
      </c>
      <c r="G35" s="39"/>
      <c r="H35" s="39"/>
      <c r="I35" s="165">
        <v>0.20999999999999999</v>
      </c>
      <c r="J35" s="164">
        <f>ROUND(((SUM(BE128:BE175))*I35),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ROUND((SUM(BF128:BF175)),  2)</f>
        <v>0</v>
      </c>
      <c r="G36" s="39"/>
      <c r="H36" s="39"/>
      <c r="I36" s="165">
        <v>0.14999999999999999</v>
      </c>
      <c r="J36" s="164">
        <f>ROUND(((SUM(BF128:BF175))*I36),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ROUND((SUM(BG128:BG175)),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ROUND((SUM(BH128:BH175)),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ROUND((SUM(BI128:BI175)),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Zásobní řad RO Staré Hradiště do Cihelny, Pardubice - 1.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VON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Pardubice</v>
      </c>
      <c r="G91" s="41"/>
      <c r="H91" s="41"/>
      <c r="I91" s="33" t="s">
        <v>22</v>
      </c>
      <c r="J91" s="80" t="str">
        <f>IF(J14="","",J14)</f>
        <v>19. 1. 2024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Vodovody a kanalizace Pardubice, a.s.</v>
      </c>
      <c r="G93" s="41"/>
      <c r="H93" s="41"/>
      <c r="I93" s="33" t="s">
        <v>32</v>
      </c>
      <c r="J93" s="37" t="str">
        <f>E23</f>
        <v>Multiaqua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Lubor Dítě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114</v>
      </c>
      <c r="D96" s="186"/>
      <c r="E96" s="186"/>
      <c r="F96" s="186"/>
      <c r="G96" s="186"/>
      <c r="H96" s="186"/>
      <c r="I96" s="186"/>
      <c r="J96" s="187" t="s">
        <v>115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189"/>
      <c r="C99" s="190"/>
      <c r="D99" s="191" t="s">
        <v>1358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1359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1360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1359</v>
      </c>
      <c r="E102" s="197"/>
      <c r="F102" s="197"/>
      <c r="G102" s="197"/>
      <c r="H102" s="197"/>
      <c r="I102" s="197"/>
      <c r="J102" s="198">
        <f>J135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1361</v>
      </c>
      <c r="E103" s="192"/>
      <c r="F103" s="192"/>
      <c r="G103" s="192"/>
      <c r="H103" s="192"/>
      <c r="I103" s="192"/>
      <c r="J103" s="193">
        <f>J142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1359</v>
      </c>
      <c r="E104" s="197"/>
      <c r="F104" s="197"/>
      <c r="G104" s="197"/>
      <c r="H104" s="197"/>
      <c r="I104" s="197"/>
      <c r="J104" s="198">
        <f>J143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1362</v>
      </c>
      <c r="E105" s="192"/>
      <c r="F105" s="192"/>
      <c r="G105" s="192"/>
      <c r="H105" s="192"/>
      <c r="I105" s="192"/>
      <c r="J105" s="193">
        <f>J163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1359</v>
      </c>
      <c r="E106" s="197"/>
      <c r="F106" s="197"/>
      <c r="G106" s="197"/>
      <c r="H106" s="197"/>
      <c r="I106" s="197"/>
      <c r="J106" s="198">
        <f>J164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129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Zásobní řad RO Staré Hradiště do Cihelny, Pardubice - 1. etapa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109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110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VON - Vedlejší a ostatní náklady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Pardubice</v>
      </c>
      <c r="G122" s="41"/>
      <c r="H122" s="41"/>
      <c r="I122" s="33" t="s">
        <v>22</v>
      </c>
      <c r="J122" s="80" t="str">
        <f>IF(J14="","",J14)</f>
        <v>19. 1. 2024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Vodovody a kanalizace Pardubice, a.s.</v>
      </c>
      <c r="G124" s="41"/>
      <c r="H124" s="41"/>
      <c r="I124" s="33" t="s">
        <v>32</v>
      </c>
      <c r="J124" s="37" t="str">
        <f>E23</f>
        <v>Multiaqua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>Lubor Dítě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130</v>
      </c>
      <c r="D127" s="203" t="s">
        <v>66</v>
      </c>
      <c r="E127" s="203" t="s">
        <v>62</v>
      </c>
      <c r="F127" s="203" t="s">
        <v>63</v>
      </c>
      <c r="G127" s="203" t="s">
        <v>131</v>
      </c>
      <c r="H127" s="203" t="s">
        <v>132</v>
      </c>
      <c r="I127" s="203" t="s">
        <v>133</v>
      </c>
      <c r="J127" s="203" t="s">
        <v>115</v>
      </c>
      <c r="K127" s="204" t="s">
        <v>134</v>
      </c>
      <c r="L127" s="205"/>
      <c r="M127" s="101" t="s">
        <v>1</v>
      </c>
      <c r="N127" s="102" t="s">
        <v>45</v>
      </c>
      <c r="O127" s="102" t="s">
        <v>135</v>
      </c>
      <c r="P127" s="102" t="s">
        <v>136</v>
      </c>
      <c r="Q127" s="102" t="s">
        <v>137</v>
      </c>
      <c r="R127" s="102" t="s">
        <v>138</v>
      </c>
      <c r="S127" s="102" t="s">
        <v>139</v>
      </c>
      <c r="T127" s="103" t="s">
        <v>140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141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P129+P134+P142+P163</f>
        <v>0</v>
      </c>
      <c r="Q128" s="105"/>
      <c r="R128" s="208">
        <f>R129+R134+R142+R163</f>
        <v>0</v>
      </c>
      <c r="S128" s="105"/>
      <c r="T128" s="209">
        <f>T129+T134+T142+T163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117</v>
      </c>
      <c r="BK128" s="210">
        <f>BK129+BK134+BK142+BK163</f>
        <v>0</v>
      </c>
    </row>
    <row r="129" s="12" customFormat="1" ht="25.92" customHeight="1">
      <c r="A129" s="12"/>
      <c r="B129" s="211"/>
      <c r="C129" s="212"/>
      <c r="D129" s="213" t="s">
        <v>80</v>
      </c>
      <c r="E129" s="214" t="s">
        <v>1363</v>
      </c>
      <c r="F129" s="214" t="s">
        <v>1364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88</v>
      </c>
      <c r="AT129" s="223" t="s">
        <v>80</v>
      </c>
      <c r="AU129" s="223" t="s">
        <v>81</v>
      </c>
      <c r="AY129" s="222" t="s">
        <v>144</v>
      </c>
      <c r="BK129" s="224">
        <f>BK130</f>
        <v>0</v>
      </c>
    </row>
    <row r="130" s="12" customFormat="1" ht="22.8" customHeight="1">
      <c r="A130" s="12"/>
      <c r="B130" s="211"/>
      <c r="C130" s="212"/>
      <c r="D130" s="213" t="s">
        <v>80</v>
      </c>
      <c r="E130" s="225" t="s">
        <v>1365</v>
      </c>
      <c r="F130" s="225" t="s">
        <v>1366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SUM(P131:P133)</f>
        <v>0</v>
      </c>
      <c r="Q130" s="219"/>
      <c r="R130" s="220">
        <f>SUM(R131:R133)</f>
        <v>0</v>
      </c>
      <c r="S130" s="219"/>
      <c r="T130" s="22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88</v>
      </c>
      <c r="AT130" s="223" t="s">
        <v>80</v>
      </c>
      <c r="AU130" s="223" t="s">
        <v>88</v>
      </c>
      <c r="AY130" s="222" t="s">
        <v>144</v>
      </c>
      <c r="BK130" s="224">
        <f>SUM(BK131:BK133)</f>
        <v>0</v>
      </c>
    </row>
    <row r="131" s="2" customFormat="1" ht="24.15" customHeight="1">
      <c r="A131" s="39"/>
      <c r="B131" s="40"/>
      <c r="C131" s="227" t="s">
        <v>88</v>
      </c>
      <c r="D131" s="227" t="s">
        <v>146</v>
      </c>
      <c r="E131" s="228" t="s">
        <v>1367</v>
      </c>
      <c r="F131" s="229" t="s">
        <v>1368</v>
      </c>
      <c r="G131" s="230" t="s">
        <v>626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46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151</v>
      </c>
      <c r="AT131" s="238" t="s">
        <v>146</v>
      </c>
      <c r="AU131" s="238" t="s">
        <v>90</v>
      </c>
      <c r="AY131" s="18" t="s">
        <v>144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88</v>
      </c>
      <c r="BK131" s="239">
        <f>ROUND(I131*H131,2)</f>
        <v>0</v>
      </c>
      <c r="BL131" s="18" t="s">
        <v>151</v>
      </c>
      <c r="BM131" s="238" t="s">
        <v>90</v>
      </c>
    </row>
    <row r="132" s="2" customFormat="1" ht="16.5" customHeight="1">
      <c r="A132" s="39"/>
      <c r="B132" s="40"/>
      <c r="C132" s="227" t="s">
        <v>90</v>
      </c>
      <c r="D132" s="227" t="s">
        <v>146</v>
      </c>
      <c r="E132" s="228" t="s">
        <v>1369</v>
      </c>
      <c r="F132" s="229" t="s">
        <v>1370</v>
      </c>
      <c r="G132" s="230" t="s">
        <v>626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46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151</v>
      </c>
      <c r="AT132" s="238" t="s">
        <v>146</v>
      </c>
      <c r="AU132" s="238" t="s">
        <v>90</v>
      </c>
      <c r="AY132" s="18" t="s">
        <v>144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88</v>
      </c>
      <c r="BK132" s="239">
        <f>ROUND(I132*H132,2)</f>
        <v>0</v>
      </c>
      <c r="BL132" s="18" t="s">
        <v>151</v>
      </c>
      <c r="BM132" s="238" t="s">
        <v>151</v>
      </c>
    </row>
    <row r="133" s="2" customFormat="1" ht="16.5" customHeight="1">
      <c r="A133" s="39"/>
      <c r="B133" s="40"/>
      <c r="C133" s="227" t="s">
        <v>162</v>
      </c>
      <c r="D133" s="227" t="s">
        <v>146</v>
      </c>
      <c r="E133" s="228" t="s">
        <v>1371</v>
      </c>
      <c r="F133" s="229" t="s">
        <v>1372</v>
      </c>
      <c r="G133" s="230" t="s">
        <v>626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46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151</v>
      </c>
      <c r="AT133" s="238" t="s">
        <v>146</v>
      </c>
      <c r="AU133" s="238" t="s">
        <v>90</v>
      </c>
      <c r="AY133" s="18" t="s">
        <v>144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151</v>
      </c>
      <c r="BM133" s="238" t="s">
        <v>177</v>
      </c>
    </row>
    <row r="134" s="12" customFormat="1" ht="25.92" customHeight="1">
      <c r="A134" s="12"/>
      <c r="B134" s="211"/>
      <c r="C134" s="212"/>
      <c r="D134" s="213" t="s">
        <v>80</v>
      </c>
      <c r="E134" s="214" t="s">
        <v>1373</v>
      </c>
      <c r="F134" s="214" t="s">
        <v>1374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88</v>
      </c>
      <c r="AT134" s="223" t="s">
        <v>80</v>
      </c>
      <c r="AU134" s="223" t="s">
        <v>81</v>
      </c>
      <c r="AY134" s="222" t="s">
        <v>144</v>
      </c>
      <c r="BK134" s="224">
        <f>BK135</f>
        <v>0</v>
      </c>
    </row>
    <row r="135" s="12" customFormat="1" ht="22.8" customHeight="1">
      <c r="A135" s="12"/>
      <c r="B135" s="211"/>
      <c r="C135" s="212"/>
      <c r="D135" s="213" t="s">
        <v>80</v>
      </c>
      <c r="E135" s="225" t="s">
        <v>1365</v>
      </c>
      <c r="F135" s="225" t="s">
        <v>1366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SUM(P136:P141)</f>
        <v>0</v>
      </c>
      <c r="Q135" s="219"/>
      <c r="R135" s="220">
        <f>SUM(R136:R141)</f>
        <v>0</v>
      </c>
      <c r="S135" s="219"/>
      <c r="T135" s="221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88</v>
      </c>
      <c r="AT135" s="223" t="s">
        <v>80</v>
      </c>
      <c r="AU135" s="223" t="s">
        <v>88</v>
      </c>
      <c r="AY135" s="222" t="s">
        <v>144</v>
      </c>
      <c r="BK135" s="224">
        <f>SUM(BK136:BK141)</f>
        <v>0</v>
      </c>
    </row>
    <row r="136" s="2" customFormat="1" ht="16.5" customHeight="1">
      <c r="A136" s="39"/>
      <c r="B136" s="40"/>
      <c r="C136" s="227" t="s">
        <v>151</v>
      </c>
      <c r="D136" s="227" t="s">
        <v>146</v>
      </c>
      <c r="E136" s="228" t="s">
        <v>1375</v>
      </c>
      <c r="F136" s="229" t="s">
        <v>1376</v>
      </c>
      <c r="G136" s="230" t="s">
        <v>626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46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151</v>
      </c>
      <c r="AT136" s="238" t="s">
        <v>146</v>
      </c>
      <c r="AU136" s="238" t="s">
        <v>90</v>
      </c>
      <c r="AY136" s="18" t="s">
        <v>144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88</v>
      </c>
      <c r="BK136" s="239">
        <f>ROUND(I136*H136,2)</f>
        <v>0</v>
      </c>
      <c r="BL136" s="18" t="s">
        <v>151</v>
      </c>
      <c r="BM136" s="238" t="s">
        <v>189</v>
      </c>
    </row>
    <row r="137" s="2" customFormat="1">
      <c r="A137" s="39"/>
      <c r="B137" s="40"/>
      <c r="C137" s="41"/>
      <c r="D137" s="242" t="s">
        <v>282</v>
      </c>
      <c r="E137" s="41"/>
      <c r="F137" s="295" t="s">
        <v>1377</v>
      </c>
      <c r="G137" s="41"/>
      <c r="H137" s="41"/>
      <c r="I137" s="296"/>
      <c r="J137" s="41"/>
      <c r="K137" s="41"/>
      <c r="L137" s="45"/>
      <c r="M137" s="297"/>
      <c r="N137" s="29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282</v>
      </c>
      <c r="AU137" s="18" t="s">
        <v>90</v>
      </c>
    </row>
    <row r="138" s="2" customFormat="1" ht="33" customHeight="1">
      <c r="A138" s="39"/>
      <c r="B138" s="40"/>
      <c r="C138" s="227" t="s">
        <v>171</v>
      </c>
      <c r="D138" s="227" t="s">
        <v>146</v>
      </c>
      <c r="E138" s="228" t="s">
        <v>1378</v>
      </c>
      <c r="F138" s="229" t="s">
        <v>1379</v>
      </c>
      <c r="G138" s="230" t="s">
        <v>626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46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151</v>
      </c>
      <c r="AT138" s="238" t="s">
        <v>146</v>
      </c>
      <c r="AU138" s="238" t="s">
        <v>90</v>
      </c>
      <c r="AY138" s="18" t="s">
        <v>144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88</v>
      </c>
      <c r="BK138" s="239">
        <f>ROUND(I138*H138,2)</f>
        <v>0</v>
      </c>
      <c r="BL138" s="18" t="s">
        <v>151</v>
      </c>
      <c r="BM138" s="238" t="s">
        <v>198</v>
      </c>
    </row>
    <row r="139" s="2" customFormat="1">
      <c r="A139" s="39"/>
      <c r="B139" s="40"/>
      <c r="C139" s="41"/>
      <c r="D139" s="242" t="s">
        <v>282</v>
      </c>
      <c r="E139" s="41"/>
      <c r="F139" s="295" t="s">
        <v>1380</v>
      </c>
      <c r="G139" s="41"/>
      <c r="H139" s="41"/>
      <c r="I139" s="296"/>
      <c r="J139" s="41"/>
      <c r="K139" s="41"/>
      <c r="L139" s="45"/>
      <c r="M139" s="297"/>
      <c r="N139" s="29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282</v>
      </c>
      <c r="AU139" s="18" t="s">
        <v>90</v>
      </c>
    </row>
    <row r="140" s="2" customFormat="1" ht="49.05" customHeight="1">
      <c r="A140" s="39"/>
      <c r="B140" s="40"/>
      <c r="C140" s="227" t="s">
        <v>177</v>
      </c>
      <c r="D140" s="227" t="s">
        <v>146</v>
      </c>
      <c r="E140" s="228" t="s">
        <v>1381</v>
      </c>
      <c r="F140" s="229" t="s">
        <v>1382</v>
      </c>
      <c r="G140" s="230" t="s">
        <v>626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46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151</v>
      </c>
      <c r="AT140" s="238" t="s">
        <v>146</v>
      </c>
      <c r="AU140" s="238" t="s">
        <v>90</v>
      </c>
      <c r="AY140" s="18" t="s">
        <v>144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88</v>
      </c>
      <c r="BK140" s="239">
        <f>ROUND(I140*H140,2)</f>
        <v>0</v>
      </c>
      <c r="BL140" s="18" t="s">
        <v>151</v>
      </c>
      <c r="BM140" s="238" t="s">
        <v>208</v>
      </c>
    </row>
    <row r="141" s="2" customFormat="1" ht="78" customHeight="1">
      <c r="A141" s="39"/>
      <c r="B141" s="40"/>
      <c r="C141" s="227" t="s">
        <v>183</v>
      </c>
      <c r="D141" s="227" t="s">
        <v>146</v>
      </c>
      <c r="E141" s="228" t="s">
        <v>1383</v>
      </c>
      <c r="F141" s="229" t="s">
        <v>1384</v>
      </c>
      <c r="G141" s="230" t="s">
        <v>626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46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151</v>
      </c>
      <c r="AT141" s="238" t="s">
        <v>146</v>
      </c>
      <c r="AU141" s="238" t="s">
        <v>90</v>
      </c>
      <c r="AY141" s="18" t="s">
        <v>144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88</v>
      </c>
      <c r="BK141" s="239">
        <f>ROUND(I141*H141,2)</f>
        <v>0</v>
      </c>
      <c r="BL141" s="18" t="s">
        <v>151</v>
      </c>
      <c r="BM141" s="238" t="s">
        <v>222</v>
      </c>
    </row>
    <row r="142" s="12" customFormat="1" ht="25.92" customHeight="1">
      <c r="A142" s="12"/>
      <c r="B142" s="211"/>
      <c r="C142" s="212"/>
      <c r="D142" s="213" t="s">
        <v>80</v>
      </c>
      <c r="E142" s="214" t="s">
        <v>1385</v>
      </c>
      <c r="F142" s="214" t="s">
        <v>1386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88</v>
      </c>
      <c r="AT142" s="223" t="s">
        <v>80</v>
      </c>
      <c r="AU142" s="223" t="s">
        <v>81</v>
      </c>
      <c r="AY142" s="222" t="s">
        <v>144</v>
      </c>
      <c r="BK142" s="224">
        <f>BK143</f>
        <v>0</v>
      </c>
    </row>
    <row r="143" s="12" customFormat="1" ht="22.8" customHeight="1">
      <c r="A143" s="12"/>
      <c r="B143" s="211"/>
      <c r="C143" s="212"/>
      <c r="D143" s="213" t="s">
        <v>80</v>
      </c>
      <c r="E143" s="225" t="s">
        <v>1365</v>
      </c>
      <c r="F143" s="225" t="s">
        <v>1366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SUM(P144:P162)</f>
        <v>0</v>
      </c>
      <c r="Q143" s="219"/>
      <c r="R143" s="220">
        <f>SUM(R144:R162)</f>
        <v>0</v>
      </c>
      <c r="S143" s="219"/>
      <c r="T143" s="221">
        <f>SUM(T144:T162)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88</v>
      </c>
      <c r="AT143" s="223" t="s">
        <v>80</v>
      </c>
      <c r="AU143" s="223" t="s">
        <v>88</v>
      </c>
      <c r="AY143" s="222" t="s">
        <v>144</v>
      </c>
      <c r="BK143" s="224">
        <f>SUM(BK144:BK162)</f>
        <v>0</v>
      </c>
    </row>
    <row r="144" s="2" customFormat="1" ht="33" customHeight="1">
      <c r="A144" s="39"/>
      <c r="B144" s="40"/>
      <c r="C144" s="227" t="s">
        <v>189</v>
      </c>
      <c r="D144" s="227" t="s">
        <v>146</v>
      </c>
      <c r="E144" s="228" t="s">
        <v>1387</v>
      </c>
      <c r="F144" s="229" t="s">
        <v>1388</v>
      </c>
      <c r="G144" s="230" t="s">
        <v>626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46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151</v>
      </c>
      <c r="AT144" s="238" t="s">
        <v>146</v>
      </c>
      <c r="AU144" s="238" t="s">
        <v>90</v>
      </c>
      <c r="AY144" s="18" t="s">
        <v>144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88</v>
      </c>
      <c r="BK144" s="239">
        <f>ROUND(I144*H144,2)</f>
        <v>0</v>
      </c>
      <c r="BL144" s="18" t="s">
        <v>151</v>
      </c>
      <c r="BM144" s="238" t="s">
        <v>234</v>
      </c>
    </row>
    <row r="145" s="2" customFormat="1" ht="44.25" customHeight="1">
      <c r="A145" s="39"/>
      <c r="B145" s="40"/>
      <c r="C145" s="227" t="s">
        <v>194</v>
      </c>
      <c r="D145" s="227" t="s">
        <v>146</v>
      </c>
      <c r="E145" s="228" t="s">
        <v>1389</v>
      </c>
      <c r="F145" s="229" t="s">
        <v>1390</v>
      </c>
      <c r="G145" s="230" t="s">
        <v>626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46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151</v>
      </c>
      <c r="AT145" s="238" t="s">
        <v>146</v>
      </c>
      <c r="AU145" s="238" t="s">
        <v>90</v>
      </c>
      <c r="AY145" s="18" t="s">
        <v>144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151</v>
      </c>
      <c r="BM145" s="238" t="s">
        <v>243</v>
      </c>
    </row>
    <row r="146" s="2" customFormat="1" ht="16.5" customHeight="1">
      <c r="A146" s="39"/>
      <c r="B146" s="40"/>
      <c r="C146" s="227" t="s">
        <v>198</v>
      </c>
      <c r="D146" s="227" t="s">
        <v>146</v>
      </c>
      <c r="E146" s="228" t="s">
        <v>1391</v>
      </c>
      <c r="F146" s="229" t="s">
        <v>1392</v>
      </c>
      <c r="G146" s="230" t="s">
        <v>626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46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151</v>
      </c>
      <c r="AT146" s="238" t="s">
        <v>146</v>
      </c>
      <c r="AU146" s="238" t="s">
        <v>90</v>
      </c>
      <c r="AY146" s="18" t="s">
        <v>144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88</v>
      </c>
      <c r="BK146" s="239">
        <f>ROUND(I146*H146,2)</f>
        <v>0</v>
      </c>
      <c r="BL146" s="18" t="s">
        <v>151</v>
      </c>
      <c r="BM146" s="238" t="s">
        <v>258</v>
      </c>
    </row>
    <row r="147" s="2" customFormat="1">
      <c r="A147" s="39"/>
      <c r="B147" s="40"/>
      <c r="C147" s="41"/>
      <c r="D147" s="242" t="s">
        <v>282</v>
      </c>
      <c r="E147" s="41"/>
      <c r="F147" s="295" t="s">
        <v>1393</v>
      </c>
      <c r="G147" s="41"/>
      <c r="H147" s="41"/>
      <c r="I147" s="296"/>
      <c r="J147" s="41"/>
      <c r="K147" s="41"/>
      <c r="L147" s="45"/>
      <c r="M147" s="297"/>
      <c r="N147" s="29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282</v>
      </c>
      <c r="AU147" s="18" t="s">
        <v>90</v>
      </c>
    </row>
    <row r="148" s="2" customFormat="1" ht="24.15" customHeight="1">
      <c r="A148" s="39"/>
      <c r="B148" s="40"/>
      <c r="C148" s="227" t="s">
        <v>203</v>
      </c>
      <c r="D148" s="227" t="s">
        <v>146</v>
      </c>
      <c r="E148" s="228" t="s">
        <v>1394</v>
      </c>
      <c r="F148" s="229" t="s">
        <v>1395</v>
      </c>
      <c r="G148" s="230" t="s">
        <v>626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46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151</v>
      </c>
      <c r="AT148" s="238" t="s">
        <v>146</v>
      </c>
      <c r="AU148" s="238" t="s">
        <v>90</v>
      </c>
      <c r="AY148" s="18" t="s">
        <v>144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151</v>
      </c>
      <c r="BM148" s="238" t="s">
        <v>271</v>
      </c>
    </row>
    <row r="149" s="2" customFormat="1">
      <c r="A149" s="39"/>
      <c r="B149" s="40"/>
      <c r="C149" s="41"/>
      <c r="D149" s="242" t="s">
        <v>282</v>
      </c>
      <c r="E149" s="41"/>
      <c r="F149" s="295" t="s">
        <v>1396</v>
      </c>
      <c r="G149" s="41"/>
      <c r="H149" s="41"/>
      <c r="I149" s="296"/>
      <c r="J149" s="41"/>
      <c r="K149" s="41"/>
      <c r="L149" s="45"/>
      <c r="M149" s="297"/>
      <c r="N149" s="29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282</v>
      </c>
      <c r="AU149" s="18" t="s">
        <v>90</v>
      </c>
    </row>
    <row r="150" s="2" customFormat="1" ht="16.5" customHeight="1">
      <c r="A150" s="39"/>
      <c r="B150" s="40"/>
      <c r="C150" s="227" t="s">
        <v>208</v>
      </c>
      <c r="D150" s="227" t="s">
        <v>146</v>
      </c>
      <c r="E150" s="228" t="s">
        <v>1397</v>
      </c>
      <c r="F150" s="229" t="s">
        <v>1398</v>
      </c>
      <c r="G150" s="230" t="s">
        <v>626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46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151</v>
      </c>
      <c r="AT150" s="238" t="s">
        <v>146</v>
      </c>
      <c r="AU150" s="238" t="s">
        <v>90</v>
      </c>
      <c r="AY150" s="18" t="s">
        <v>144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88</v>
      </c>
      <c r="BK150" s="239">
        <f>ROUND(I150*H150,2)</f>
        <v>0</v>
      </c>
      <c r="BL150" s="18" t="s">
        <v>151</v>
      </c>
      <c r="BM150" s="238" t="s">
        <v>285</v>
      </c>
    </row>
    <row r="151" s="2" customFormat="1">
      <c r="A151" s="39"/>
      <c r="B151" s="40"/>
      <c r="C151" s="41"/>
      <c r="D151" s="242" t="s">
        <v>282</v>
      </c>
      <c r="E151" s="41"/>
      <c r="F151" s="295" t="s">
        <v>1399</v>
      </c>
      <c r="G151" s="41"/>
      <c r="H151" s="41"/>
      <c r="I151" s="296"/>
      <c r="J151" s="41"/>
      <c r="K151" s="41"/>
      <c r="L151" s="45"/>
      <c r="M151" s="297"/>
      <c r="N151" s="29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282</v>
      </c>
      <c r="AU151" s="18" t="s">
        <v>90</v>
      </c>
    </row>
    <row r="152" s="2" customFormat="1" ht="16.5" customHeight="1">
      <c r="A152" s="39"/>
      <c r="B152" s="40"/>
      <c r="C152" s="227" t="s">
        <v>214</v>
      </c>
      <c r="D152" s="227" t="s">
        <v>146</v>
      </c>
      <c r="E152" s="228" t="s">
        <v>1400</v>
      </c>
      <c r="F152" s="229" t="s">
        <v>1401</v>
      </c>
      <c r="G152" s="230" t="s">
        <v>626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46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151</v>
      </c>
      <c r="AT152" s="238" t="s">
        <v>146</v>
      </c>
      <c r="AU152" s="238" t="s">
        <v>90</v>
      </c>
      <c r="AY152" s="18" t="s">
        <v>144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88</v>
      </c>
      <c r="BK152" s="239">
        <f>ROUND(I152*H152,2)</f>
        <v>0</v>
      </c>
      <c r="BL152" s="18" t="s">
        <v>151</v>
      </c>
      <c r="BM152" s="238" t="s">
        <v>296</v>
      </c>
    </row>
    <row r="153" s="2" customFormat="1">
      <c r="A153" s="39"/>
      <c r="B153" s="40"/>
      <c r="C153" s="41"/>
      <c r="D153" s="242" t="s">
        <v>282</v>
      </c>
      <c r="E153" s="41"/>
      <c r="F153" s="295" t="s">
        <v>1402</v>
      </c>
      <c r="G153" s="41"/>
      <c r="H153" s="41"/>
      <c r="I153" s="296"/>
      <c r="J153" s="41"/>
      <c r="K153" s="41"/>
      <c r="L153" s="45"/>
      <c r="M153" s="297"/>
      <c r="N153" s="29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282</v>
      </c>
      <c r="AU153" s="18" t="s">
        <v>90</v>
      </c>
    </row>
    <row r="154" s="2" customFormat="1" ht="44.25" customHeight="1">
      <c r="A154" s="39"/>
      <c r="B154" s="40"/>
      <c r="C154" s="227" t="s">
        <v>222</v>
      </c>
      <c r="D154" s="227" t="s">
        <v>146</v>
      </c>
      <c r="E154" s="228" t="s">
        <v>1403</v>
      </c>
      <c r="F154" s="229" t="s">
        <v>1404</v>
      </c>
      <c r="G154" s="230" t="s">
        <v>626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46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151</v>
      </c>
      <c r="AT154" s="238" t="s">
        <v>146</v>
      </c>
      <c r="AU154" s="238" t="s">
        <v>90</v>
      </c>
      <c r="AY154" s="18" t="s">
        <v>144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88</v>
      </c>
      <c r="BK154" s="239">
        <f>ROUND(I154*H154,2)</f>
        <v>0</v>
      </c>
      <c r="BL154" s="18" t="s">
        <v>151</v>
      </c>
      <c r="BM154" s="238" t="s">
        <v>306</v>
      </c>
    </row>
    <row r="155" s="2" customFormat="1" ht="33" customHeight="1">
      <c r="A155" s="39"/>
      <c r="B155" s="40"/>
      <c r="C155" s="227" t="s">
        <v>8</v>
      </c>
      <c r="D155" s="227" t="s">
        <v>146</v>
      </c>
      <c r="E155" s="228" t="s">
        <v>1405</v>
      </c>
      <c r="F155" s="229" t="s">
        <v>1406</v>
      </c>
      <c r="G155" s="230" t="s">
        <v>626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46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151</v>
      </c>
      <c r="AT155" s="238" t="s">
        <v>146</v>
      </c>
      <c r="AU155" s="238" t="s">
        <v>90</v>
      </c>
      <c r="AY155" s="18" t="s">
        <v>144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88</v>
      </c>
      <c r="BK155" s="239">
        <f>ROUND(I155*H155,2)</f>
        <v>0</v>
      </c>
      <c r="BL155" s="18" t="s">
        <v>151</v>
      </c>
      <c r="BM155" s="238" t="s">
        <v>318</v>
      </c>
    </row>
    <row r="156" s="2" customFormat="1">
      <c r="A156" s="39"/>
      <c r="B156" s="40"/>
      <c r="C156" s="41"/>
      <c r="D156" s="242" t="s">
        <v>282</v>
      </c>
      <c r="E156" s="41"/>
      <c r="F156" s="295" t="s">
        <v>1407</v>
      </c>
      <c r="G156" s="41"/>
      <c r="H156" s="41"/>
      <c r="I156" s="296"/>
      <c r="J156" s="41"/>
      <c r="K156" s="41"/>
      <c r="L156" s="45"/>
      <c r="M156" s="297"/>
      <c r="N156" s="29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282</v>
      </c>
      <c r="AU156" s="18" t="s">
        <v>90</v>
      </c>
    </row>
    <row r="157" s="2" customFormat="1" ht="24.15" customHeight="1">
      <c r="A157" s="39"/>
      <c r="B157" s="40"/>
      <c r="C157" s="227" t="s">
        <v>234</v>
      </c>
      <c r="D157" s="227" t="s">
        <v>146</v>
      </c>
      <c r="E157" s="228" t="s">
        <v>1408</v>
      </c>
      <c r="F157" s="229" t="s">
        <v>1409</v>
      </c>
      <c r="G157" s="230" t="s">
        <v>626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46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151</v>
      </c>
      <c r="AT157" s="238" t="s">
        <v>146</v>
      </c>
      <c r="AU157" s="238" t="s">
        <v>90</v>
      </c>
      <c r="AY157" s="18" t="s">
        <v>144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151</v>
      </c>
      <c r="BM157" s="238" t="s">
        <v>329</v>
      </c>
    </row>
    <row r="158" s="2" customFormat="1">
      <c r="A158" s="39"/>
      <c r="B158" s="40"/>
      <c r="C158" s="41"/>
      <c r="D158" s="242" t="s">
        <v>282</v>
      </c>
      <c r="E158" s="41"/>
      <c r="F158" s="295" t="s">
        <v>1410</v>
      </c>
      <c r="G158" s="41"/>
      <c r="H158" s="41"/>
      <c r="I158" s="296"/>
      <c r="J158" s="41"/>
      <c r="K158" s="41"/>
      <c r="L158" s="45"/>
      <c r="M158" s="297"/>
      <c r="N158" s="29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282</v>
      </c>
      <c r="AU158" s="18" t="s">
        <v>90</v>
      </c>
    </row>
    <row r="159" s="2" customFormat="1" ht="16.5" customHeight="1">
      <c r="A159" s="39"/>
      <c r="B159" s="40"/>
      <c r="C159" s="227" t="s">
        <v>239</v>
      </c>
      <c r="D159" s="227" t="s">
        <v>146</v>
      </c>
      <c r="E159" s="228" t="s">
        <v>1411</v>
      </c>
      <c r="F159" s="229" t="s">
        <v>1412</v>
      </c>
      <c r="G159" s="230" t="s">
        <v>626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46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151</v>
      </c>
      <c r="AT159" s="238" t="s">
        <v>146</v>
      </c>
      <c r="AU159" s="238" t="s">
        <v>90</v>
      </c>
      <c r="AY159" s="18" t="s">
        <v>144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151</v>
      </c>
      <c r="BM159" s="238" t="s">
        <v>339</v>
      </c>
    </row>
    <row r="160" s="2" customFormat="1">
      <c r="A160" s="39"/>
      <c r="B160" s="40"/>
      <c r="C160" s="41"/>
      <c r="D160" s="242" t="s">
        <v>282</v>
      </c>
      <c r="E160" s="41"/>
      <c r="F160" s="295" t="s">
        <v>1413</v>
      </c>
      <c r="G160" s="41"/>
      <c r="H160" s="41"/>
      <c r="I160" s="296"/>
      <c r="J160" s="41"/>
      <c r="K160" s="41"/>
      <c r="L160" s="45"/>
      <c r="M160" s="297"/>
      <c r="N160" s="29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282</v>
      </c>
      <c r="AU160" s="18" t="s">
        <v>90</v>
      </c>
    </row>
    <row r="161" s="2" customFormat="1" ht="24.15" customHeight="1">
      <c r="A161" s="39"/>
      <c r="B161" s="40"/>
      <c r="C161" s="227" t="s">
        <v>243</v>
      </c>
      <c r="D161" s="227" t="s">
        <v>146</v>
      </c>
      <c r="E161" s="228" t="s">
        <v>1414</v>
      </c>
      <c r="F161" s="229" t="s">
        <v>1415</v>
      </c>
      <c r="G161" s="230" t="s">
        <v>626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46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151</v>
      </c>
      <c r="AT161" s="238" t="s">
        <v>146</v>
      </c>
      <c r="AU161" s="238" t="s">
        <v>90</v>
      </c>
      <c r="AY161" s="18" t="s">
        <v>144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151</v>
      </c>
      <c r="BM161" s="238" t="s">
        <v>348</v>
      </c>
    </row>
    <row r="162" s="2" customFormat="1" ht="298.05" customHeight="1">
      <c r="A162" s="39"/>
      <c r="B162" s="40"/>
      <c r="C162" s="227" t="s">
        <v>253</v>
      </c>
      <c r="D162" s="227" t="s">
        <v>146</v>
      </c>
      <c r="E162" s="228" t="s">
        <v>1416</v>
      </c>
      <c r="F162" s="229" t="s">
        <v>1417</v>
      </c>
      <c r="G162" s="230" t="s">
        <v>626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46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151</v>
      </c>
      <c r="AT162" s="238" t="s">
        <v>146</v>
      </c>
      <c r="AU162" s="238" t="s">
        <v>90</v>
      </c>
      <c r="AY162" s="18" t="s">
        <v>144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88</v>
      </c>
      <c r="BK162" s="239">
        <f>ROUND(I162*H162,2)</f>
        <v>0</v>
      </c>
      <c r="BL162" s="18" t="s">
        <v>151</v>
      </c>
      <c r="BM162" s="238" t="s">
        <v>357</v>
      </c>
    </row>
    <row r="163" s="12" customFormat="1" ht="25.92" customHeight="1">
      <c r="A163" s="12"/>
      <c r="B163" s="211"/>
      <c r="C163" s="212"/>
      <c r="D163" s="213" t="s">
        <v>80</v>
      </c>
      <c r="E163" s="214" t="s">
        <v>1418</v>
      </c>
      <c r="F163" s="214" t="s">
        <v>1419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P164</f>
        <v>0</v>
      </c>
      <c r="Q163" s="219"/>
      <c r="R163" s="220">
        <f>R164</f>
        <v>0</v>
      </c>
      <c r="S163" s="219"/>
      <c r="T163" s="22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88</v>
      </c>
      <c r="AT163" s="223" t="s">
        <v>80</v>
      </c>
      <c r="AU163" s="223" t="s">
        <v>81</v>
      </c>
      <c r="AY163" s="222" t="s">
        <v>144</v>
      </c>
      <c r="BK163" s="224">
        <f>BK164</f>
        <v>0</v>
      </c>
    </row>
    <row r="164" s="12" customFormat="1" ht="22.8" customHeight="1">
      <c r="A164" s="12"/>
      <c r="B164" s="211"/>
      <c r="C164" s="212"/>
      <c r="D164" s="213" t="s">
        <v>80</v>
      </c>
      <c r="E164" s="225" t="s">
        <v>1365</v>
      </c>
      <c r="F164" s="225" t="s">
        <v>1366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SUM(P165:P175)</f>
        <v>0</v>
      </c>
      <c r="Q164" s="219"/>
      <c r="R164" s="220">
        <f>SUM(R165:R175)</f>
        <v>0</v>
      </c>
      <c r="S164" s="219"/>
      <c r="T164" s="221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88</v>
      </c>
      <c r="AT164" s="223" t="s">
        <v>80</v>
      </c>
      <c r="AU164" s="223" t="s">
        <v>88</v>
      </c>
      <c r="AY164" s="222" t="s">
        <v>144</v>
      </c>
      <c r="BK164" s="224">
        <f>SUM(BK165:BK175)</f>
        <v>0</v>
      </c>
    </row>
    <row r="165" s="2" customFormat="1" ht="37.8" customHeight="1">
      <c r="A165" s="39"/>
      <c r="B165" s="40"/>
      <c r="C165" s="227" t="s">
        <v>258</v>
      </c>
      <c r="D165" s="227" t="s">
        <v>146</v>
      </c>
      <c r="E165" s="228" t="s">
        <v>1420</v>
      </c>
      <c r="F165" s="229" t="s">
        <v>1421</v>
      </c>
      <c r="G165" s="230" t="s">
        <v>626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46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151</v>
      </c>
      <c r="AT165" s="238" t="s">
        <v>146</v>
      </c>
      <c r="AU165" s="238" t="s">
        <v>90</v>
      </c>
      <c r="AY165" s="18" t="s">
        <v>144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151</v>
      </c>
      <c r="BM165" s="238" t="s">
        <v>371</v>
      </c>
    </row>
    <row r="166" s="2" customFormat="1">
      <c r="A166" s="39"/>
      <c r="B166" s="40"/>
      <c r="C166" s="41"/>
      <c r="D166" s="242" t="s">
        <v>282</v>
      </c>
      <c r="E166" s="41"/>
      <c r="F166" s="295" t="s">
        <v>1422</v>
      </c>
      <c r="G166" s="41"/>
      <c r="H166" s="41"/>
      <c r="I166" s="296"/>
      <c r="J166" s="41"/>
      <c r="K166" s="41"/>
      <c r="L166" s="45"/>
      <c r="M166" s="297"/>
      <c r="N166" s="29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282</v>
      </c>
      <c r="AU166" s="18" t="s">
        <v>90</v>
      </c>
    </row>
    <row r="167" s="2" customFormat="1" ht="24.15" customHeight="1">
      <c r="A167" s="39"/>
      <c r="B167" s="40"/>
      <c r="C167" s="227" t="s">
        <v>7</v>
      </c>
      <c r="D167" s="227" t="s">
        <v>146</v>
      </c>
      <c r="E167" s="228" t="s">
        <v>1423</v>
      </c>
      <c r="F167" s="229" t="s">
        <v>1424</v>
      </c>
      <c r="G167" s="230" t="s">
        <v>626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46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151</v>
      </c>
      <c r="AT167" s="238" t="s">
        <v>146</v>
      </c>
      <c r="AU167" s="238" t="s">
        <v>90</v>
      </c>
      <c r="AY167" s="18" t="s">
        <v>144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151</v>
      </c>
      <c r="BM167" s="238" t="s">
        <v>382</v>
      </c>
    </row>
    <row r="168" s="2" customFormat="1">
      <c r="A168" s="39"/>
      <c r="B168" s="40"/>
      <c r="C168" s="41"/>
      <c r="D168" s="242" t="s">
        <v>282</v>
      </c>
      <c r="E168" s="41"/>
      <c r="F168" s="295" t="s">
        <v>1425</v>
      </c>
      <c r="G168" s="41"/>
      <c r="H168" s="41"/>
      <c r="I168" s="296"/>
      <c r="J168" s="41"/>
      <c r="K168" s="41"/>
      <c r="L168" s="45"/>
      <c r="M168" s="297"/>
      <c r="N168" s="29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282</v>
      </c>
      <c r="AU168" s="18" t="s">
        <v>90</v>
      </c>
    </row>
    <row r="169" s="2" customFormat="1" ht="37.8" customHeight="1">
      <c r="A169" s="39"/>
      <c r="B169" s="40"/>
      <c r="C169" s="227" t="s">
        <v>271</v>
      </c>
      <c r="D169" s="227" t="s">
        <v>146</v>
      </c>
      <c r="E169" s="228" t="s">
        <v>1426</v>
      </c>
      <c r="F169" s="229" t="s">
        <v>1427</v>
      </c>
      <c r="G169" s="230" t="s">
        <v>626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46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151</v>
      </c>
      <c r="AT169" s="238" t="s">
        <v>146</v>
      </c>
      <c r="AU169" s="238" t="s">
        <v>90</v>
      </c>
      <c r="AY169" s="18" t="s">
        <v>144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151</v>
      </c>
      <c r="BM169" s="238" t="s">
        <v>391</v>
      </c>
    </row>
    <row r="170" s="2" customFormat="1" ht="24.15" customHeight="1">
      <c r="A170" s="39"/>
      <c r="B170" s="40"/>
      <c r="C170" s="227" t="s">
        <v>277</v>
      </c>
      <c r="D170" s="227" t="s">
        <v>146</v>
      </c>
      <c r="E170" s="228" t="s">
        <v>1428</v>
      </c>
      <c r="F170" s="229" t="s">
        <v>1429</v>
      </c>
      <c r="G170" s="230" t="s">
        <v>626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46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151</v>
      </c>
      <c r="AT170" s="238" t="s">
        <v>146</v>
      </c>
      <c r="AU170" s="238" t="s">
        <v>90</v>
      </c>
      <c r="AY170" s="18" t="s">
        <v>144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88</v>
      </c>
      <c r="BK170" s="239">
        <f>ROUND(I170*H170,2)</f>
        <v>0</v>
      </c>
      <c r="BL170" s="18" t="s">
        <v>151</v>
      </c>
      <c r="BM170" s="238" t="s">
        <v>400</v>
      </c>
    </row>
    <row r="171" s="2" customFormat="1">
      <c r="A171" s="39"/>
      <c r="B171" s="40"/>
      <c r="C171" s="41"/>
      <c r="D171" s="242" t="s">
        <v>282</v>
      </c>
      <c r="E171" s="41"/>
      <c r="F171" s="295" t="s">
        <v>1430</v>
      </c>
      <c r="G171" s="41"/>
      <c r="H171" s="41"/>
      <c r="I171" s="296"/>
      <c r="J171" s="41"/>
      <c r="K171" s="41"/>
      <c r="L171" s="45"/>
      <c r="M171" s="297"/>
      <c r="N171" s="29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282</v>
      </c>
      <c r="AU171" s="18" t="s">
        <v>90</v>
      </c>
    </row>
    <row r="172" s="2" customFormat="1" ht="24.15" customHeight="1">
      <c r="A172" s="39"/>
      <c r="B172" s="40"/>
      <c r="C172" s="227" t="s">
        <v>285</v>
      </c>
      <c r="D172" s="227" t="s">
        <v>146</v>
      </c>
      <c r="E172" s="228" t="s">
        <v>1431</v>
      </c>
      <c r="F172" s="229" t="s">
        <v>1432</v>
      </c>
      <c r="G172" s="230" t="s">
        <v>626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46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151</v>
      </c>
      <c r="AT172" s="238" t="s">
        <v>146</v>
      </c>
      <c r="AU172" s="238" t="s">
        <v>90</v>
      </c>
      <c r="AY172" s="18" t="s">
        <v>144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88</v>
      </c>
      <c r="BK172" s="239">
        <f>ROUND(I172*H172,2)</f>
        <v>0</v>
      </c>
      <c r="BL172" s="18" t="s">
        <v>151</v>
      </c>
      <c r="BM172" s="238" t="s">
        <v>408</v>
      </c>
    </row>
    <row r="173" s="2" customFormat="1">
      <c r="A173" s="39"/>
      <c r="B173" s="40"/>
      <c r="C173" s="41"/>
      <c r="D173" s="242" t="s">
        <v>282</v>
      </c>
      <c r="E173" s="41"/>
      <c r="F173" s="295" t="s">
        <v>1433</v>
      </c>
      <c r="G173" s="41"/>
      <c r="H173" s="41"/>
      <c r="I173" s="296"/>
      <c r="J173" s="41"/>
      <c r="K173" s="41"/>
      <c r="L173" s="45"/>
      <c r="M173" s="297"/>
      <c r="N173" s="29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282</v>
      </c>
      <c r="AU173" s="18" t="s">
        <v>90</v>
      </c>
    </row>
    <row r="174" s="2" customFormat="1" ht="44.25" customHeight="1">
      <c r="A174" s="39"/>
      <c r="B174" s="40"/>
      <c r="C174" s="227" t="s">
        <v>291</v>
      </c>
      <c r="D174" s="227" t="s">
        <v>146</v>
      </c>
      <c r="E174" s="228" t="s">
        <v>1434</v>
      </c>
      <c r="F174" s="229" t="s">
        <v>1435</v>
      </c>
      <c r="G174" s="230" t="s">
        <v>626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46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151</v>
      </c>
      <c r="AT174" s="238" t="s">
        <v>146</v>
      </c>
      <c r="AU174" s="238" t="s">
        <v>90</v>
      </c>
      <c r="AY174" s="18" t="s">
        <v>144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151</v>
      </c>
      <c r="BM174" s="238" t="s">
        <v>423</v>
      </c>
    </row>
    <row r="175" s="2" customFormat="1" ht="16.5" customHeight="1">
      <c r="A175" s="39"/>
      <c r="B175" s="40"/>
      <c r="C175" s="227" t="s">
        <v>296</v>
      </c>
      <c r="D175" s="227" t="s">
        <v>146</v>
      </c>
      <c r="E175" s="228" t="s">
        <v>1436</v>
      </c>
      <c r="F175" s="229" t="s">
        <v>1437</v>
      </c>
      <c r="G175" s="230" t="s">
        <v>626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302" t="s">
        <v>1</v>
      </c>
      <c r="N175" s="303" t="s">
        <v>46</v>
      </c>
      <c r="O175" s="304"/>
      <c r="P175" s="305">
        <f>O175*H175</f>
        <v>0</v>
      </c>
      <c r="Q175" s="305">
        <v>0</v>
      </c>
      <c r="R175" s="305">
        <f>Q175*H175</f>
        <v>0</v>
      </c>
      <c r="S175" s="305">
        <v>0</v>
      </c>
      <c r="T175" s="30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151</v>
      </c>
      <c r="AT175" s="238" t="s">
        <v>146</v>
      </c>
      <c r="AU175" s="238" t="s">
        <v>90</v>
      </c>
      <c r="AY175" s="18" t="s">
        <v>144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88</v>
      </c>
      <c r="BK175" s="239">
        <f>ROUND(I175*H175,2)</f>
        <v>0</v>
      </c>
      <c r="BL175" s="18" t="s">
        <v>151</v>
      </c>
      <c r="BM175" s="238" t="s">
        <v>431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yaAZiik/9ZwQp/yWSM4QVRrjcXrhYxAgM1cHpuhN8O0YFM4eb7Q/d7yAdijD5t3NFPR/YKSzldfcQGB4uXKVmg==" hashValue="eIcO8NsKuMs7WJsylUy6ot5BRR6FNkVCYViFB8q9+zwg51jeciZTqJPfGXfKBDsRMi0U6ip7m0BhFGSwwbJ+tw==" algorithmName="SHA-512" password="CC35"/>
  <autoFilter ref="C127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Ladislav</dc:creator>
  <cp:lastModifiedBy>Malý Ladislav</cp:lastModifiedBy>
  <dcterms:created xsi:type="dcterms:W3CDTF">2024-01-26T11:51:48Z</dcterms:created>
  <dcterms:modified xsi:type="dcterms:W3CDTF">2024-01-26T11:52:02Z</dcterms:modified>
</cp:coreProperties>
</file>