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Investiční oddělení\STAVBY\Doubravice - oprava kanalizačních šachet\"/>
    </mc:Choice>
  </mc:AlternateContent>
  <xr:revisionPtr revIDLastSave="0" documentId="13_ncr:1_{F2FCB25C-223C-499D-9AE6-418B6EE4C3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List1!$A$14:$J$56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H52" i="1"/>
  <c r="J33" i="1"/>
  <c r="J59" i="1"/>
  <c r="J64" i="1"/>
  <c r="J52" i="1"/>
  <c r="H66" i="1"/>
  <c r="H65" i="1"/>
  <c r="H60" i="1"/>
  <c r="H57" i="1"/>
  <c r="H56" i="1"/>
  <c r="H55" i="1"/>
  <c r="H54" i="1"/>
  <c r="H53" i="1"/>
  <c r="H50" i="1"/>
  <c r="H49" i="1"/>
  <c r="H48" i="1"/>
  <c r="H47" i="1"/>
  <c r="H46" i="1"/>
  <c r="H45" i="1"/>
  <c r="H43" i="1"/>
  <c r="H42" i="1"/>
  <c r="H41" i="1"/>
  <c r="H40" i="1"/>
  <c r="H39" i="1"/>
  <c r="H38" i="1"/>
  <c r="H36" i="1"/>
  <c r="H35" i="1"/>
  <c r="H34" i="1"/>
  <c r="H31" i="1"/>
  <c r="H30" i="1"/>
  <c r="H29" i="1"/>
  <c r="H20" i="1"/>
  <c r="H21" i="1"/>
  <c r="H22" i="1"/>
  <c r="H23" i="1"/>
  <c r="J28" i="1"/>
  <c r="H26" i="1"/>
  <c r="H19" i="1"/>
  <c r="H18" i="1"/>
  <c r="H28" i="1" l="1"/>
  <c r="H33" i="1"/>
  <c r="H64" i="1"/>
  <c r="H62" i="1" s="1"/>
  <c r="H59" i="1"/>
  <c r="J25" i="1"/>
  <c r="H25" i="1"/>
  <c r="J17" i="1" l="1"/>
  <c r="H17" i="1"/>
  <c r="H70" i="1" l="1"/>
  <c r="H16" i="1" s="1"/>
  <c r="J16" i="1"/>
</calcChain>
</file>

<file path=xl/sharedStrings.xml><?xml version="1.0" encoding="utf-8"?>
<sst xmlns="http://schemas.openxmlformats.org/spreadsheetml/2006/main" count="149" uniqueCount="107">
  <si>
    <t>2</t>
  </si>
  <si>
    <t>Stavba:</t>
  </si>
  <si>
    <t>Objekt:</t>
  </si>
  <si>
    <t>Místo:</t>
  </si>
  <si>
    <t>Datum:</t>
  </si>
  <si>
    <t>Zadavatel:</t>
  </si>
  <si>
    <t>Projektant:</t>
  </si>
  <si>
    <t>Zpracovatel:</t>
  </si>
  <si>
    <t>PČ</t>
  </si>
  <si>
    <t>Typ</t>
  </si>
  <si>
    <t>Kód</t>
  </si>
  <si>
    <t>Popis</t>
  </si>
  <si>
    <t>MJ</t>
  </si>
  <si>
    <t>Množství</t>
  </si>
  <si>
    <t>HSV</t>
  </si>
  <si>
    <t>Práce a dodávky HSV</t>
  </si>
  <si>
    <t>Zemní práce</t>
  </si>
  <si>
    <t>K</t>
  </si>
  <si>
    <t>m</t>
  </si>
  <si>
    <t>4</t>
  </si>
  <si>
    <t>115101202</t>
  </si>
  <si>
    <t>Čerpání vody na dopravní výšku do 10 m průměrný přítok přes 500 do 1 000 l/min</t>
  </si>
  <si>
    <t>hod</t>
  </si>
  <si>
    <t>3</t>
  </si>
  <si>
    <t>115101302</t>
  </si>
  <si>
    <t>Pohotovost čerpací soupravy pro dopravní výšku do 10 m přítok přes 500 do 1 000 l/min</t>
  </si>
  <si>
    <t>den</t>
  </si>
  <si>
    <t>5</t>
  </si>
  <si>
    <t>6</t>
  </si>
  <si>
    <t>m3</t>
  </si>
  <si>
    <t>kus</t>
  </si>
  <si>
    <t>t</t>
  </si>
  <si>
    <t>Vodorovné konstrukce</t>
  </si>
  <si>
    <t>Trubní vedení</t>
  </si>
  <si>
    <t>Přesun hmot</t>
  </si>
  <si>
    <t>998276101</t>
  </si>
  <si>
    <t>Přesun hmot pro trubní vedení z trub z plastických hmot otevřený výkop</t>
  </si>
  <si>
    <t>Pardubice, Doubravice - oprava kanalizačních šachet</t>
  </si>
  <si>
    <t>cena jednotková</t>
  </si>
  <si>
    <t>Hmotnost</t>
  </si>
  <si>
    <t>Hmotnost celkem celkem</t>
  </si>
  <si>
    <t xml:space="preserve"> Zemní práce včetně oprav povrchů, plotů, vjezdů...</t>
  </si>
  <si>
    <t>R</t>
  </si>
  <si>
    <t>soub</t>
  </si>
  <si>
    <t>119003223</t>
  </si>
  <si>
    <t>štěrkopísek netříděný stabilizační zemina</t>
  </si>
  <si>
    <t>Svislé a kompletní konstrukce</t>
  </si>
  <si>
    <t>prstenec šachtový vyrovnávací betonový 625x120x120mm</t>
  </si>
  <si>
    <t>prstenec šachtový vyrovnávací betonový 625x120x80mm</t>
  </si>
  <si>
    <t>0.051</t>
  </si>
  <si>
    <t>Osazení betonových prstenců nebo rámů v do 100 mm</t>
  </si>
  <si>
    <t>Dopojení kanalizačních přípojek a vpustí</t>
  </si>
  <si>
    <t>Montáž kanalizačního potrubí z PVC těsněné gumovým kroužkem, otevřený výkop sklon do 20% DN 315</t>
  </si>
  <si>
    <t>trubka kanalizační PVC plnostěnná Ultra Solid DN 315x6000mm SN12</t>
  </si>
  <si>
    <t>1,94174757281553 * 1,03</t>
  </si>
  <si>
    <t>Montáž tvarovek z tvrdého PVC-systém KG nebo z polypropylenu-systém KG 2000 jednoosé DN 315</t>
  </si>
  <si>
    <t>přesuvka kanalizační plastová PVC-U DN 315</t>
  </si>
  <si>
    <t>spojka kamenina plast 315 - 345</t>
  </si>
  <si>
    <t>Zřízení šachet kanalizačních z betonových dílců na potrubí DN nad 300 do 400 dno beton tř. C 25/30</t>
  </si>
  <si>
    <t>PFB.1122183A</t>
  </si>
  <si>
    <t>Skruž výšky 500 mm TBS-Q.1 100/50/10 PS</t>
  </si>
  <si>
    <t>Skruž výšky 250 mm TBS-Q.1 100/25/10 PS</t>
  </si>
  <si>
    <t>PFB.1122173A</t>
  </si>
  <si>
    <t>PFB</t>
  </si>
  <si>
    <t>0,970873786407767 * 1,03</t>
  </si>
  <si>
    <t>Konus TBR-Q.1 100-63/58/12 KPS</t>
  </si>
  <si>
    <t>PFB.1121104</t>
  </si>
  <si>
    <t>Dno šachtové TBZ Q.1 1000x600</t>
  </si>
  <si>
    <t>59224338</t>
  </si>
  <si>
    <t>PFB.0006002OZ</t>
  </si>
  <si>
    <t>Těsnění elastomerové pro spojení šachtových dílů DN 1000</t>
  </si>
  <si>
    <t>899103211</t>
  </si>
  <si>
    <t>Demontáž poklopů litinových nebo ocelových včetně rámů hmotnosti,přes 100 do 150 kg</t>
  </si>
  <si>
    <t>899104112</t>
  </si>
  <si>
    <t>Osazení poklopů litinových nebo ocelových včetně rámů pro třídu,zatížení D400, E600</t>
  </si>
  <si>
    <t>KSI.KDL81BN</t>
  </si>
  <si>
    <t>Kanalizační Poklop Europa 8, rám litinový v.100mm, bez vybrání pro,lapač, D 400 bez odvětrání, se zajištěním</t>
  </si>
  <si>
    <t>Vodorovné doprava suti s naložením a složením na skládku do 1 km</t>
  </si>
  <si>
    <t>Příplatek k vodorovnému přemístění suti na skládku ZKD 1 km přes 1 km</t>
  </si>
  <si>
    <t>Poplatek za uložení na skládce (skládkovné) stavebního odpadu betonového kód odpadu 17 01 01</t>
  </si>
  <si>
    <t>997221615</t>
  </si>
  <si>
    <t>Poplatek za uložení na skládce (skládkovné) odpadu asfaltového bez dehtu kód odpadu 17 03 02</t>
  </si>
  <si>
    <t>997221645</t>
  </si>
  <si>
    <t>Poplatek za uložení na skládce (skládkovné) zeminy a kamení kód odpadu 17 05 04</t>
  </si>
  <si>
    <t>997221655</t>
  </si>
  <si>
    <t>Vedlejší rozpočtové náklady</t>
  </si>
  <si>
    <t>Zařízení staveniště</t>
  </si>
  <si>
    <t>VRN3</t>
  </si>
  <si>
    <t>Dopravní značení na staveništi</t>
  </si>
  <si>
    <t>034403000_1R</t>
  </si>
  <si>
    <t>kpl</t>
  </si>
  <si>
    <t>Rozebrání, bourání a odvoz zařízení staveniště</t>
  </si>
  <si>
    <t>039103000_1R</t>
  </si>
  <si>
    <t>Likvidace zařízení staveniště</t>
  </si>
  <si>
    <t>Celkem</t>
  </si>
  <si>
    <t>Mgr. Prorok</t>
  </si>
  <si>
    <t>9 ks kanalizačních šachet</t>
  </si>
  <si>
    <t>Pardubice, Doubravice</t>
  </si>
  <si>
    <t>Vodovody a kanalizace Pardubice, a.s.</t>
  </si>
  <si>
    <t>Bourání stoky kompletní nebo otvorů z prostého betonu plochy do 4 m2</t>
  </si>
  <si>
    <t>Mobilní plotová zábrana s profilovaným plechem výšky do 2,2 m pro zabezpečení výkopu odstranění</t>
  </si>
  <si>
    <t>Mobilní plotová zábrana s profilovaným plechem výšky do 2,2 m pro zabezpečení výkopu zřízení</t>
  </si>
  <si>
    <t>soub.</t>
  </si>
  <si>
    <t>Dodávka + Montáž celkem</t>
  </si>
  <si>
    <t>Přesun suťe</t>
  </si>
  <si>
    <t>VRN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</si>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</sst>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7" formatCode="#,##0.000"/>
    <numFmt numFmtId="168" formatCode="0.000"/>
    <numFmt numFmtId="172" formatCode="#,##0.000;[Red]#,##0.000"/>
    <numFmt numFmtId="173" formatCode="#,##0.00;[Red]#,##0.00"/>
  </numFmts>
  <fonts count="28" x14ac:knownFonts="1">
    <font>
      <sz val="11"/>
      <color theme="1"/>
      <name val="Calibri"/>
      <family val="2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9"/>
      <name val="Arial CE"/>
    </font>
    <font>
      <sz val="9"/>
      <color rgb="FF969696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b/>
      <sz val="10"/>
      <name val="Arial CE"/>
      <charset val="238"/>
    </font>
    <font>
      <sz val="8"/>
      <name val="Calibri"/>
      <family val="2"/>
      <scheme val="minor"/>
    </font>
    <font>
      <sz val="9"/>
      <color rgb="FF505050"/>
      <name val="Arial CE"/>
    </font>
    <font>
      <sz val="9"/>
      <name val="Arial CE"/>
      <charset val="238"/>
    </font>
    <font>
      <sz val="9"/>
      <color rgb="FF003366"/>
      <name val="Arial CE"/>
    </font>
    <font>
      <sz val="9"/>
      <color theme="1"/>
      <name val="Calibri"/>
      <family val="2"/>
      <scheme val="minor"/>
    </font>
    <font>
      <sz val="9"/>
      <color rgb="FFFF0000"/>
      <name val="Arial CE"/>
    </font>
    <font>
      <i/>
      <sz val="9"/>
      <name val="Arial CE"/>
    </font>
    <font>
      <i/>
      <sz val="9"/>
      <name val="Arial CE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sz val="10"/>
      <color rgb="FF003366"/>
      <name val="Arial CE"/>
      <charset val="238"/>
    </font>
    <font>
      <b/>
      <sz val="8"/>
      <color rgb="FF003366"/>
      <name val="Arial CE"/>
      <charset val="238"/>
    </font>
    <font>
      <i/>
      <sz val="10"/>
      <name val="Arial CE"/>
      <charset val="238"/>
    </font>
    <font>
      <i/>
      <sz val="9"/>
      <color rgb="FF96969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8" fontId="6" fillId="0" borderId="5" xfId="0" applyNumberFormat="1" applyFont="1" applyBorder="1" applyAlignment="1">
      <alignment vertical="center" wrapText="1"/>
    </xf>
    <xf numFmtId="168" fontId="6" fillId="0" borderId="5" xfId="0" applyNumberFormat="1" applyFont="1" applyBorder="1" applyAlignment="1" applyProtection="1">
      <alignment vertical="center" wrapText="1"/>
      <protection locked="0"/>
    </xf>
    <xf numFmtId="0" fontId="21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68" fontId="6" fillId="0" borderId="5" xfId="0" applyNumberFormat="1" applyFont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67" fontId="6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168" fontId="6" fillId="0" borderId="5" xfId="0" applyNumberFormat="1" applyFont="1" applyFill="1" applyBorder="1" applyAlignment="1" applyProtection="1">
      <alignment wrapText="1"/>
      <protection locked="0"/>
    </xf>
    <xf numFmtId="0" fontId="20" fillId="0" borderId="5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168" fontId="6" fillId="0" borderId="5" xfId="0" applyNumberFormat="1" applyFont="1" applyFill="1" applyBorder="1" applyAlignment="1" applyProtection="1">
      <alignment horizontal="right" wrapText="1"/>
      <protection locked="0"/>
    </xf>
    <xf numFmtId="0" fontId="20" fillId="0" borderId="5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68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 applyProtection="1">
      <alignment wrapText="1"/>
      <protection locked="0"/>
    </xf>
    <xf numFmtId="168" fontId="6" fillId="0" borderId="5" xfId="0" applyNumberFormat="1" applyFont="1" applyFill="1" applyBorder="1" applyAlignment="1">
      <alignment horizontal="right" vertical="center" wrapText="1"/>
    </xf>
    <xf numFmtId="168" fontId="6" fillId="0" borderId="5" xfId="0" applyNumberFormat="1" applyFont="1" applyFill="1" applyBorder="1" applyAlignment="1">
      <alignment vertical="center" wrapText="1"/>
    </xf>
    <xf numFmtId="168" fontId="6" fillId="0" borderId="5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2" fontId="5" fillId="0" borderId="0" xfId="0" applyNumberFormat="1" applyFont="1"/>
    <xf numFmtId="173" fontId="5" fillId="0" borderId="0" xfId="0" applyNumberFormat="1" applyFont="1"/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Protection="1">
      <protection locked="0"/>
    </xf>
    <xf numFmtId="173" fontId="24" fillId="0" borderId="0" xfId="0" applyNumberFormat="1" applyFont="1" applyAlignment="1">
      <alignment horizontal="right"/>
    </xf>
    <xf numFmtId="172" fontId="2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Border="1" applyAlignment="1">
      <alignment vertical="center" wrapText="1"/>
    </xf>
    <xf numFmtId="168" fontId="6" fillId="0" borderId="0" xfId="0" applyNumberFormat="1" applyFont="1" applyBorder="1" applyAlignment="1" applyProtection="1">
      <alignment vertical="center" wrapText="1"/>
      <protection locked="0"/>
    </xf>
    <xf numFmtId="168" fontId="6" fillId="0" borderId="0" xfId="0" applyNumberFormat="1" applyFont="1" applyBorder="1" applyAlignment="1">
      <alignment vertical="center" wrapText="1"/>
    </xf>
    <xf numFmtId="173" fontId="6" fillId="0" borderId="5" xfId="0" applyNumberFormat="1" applyFont="1" applyBorder="1" applyAlignment="1">
      <alignment vertical="center" wrapText="1"/>
    </xf>
    <xf numFmtId="173" fontId="6" fillId="0" borderId="5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center" wrapText="1"/>
    </xf>
    <xf numFmtId="167" fontId="6" fillId="0" borderId="6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 applyProtection="1">
      <alignment vertical="center" wrapText="1"/>
      <protection locked="0"/>
    </xf>
    <xf numFmtId="4" fontId="6" fillId="0" borderId="6" xfId="0" applyNumberFormat="1" applyFont="1" applyFill="1" applyBorder="1" applyAlignment="1">
      <alignment vertical="center" wrapText="1"/>
    </xf>
    <xf numFmtId="168" fontId="6" fillId="0" borderId="6" xfId="0" applyNumberFormat="1" applyFont="1" applyFill="1" applyBorder="1" applyAlignment="1" applyProtection="1">
      <alignment wrapText="1"/>
      <protection locked="0"/>
    </xf>
    <xf numFmtId="0" fontId="9" fillId="0" borderId="7" xfId="0" applyFont="1" applyBorder="1"/>
    <xf numFmtId="0" fontId="9" fillId="0" borderId="7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5" fillId="0" borderId="7" xfId="0" applyFont="1" applyBorder="1" applyAlignment="1">
      <alignment horizontal="center"/>
    </xf>
    <xf numFmtId="0" fontId="25" fillId="0" borderId="7" xfId="0" applyFont="1" applyBorder="1"/>
    <xf numFmtId="0" fontId="25" fillId="0" borderId="7" xfId="0" applyFont="1" applyBorder="1" applyProtection="1">
      <protection locked="0"/>
    </xf>
    <xf numFmtId="173" fontId="24" fillId="0" borderId="7" xfId="0" applyNumberFormat="1" applyFont="1" applyBorder="1" applyAlignment="1">
      <alignment horizontal="right"/>
    </xf>
    <xf numFmtId="172" fontId="24" fillId="0" borderId="7" xfId="0" applyNumberFormat="1" applyFont="1" applyBorder="1" applyAlignment="1">
      <alignment horizontal="right"/>
    </xf>
    <xf numFmtId="0" fontId="24" fillId="0" borderId="7" xfId="0" applyNumberFormat="1" applyFont="1" applyBorder="1" applyAlignment="1">
      <alignment horizontal="left"/>
    </xf>
    <xf numFmtId="0" fontId="20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 applyProtection="1">
      <alignment vertical="center" wrapText="1"/>
      <protection locked="0"/>
    </xf>
    <xf numFmtId="4" fontId="6" fillId="0" borderId="9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 applyProtection="1">
      <alignment wrapText="1"/>
      <protection locked="0"/>
    </xf>
    <xf numFmtId="0" fontId="15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168" fontId="12" fillId="0" borderId="9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 applyProtection="1">
      <alignment wrapText="1"/>
      <protection locked="0"/>
    </xf>
    <xf numFmtId="0" fontId="15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168" fontId="6" fillId="0" borderId="6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vertical="center" wrapText="1"/>
    </xf>
    <xf numFmtId="173" fontId="22" fillId="0" borderId="0" xfId="0" applyNumberFormat="1" applyFont="1" applyFill="1" applyBorder="1" applyAlignment="1">
      <alignment vertical="center" wrapText="1"/>
    </xf>
    <xf numFmtId="172" fontId="22" fillId="0" borderId="0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4" fontId="22" fillId="0" borderId="0" xfId="0" applyNumberFormat="1" applyFont="1" applyFill="1" applyBorder="1" applyAlignment="1">
      <alignment vertical="center" wrapText="1"/>
    </xf>
    <xf numFmtId="168" fontId="22" fillId="0" borderId="0" xfId="0" applyNumberFormat="1" applyFont="1" applyFill="1" applyBorder="1" applyAlignment="1" applyProtection="1">
      <alignment wrapText="1"/>
      <protection locked="0"/>
    </xf>
    <xf numFmtId="0" fontId="21" fillId="3" borderId="5" xfId="0" applyFont="1" applyFill="1" applyBorder="1" applyAlignment="1">
      <alignment horizontal="left" vertical="center" wrapText="1"/>
    </xf>
    <xf numFmtId="173" fontId="21" fillId="0" borderId="5" xfId="0" applyNumberFormat="1" applyFont="1" applyBorder="1" applyAlignment="1">
      <alignment vertical="center" wrapText="1"/>
    </xf>
    <xf numFmtId="173" fontId="21" fillId="0" borderId="5" xfId="0" applyNumberFormat="1" applyFont="1" applyBorder="1" applyAlignment="1" applyProtection="1">
      <alignment vertical="center" wrapText="1"/>
      <protection locked="0"/>
    </xf>
    <xf numFmtId="168" fontId="21" fillId="0" borderId="5" xfId="0" applyNumberFormat="1" applyFont="1" applyBorder="1" applyAlignment="1" applyProtection="1">
      <alignment vertical="center" wrapText="1"/>
      <protection locked="0"/>
    </xf>
    <xf numFmtId="168" fontId="21" fillId="0" borderId="5" xfId="0" applyNumberFormat="1" applyFont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167" fontId="21" fillId="0" borderId="5" xfId="0" applyNumberFormat="1" applyFont="1" applyFill="1" applyBorder="1" applyAlignment="1">
      <alignment vertical="center" wrapText="1"/>
    </xf>
    <xf numFmtId="2" fontId="21" fillId="0" borderId="5" xfId="0" applyNumberFormat="1" applyFont="1" applyFill="1" applyBorder="1" applyAlignment="1" applyProtection="1">
      <alignment horizontal="right" wrapText="1"/>
      <protection locked="0"/>
    </xf>
    <xf numFmtId="168" fontId="21" fillId="0" borderId="5" xfId="0" applyNumberFormat="1" applyFont="1" applyFill="1" applyBorder="1" applyAlignment="1" applyProtection="1">
      <alignment wrapText="1"/>
      <protection locked="0"/>
    </xf>
    <xf numFmtId="4" fontId="21" fillId="0" borderId="5" xfId="0" applyNumberFormat="1" applyFont="1" applyFill="1" applyBorder="1" applyAlignment="1">
      <alignment vertical="center" wrapText="1"/>
    </xf>
    <xf numFmtId="168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5" xfId="0" applyNumberFormat="1" applyFont="1" applyFill="1" applyBorder="1" applyAlignment="1">
      <alignment horizontal="left" vertical="center" wrapText="1"/>
    </xf>
    <xf numFmtId="168" fontId="21" fillId="0" borderId="5" xfId="0" applyNumberFormat="1" applyFont="1" applyFill="1" applyBorder="1" applyAlignment="1">
      <alignment horizontal="right" vertical="center" wrapText="1"/>
    </xf>
    <xf numFmtId="168" fontId="21" fillId="0" borderId="5" xfId="0" applyNumberFormat="1" applyFont="1" applyFill="1" applyBorder="1" applyAlignment="1">
      <alignment vertical="center" wrapText="1"/>
    </xf>
    <xf numFmtId="168" fontId="21" fillId="0" borderId="5" xfId="0" applyNumberFormat="1" applyFont="1" applyFill="1" applyBorder="1" applyAlignment="1" applyProtection="1">
      <alignment vertical="center" wrapText="1"/>
      <protection locked="0"/>
    </xf>
    <xf numFmtId="0" fontId="27" fillId="0" borderId="5" xfId="0" applyFont="1" applyFill="1" applyBorder="1" applyAlignment="1">
      <alignment horizontal="left" vertical="center" wrapText="1"/>
    </xf>
    <xf numFmtId="173" fontId="6" fillId="4" borderId="5" xfId="0" applyNumberFormat="1" applyFont="1" applyFill="1" applyBorder="1" applyAlignment="1" applyProtection="1">
      <alignment vertical="center" wrapText="1"/>
      <protection locked="0"/>
    </xf>
    <xf numFmtId="173" fontId="21" fillId="4" borderId="5" xfId="0" applyNumberFormat="1" applyFont="1" applyFill="1" applyBorder="1" applyAlignment="1" applyProtection="1">
      <alignment vertical="center" wrapText="1"/>
      <protection locked="0"/>
    </xf>
    <xf numFmtId="4" fontId="6" fillId="4" borderId="5" xfId="0" applyNumberFormat="1" applyFont="1" applyFill="1" applyBorder="1" applyAlignment="1" applyProtection="1">
      <alignment vertical="center" wrapText="1"/>
      <protection locked="0"/>
    </xf>
    <xf numFmtId="4" fontId="21" fillId="4" borderId="5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0"/>
  <sheetViews>
    <sheetView showGridLines="0"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5.28515625" customWidth="1"/>
    <col min="3" max="3" width="14.140625" customWidth="1"/>
    <col min="4" max="4" width="52.5703125" bestFit="1" customWidth="1"/>
    <col min="5" max="5" width="6.42578125" style="93" customWidth="1"/>
    <col min="6" max="6" width="12" customWidth="1"/>
    <col min="7" max="7" width="13.5703125" customWidth="1"/>
    <col min="8" max="8" width="20.28515625" customWidth="1"/>
    <col min="9" max="9" width="10.5703125" customWidth="1"/>
    <col min="10" max="10" width="13.85546875" customWidth="1"/>
    <col min="11" max="11" width="10.5703125" customWidth="1"/>
    <col min="12" max="12" width="12.85546875" customWidth="1"/>
    <col min="13" max="13" width="9.42578125" customWidth="1"/>
    <col min="14" max="14" width="12.85546875" customWidth="1"/>
    <col min="15" max="15" width="14" customWidth="1"/>
    <col min="16" max="16" width="9.42578125" customWidth="1"/>
    <col min="17" max="17" width="12.85546875" customWidth="1"/>
    <col min="18" max="18" width="14" customWidth="1"/>
  </cols>
  <sheetData>
    <row r="1" spans="1:50" s="4" customFormat="1" ht="6.95" customHeight="1" x14ac:dyDescent="0.25">
      <c r="A1" s="8"/>
      <c r="B1" s="8"/>
      <c r="C1" s="8"/>
      <c r="D1" s="8"/>
      <c r="E1" s="91"/>
      <c r="F1" s="8"/>
      <c r="G1" s="8"/>
    </row>
    <row r="2" spans="1:50" s="4" customFormat="1" ht="24.95" customHeight="1" x14ac:dyDescent="0.25">
      <c r="A2" s="2" t="s">
        <v>106</v>
      </c>
      <c r="E2" s="44"/>
    </row>
    <row r="3" spans="1:50" s="4" customFormat="1" ht="6.95" customHeight="1" x14ac:dyDescent="0.25">
      <c r="E3" s="44"/>
    </row>
    <row r="4" spans="1:50" s="4" customFormat="1" ht="12" customHeight="1" x14ac:dyDescent="0.25">
      <c r="A4" s="3" t="s">
        <v>1</v>
      </c>
      <c r="E4" s="44"/>
    </row>
    <row r="5" spans="1:50" s="4" customFormat="1" ht="16.5" customHeight="1" x14ac:dyDescent="0.25">
      <c r="B5" s="42" t="s">
        <v>37</v>
      </c>
      <c r="C5" s="42"/>
      <c r="D5" s="42"/>
      <c r="E5" s="45"/>
      <c r="F5" s="43"/>
    </row>
    <row r="6" spans="1:50" s="4" customFormat="1" ht="12" customHeight="1" x14ac:dyDescent="0.25">
      <c r="A6" s="3" t="s">
        <v>2</v>
      </c>
      <c r="E6" s="44"/>
    </row>
    <row r="7" spans="1:50" s="4" customFormat="1" ht="16.5" customHeight="1" x14ac:dyDescent="0.25">
      <c r="B7" s="46" t="s">
        <v>96</v>
      </c>
      <c r="C7" s="46"/>
      <c r="D7" s="46"/>
      <c r="E7" s="44"/>
    </row>
    <row r="8" spans="1:50" s="4" customFormat="1" ht="6.95" customHeight="1" x14ac:dyDescent="0.25">
      <c r="E8" s="44"/>
    </row>
    <row r="9" spans="1:50" s="4" customFormat="1" ht="12" customHeight="1" x14ac:dyDescent="0.25">
      <c r="A9" s="3" t="s">
        <v>3</v>
      </c>
      <c r="D9" s="5"/>
      <c r="E9" s="44"/>
      <c r="G9" s="3" t="s">
        <v>4</v>
      </c>
      <c r="H9" s="6">
        <v>45308</v>
      </c>
    </row>
    <row r="10" spans="1:50" s="4" customFormat="1" ht="18" customHeight="1" x14ac:dyDescent="0.25">
      <c r="B10" s="42" t="s">
        <v>97</v>
      </c>
      <c r="C10" s="42" t="s">
        <v>97</v>
      </c>
      <c r="D10" s="42"/>
      <c r="E10" s="44"/>
    </row>
    <row r="11" spans="1:50" s="4" customFormat="1" ht="15.2" customHeight="1" x14ac:dyDescent="0.25">
      <c r="A11" s="3" t="s">
        <v>5</v>
      </c>
      <c r="D11" s="5"/>
      <c r="E11" s="44"/>
      <c r="G11" s="3" t="s">
        <v>6</v>
      </c>
      <c r="H11" s="7"/>
    </row>
    <row r="12" spans="1:50" s="4" customFormat="1" ht="15.2" customHeight="1" x14ac:dyDescent="0.25">
      <c r="A12" s="3"/>
      <c r="B12" s="42" t="s">
        <v>98</v>
      </c>
      <c r="C12" s="42"/>
      <c r="D12" s="42"/>
      <c r="E12" s="44"/>
      <c r="G12" s="3" t="s">
        <v>7</v>
      </c>
      <c r="H12" s="7" t="s">
        <v>95</v>
      </c>
    </row>
    <row r="13" spans="1:50" s="4" customFormat="1" ht="10.35" customHeight="1" x14ac:dyDescent="0.25">
      <c r="E13" s="44"/>
    </row>
    <row r="14" spans="1:50" s="12" customFormat="1" ht="29.25" customHeight="1" x14ac:dyDescent="0.25">
      <c r="A14" s="9" t="s">
        <v>8</v>
      </c>
      <c r="B14" s="10" t="s">
        <v>9</v>
      </c>
      <c r="C14" s="10" t="s">
        <v>10</v>
      </c>
      <c r="D14" s="10" t="s">
        <v>11</v>
      </c>
      <c r="E14" s="10" t="s">
        <v>12</v>
      </c>
      <c r="F14" s="10" t="s">
        <v>13</v>
      </c>
      <c r="G14" s="10" t="s">
        <v>38</v>
      </c>
      <c r="H14" s="11" t="s">
        <v>103</v>
      </c>
      <c r="I14" s="11" t="s">
        <v>39</v>
      </c>
      <c r="J14" s="11" t="s">
        <v>40</v>
      </c>
    </row>
    <row r="15" spans="1:50" s="4" customFormat="1" ht="22.9" customHeight="1" x14ac:dyDescent="0.25">
      <c r="A15" s="13"/>
      <c r="E15" s="44"/>
      <c r="AG15" s="1"/>
      <c r="AH15" s="1"/>
      <c r="AX15" s="14"/>
    </row>
    <row r="16" spans="1:50" s="15" customFormat="1" ht="25.9" customHeight="1" x14ac:dyDescent="0.25">
      <c r="B16" s="16"/>
      <c r="C16" s="73" t="s">
        <v>14</v>
      </c>
      <c r="D16" s="73" t="s">
        <v>15</v>
      </c>
      <c r="E16" s="18"/>
      <c r="G16" s="17"/>
      <c r="H16" s="73">
        <f>H70</f>
        <v>0</v>
      </c>
      <c r="I16" s="72"/>
      <c r="J16" s="72">
        <f>SUM(J17+J25+J28+J33+J52+J52)</f>
        <v>7.7720000000000002</v>
      </c>
      <c r="AE16" s="16"/>
      <c r="AG16" s="18"/>
      <c r="AH16" s="18"/>
      <c r="AL16" s="16"/>
      <c r="AX16" s="19"/>
    </row>
    <row r="17" spans="1:52" s="15" customFormat="1" ht="25.9" customHeight="1" x14ac:dyDescent="0.2">
      <c r="B17" s="16"/>
      <c r="C17" s="74">
        <v>1</v>
      </c>
      <c r="D17" s="74" t="s">
        <v>16</v>
      </c>
      <c r="E17" s="92"/>
      <c r="F17" s="75"/>
      <c r="G17" s="76"/>
      <c r="H17" s="77">
        <f>SUM(H18:H23)</f>
        <v>0</v>
      </c>
      <c r="I17" s="78"/>
      <c r="J17" s="78">
        <f>SUM(J18:J23)</f>
        <v>1.0049999999999999</v>
      </c>
      <c r="AE17" s="16"/>
      <c r="AG17" s="18"/>
      <c r="AH17" s="18"/>
      <c r="AL17" s="16"/>
      <c r="AX17" s="19"/>
    </row>
    <row r="18" spans="1:52" s="69" customFormat="1" ht="22.9" customHeight="1" x14ac:dyDescent="0.25">
      <c r="A18" s="32">
        <v>1</v>
      </c>
      <c r="B18" s="32" t="s">
        <v>42</v>
      </c>
      <c r="C18" s="33">
        <v>113107183</v>
      </c>
      <c r="D18" s="40" t="s">
        <v>41</v>
      </c>
      <c r="E18" s="32" t="s">
        <v>102</v>
      </c>
      <c r="F18" s="89">
        <v>1</v>
      </c>
      <c r="G18" s="176"/>
      <c r="H18" s="90">
        <f>F18*G18</f>
        <v>0</v>
      </c>
      <c r="I18" s="36">
        <v>0</v>
      </c>
      <c r="J18" s="36">
        <v>0</v>
      </c>
      <c r="K18" s="68"/>
      <c r="AE18" s="70"/>
      <c r="AG18" s="71"/>
      <c r="AH18" s="71"/>
      <c r="AL18" s="70"/>
      <c r="AX18" s="19"/>
    </row>
    <row r="19" spans="1:52" s="4" customFormat="1" ht="24.2" customHeight="1" x14ac:dyDescent="0.25">
      <c r="A19" s="32" t="s">
        <v>0</v>
      </c>
      <c r="B19" s="32" t="s">
        <v>42</v>
      </c>
      <c r="C19" s="33" t="s">
        <v>20</v>
      </c>
      <c r="D19" s="40" t="s">
        <v>21</v>
      </c>
      <c r="E19" s="32" t="s">
        <v>22</v>
      </c>
      <c r="F19" s="89">
        <v>48</v>
      </c>
      <c r="G19" s="176"/>
      <c r="H19" s="90">
        <f>F19*G19</f>
        <v>0</v>
      </c>
      <c r="I19" s="36">
        <v>0</v>
      </c>
      <c r="J19" s="39">
        <v>2E-3</v>
      </c>
      <c r="K19" s="28"/>
      <c r="AE19" s="20"/>
      <c r="AG19" s="20"/>
      <c r="AH19" s="20"/>
      <c r="AL19" s="1"/>
      <c r="AR19" s="21"/>
      <c r="AS19" s="21"/>
      <c r="AT19" s="21"/>
      <c r="AU19" s="21"/>
      <c r="AV19" s="21"/>
      <c r="AW19" s="1"/>
      <c r="AX19" s="21"/>
      <c r="AY19" s="1"/>
      <c r="AZ19" s="20"/>
    </row>
    <row r="20" spans="1:52" s="4" customFormat="1" ht="24.2" customHeight="1" x14ac:dyDescent="0.25">
      <c r="A20" s="32" t="s">
        <v>23</v>
      </c>
      <c r="B20" s="32" t="s">
        <v>42</v>
      </c>
      <c r="C20" s="33" t="s">
        <v>24</v>
      </c>
      <c r="D20" s="40" t="s">
        <v>25</v>
      </c>
      <c r="E20" s="32" t="s">
        <v>26</v>
      </c>
      <c r="F20" s="89">
        <v>2</v>
      </c>
      <c r="G20" s="176"/>
      <c r="H20" s="90">
        <f>F20*G20</f>
        <v>0</v>
      </c>
      <c r="I20" s="36">
        <v>0</v>
      </c>
      <c r="J20" s="35">
        <v>0</v>
      </c>
      <c r="K20" s="28"/>
      <c r="AE20" s="20"/>
      <c r="AG20" s="20"/>
      <c r="AH20" s="20"/>
      <c r="AL20" s="1"/>
      <c r="AR20" s="21"/>
      <c r="AS20" s="21"/>
      <c r="AT20" s="21"/>
      <c r="AU20" s="21"/>
      <c r="AV20" s="21"/>
      <c r="AW20" s="1"/>
      <c r="AX20" s="21"/>
      <c r="AY20" s="1"/>
      <c r="AZ20" s="20"/>
    </row>
    <row r="21" spans="1:52" s="22" customFormat="1" ht="24" x14ac:dyDescent="0.25">
      <c r="A21" s="32" t="s">
        <v>19</v>
      </c>
      <c r="B21" s="32" t="s">
        <v>42</v>
      </c>
      <c r="C21" s="33" t="s">
        <v>44</v>
      </c>
      <c r="D21" s="41" t="s">
        <v>101</v>
      </c>
      <c r="E21" s="32" t="s">
        <v>18</v>
      </c>
      <c r="F21" s="89">
        <v>10</v>
      </c>
      <c r="G21" s="176"/>
      <c r="H21" s="90">
        <f>F21*G21</f>
        <v>0</v>
      </c>
      <c r="I21" s="36">
        <v>0</v>
      </c>
      <c r="J21" s="39">
        <v>3.0000000000000001E-3</v>
      </c>
      <c r="K21" s="29"/>
      <c r="AG21" s="23"/>
      <c r="AH21" s="23"/>
      <c r="AL21" s="23"/>
    </row>
    <row r="22" spans="1:52" s="22" customFormat="1" ht="24" x14ac:dyDescent="0.25">
      <c r="A22" s="32" t="s">
        <v>27</v>
      </c>
      <c r="B22" s="32" t="s">
        <v>42</v>
      </c>
      <c r="C22" s="34">
        <v>119003224</v>
      </c>
      <c r="D22" s="41" t="s">
        <v>100</v>
      </c>
      <c r="E22" s="38" t="s">
        <v>18</v>
      </c>
      <c r="F22" s="89">
        <v>10</v>
      </c>
      <c r="G22" s="176"/>
      <c r="H22" s="90">
        <f>F22*G22</f>
        <v>0</v>
      </c>
      <c r="I22" s="36">
        <v>0</v>
      </c>
      <c r="J22" s="35">
        <v>0</v>
      </c>
      <c r="K22" s="29"/>
      <c r="AG22" s="23"/>
      <c r="AH22" s="23"/>
      <c r="AL22" s="23"/>
    </row>
    <row r="23" spans="1:52" s="22" customFormat="1" ht="24" customHeight="1" x14ac:dyDescent="0.25">
      <c r="A23" s="162" t="s">
        <v>28</v>
      </c>
      <c r="B23" s="163"/>
      <c r="C23" s="37">
        <v>583312010</v>
      </c>
      <c r="D23" s="156" t="s">
        <v>45</v>
      </c>
      <c r="E23" s="162" t="s">
        <v>31</v>
      </c>
      <c r="F23" s="157">
        <v>1</v>
      </c>
      <c r="G23" s="177"/>
      <c r="H23" s="158">
        <f>F23*G23</f>
        <v>0</v>
      </c>
      <c r="I23" s="159">
        <v>1</v>
      </c>
      <c r="J23" s="160">
        <v>1</v>
      </c>
      <c r="K23" s="29"/>
      <c r="AG23" s="23"/>
      <c r="AH23" s="23"/>
      <c r="AL23" s="23"/>
    </row>
    <row r="24" spans="1:52" s="22" customFormat="1" ht="24" customHeight="1" x14ac:dyDescent="0.25">
      <c r="A24" s="79"/>
      <c r="B24" s="80"/>
      <c r="C24" s="81"/>
      <c r="D24" s="82"/>
      <c r="E24" s="83"/>
      <c r="F24" s="84"/>
      <c r="G24" s="85"/>
      <c r="H24" s="86"/>
      <c r="I24" s="87"/>
      <c r="J24" s="88"/>
      <c r="K24" s="29"/>
      <c r="AG24" s="23"/>
      <c r="AH24" s="23"/>
      <c r="AL24" s="23"/>
    </row>
    <row r="25" spans="1:52" s="31" customFormat="1" ht="15" customHeight="1" x14ac:dyDescent="0.2">
      <c r="A25" s="15"/>
      <c r="B25" s="16"/>
      <c r="C25" s="74">
        <v>3</v>
      </c>
      <c r="D25" s="74" t="s">
        <v>46</v>
      </c>
      <c r="E25" s="92"/>
      <c r="F25" s="75"/>
      <c r="G25" s="76"/>
      <c r="H25" s="77">
        <f>SUM(H26)</f>
        <v>0</v>
      </c>
      <c r="I25" s="78"/>
      <c r="J25" s="78">
        <f>SUM(J26)</f>
        <v>0</v>
      </c>
      <c r="K25" s="27"/>
      <c r="L25" s="27"/>
    </row>
    <row r="26" spans="1:52" s="31" customFormat="1" ht="24" customHeight="1" x14ac:dyDescent="0.25">
      <c r="A26" s="32">
        <v>7</v>
      </c>
      <c r="B26" s="32" t="s">
        <v>42</v>
      </c>
      <c r="C26" s="34">
        <v>358315114</v>
      </c>
      <c r="D26" s="49" t="s">
        <v>99</v>
      </c>
      <c r="E26" s="48" t="s">
        <v>29</v>
      </c>
      <c r="F26" s="50">
        <v>2.5</v>
      </c>
      <c r="G26" s="178"/>
      <c r="H26" s="90">
        <f t="shared" ref="H26" si="0">F26*G26</f>
        <v>0</v>
      </c>
      <c r="I26" s="47">
        <v>0</v>
      </c>
      <c r="J26" s="47">
        <v>0</v>
      </c>
    </row>
    <row r="27" spans="1:52" s="31" customFormat="1" ht="24" customHeight="1" x14ac:dyDescent="0.25">
      <c r="A27" s="79"/>
      <c r="B27" s="80"/>
      <c r="C27" s="81"/>
      <c r="D27" s="82"/>
      <c r="E27" s="83"/>
      <c r="F27" s="84"/>
      <c r="G27" s="85"/>
      <c r="H27" s="86"/>
      <c r="I27" s="87"/>
      <c r="J27" s="88"/>
    </row>
    <row r="28" spans="1:52" s="22" customFormat="1" ht="12.75" customHeight="1" x14ac:dyDescent="0.2">
      <c r="A28" s="15"/>
      <c r="B28" s="16"/>
      <c r="C28" s="74">
        <v>4</v>
      </c>
      <c r="D28" s="74" t="s">
        <v>32</v>
      </c>
      <c r="E28" s="92"/>
      <c r="F28" s="75"/>
      <c r="G28" s="76"/>
      <c r="H28" s="77">
        <f t="shared" ref="H28:J28" si="1">SUM(H29:H31)</f>
        <v>0</v>
      </c>
      <c r="I28" s="77"/>
      <c r="J28" s="78">
        <f t="shared" si="1"/>
        <v>0.58000000000000007</v>
      </c>
      <c r="K28" s="29"/>
      <c r="AG28" s="23"/>
      <c r="AH28" s="23"/>
      <c r="AL28" s="23"/>
    </row>
    <row r="29" spans="1:52" s="22" customFormat="1" ht="16.5" customHeight="1" x14ac:dyDescent="0.25">
      <c r="A29" s="162">
        <v>8</v>
      </c>
      <c r="B29" s="164">
        <v>592</v>
      </c>
      <c r="C29" s="165">
        <v>59224188</v>
      </c>
      <c r="D29" s="161" t="s">
        <v>47</v>
      </c>
      <c r="E29" s="164" t="s">
        <v>30</v>
      </c>
      <c r="F29" s="166">
        <v>1</v>
      </c>
      <c r="G29" s="179"/>
      <c r="H29" s="158">
        <f t="shared" ref="H29:H31" si="2">F29*G29</f>
        <v>0</v>
      </c>
      <c r="I29" s="166">
        <v>8.1000000000000003E-2</v>
      </c>
      <c r="J29" s="166">
        <v>8.1000000000000003E-2</v>
      </c>
      <c r="K29" s="29"/>
      <c r="AG29" s="23"/>
      <c r="AH29" s="23"/>
      <c r="AL29" s="23"/>
    </row>
    <row r="30" spans="1:52" s="22" customFormat="1" ht="16.5" customHeight="1" x14ac:dyDescent="0.2">
      <c r="A30" s="162">
        <v>9</v>
      </c>
      <c r="B30" s="164">
        <v>592</v>
      </c>
      <c r="C30" s="65">
        <v>59224176</v>
      </c>
      <c r="D30" s="161" t="s">
        <v>48</v>
      </c>
      <c r="E30" s="164" t="s">
        <v>30</v>
      </c>
      <c r="F30" s="166">
        <v>1</v>
      </c>
      <c r="G30" s="179"/>
      <c r="H30" s="158">
        <f t="shared" si="2"/>
        <v>0</v>
      </c>
      <c r="I30" s="167" t="s">
        <v>49</v>
      </c>
      <c r="J30" s="168">
        <v>5.0999999999999997E-2</v>
      </c>
      <c r="K30" s="29"/>
      <c r="AG30" s="23"/>
      <c r="AH30" s="23"/>
      <c r="AL30" s="23"/>
    </row>
    <row r="31" spans="1:52" s="22" customFormat="1" ht="16.5" customHeight="1" x14ac:dyDescent="0.2">
      <c r="A31" s="162">
        <v>10</v>
      </c>
      <c r="B31" s="164">
        <v>271</v>
      </c>
      <c r="C31" s="65">
        <v>452112112</v>
      </c>
      <c r="D31" s="161" t="s">
        <v>50</v>
      </c>
      <c r="E31" s="164" t="s">
        <v>30</v>
      </c>
      <c r="F31" s="166">
        <v>2</v>
      </c>
      <c r="G31" s="179"/>
      <c r="H31" s="158">
        <f t="shared" si="2"/>
        <v>0</v>
      </c>
      <c r="I31" s="168">
        <v>0.224</v>
      </c>
      <c r="J31" s="168">
        <v>0.44800000000000001</v>
      </c>
      <c r="K31" s="29"/>
      <c r="AG31" s="23"/>
      <c r="AH31" s="23"/>
      <c r="AL31" s="23"/>
    </row>
    <row r="32" spans="1:52" s="24" customFormat="1" ht="12" x14ac:dyDescent="0.2">
      <c r="A32" s="100"/>
      <c r="B32" s="101"/>
      <c r="C32" s="102"/>
      <c r="D32" s="96"/>
      <c r="E32" s="103"/>
      <c r="F32" s="104"/>
      <c r="G32" s="105"/>
      <c r="H32" s="106"/>
      <c r="I32" s="107"/>
      <c r="J32" s="107"/>
      <c r="K32" s="30"/>
      <c r="AG32" s="25"/>
      <c r="AH32" s="25"/>
      <c r="AL32" s="25"/>
    </row>
    <row r="33" spans="1:52" s="22" customFormat="1" ht="12.75" customHeight="1" x14ac:dyDescent="0.2">
      <c r="A33" s="108"/>
      <c r="B33" s="109"/>
      <c r="C33" s="116">
        <v>8</v>
      </c>
      <c r="D33" s="110" t="s">
        <v>33</v>
      </c>
      <c r="E33" s="111"/>
      <c r="F33" s="112"/>
      <c r="G33" s="113"/>
      <c r="H33" s="114">
        <f>SUM(H34:H50)</f>
        <v>0</v>
      </c>
      <c r="I33" s="115"/>
      <c r="J33" s="115">
        <f>SUM(J34:J50)</f>
        <v>6.1870000000000003</v>
      </c>
      <c r="K33" s="29"/>
      <c r="AG33" s="23"/>
      <c r="AH33" s="23"/>
      <c r="AL33" s="23"/>
    </row>
    <row r="34" spans="1:52" s="4" customFormat="1" ht="24.2" customHeight="1" x14ac:dyDescent="0.2">
      <c r="A34" s="32">
        <v>11</v>
      </c>
      <c r="B34" s="99" t="s">
        <v>42</v>
      </c>
      <c r="C34" s="117">
        <v>831263195</v>
      </c>
      <c r="D34" s="56" t="s">
        <v>51</v>
      </c>
      <c r="E34" s="53" t="s">
        <v>43</v>
      </c>
      <c r="F34" s="50">
        <v>1</v>
      </c>
      <c r="G34" s="178"/>
      <c r="H34" s="47">
        <f>F34*G34</f>
        <v>0</v>
      </c>
      <c r="I34" s="55">
        <v>6.9000000000000006E-2</v>
      </c>
      <c r="J34" s="55">
        <v>6.9000000000000006E-2</v>
      </c>
      <c r="K34" s="28"/>
      <c r="AE34" s="20"/>
      <c r="AG34" s="20"/>
      <c r="AH34" s="20"/>
      <c r="AL34" s="1"/>
      <c r="AR34" s="21"/>
      <c r="AS34" s="21"/>
      <c r="AT34" s="21"/>
      <c r="AU34" s="21"/>
      <c r="AV34" s="21"/>
      <c r="AW34" s="1"/>
      <c r="AX34" s="21"/>
      <c r="AY34" s="1"/>
      <c r="AZ34" s="20"/>
    </row>
    <row r="35" spans="1:52" s="4" customFormat="1" ht="24" customHeight="1" x14ac:dyDescent="0.25">
      <c r="A35" s="32">
        <v>12</v>
      </c>
      <c r="B35" s="53">
        <v>271</v>
      </c>
      <c r="C35" s="117">
        <v>871373121</v>
      </c>
      <c r="D35" s="56" t="s">
        <v>52</v>
      </c>
      <c r="E35" s="48" t="s">
        <v>18</v>
      </c>
      <c r="F35" s="50">
        <v>2</v>
      </c>
      <c r="G35" s="178"/>
      <c r="H35" s="47">
        <f>F35*G35</f>
        <v>0</v>
      </c>
      <c r="I35" s="57">
        <v>0</v>
      </c>
      <c r="J35" s="47">
        <v>0</v>
      </c>
      <c r="K35" s="28"/>
      <c r="AE35" s="20"/>
      <c r="AG35" s="20"/>
      <c r="AH35" s="20"/>
      <c r="AL35" s="1"/>
      <c r="AR35" s="21"/>
      <c r="AS35" s="21"/>
      <c r="AT35" s="21"/>
      <c r="AU35" s="21"/>
      <c r="AV35" s="21"/>
      <c r="AW35" s="1"/>
      <c r="AX35" s="21"/>
      <c r="AY35" s="1"/>
      <c r="AZ35" s="20"/>
    </row>
    <row r="36" spans="1:52" s="22" customFormat="1" ht="24" customHeight="1" x14ac:dyDescent="0.25">
      <c r="A36" s="162">
        <v>13</v>
      </c>
      <c r="B36" s="164">
        <v>286</v>
      </c>
      <c r="C36" s="65">
        <v>28612018</v>
      </c>
      <c r="D36" s="65" t="s">
        <v>53</v>
      </c>
      <c r="E36" s="164" t="s">
        <v>18</v>
      </c>
      <c r="F36" s="166">
        <v>2</v>
      </c>
      <c r="G36" s="179"/>
      <c r="H36" s="169">
        <f>F36*G36</f>
        <v>0</v>
      </c>
      <c r="I36" s="170">
        <v>1.6E-2</v>
      </c>
      <c r="J36" s="166">
        <v>3.2000000000000001E-2</v>
      </c>
      <c r="K36" s="29"/>
      <c r="AG36" s="23"/>
      <c r="AH36" s="23"/>
      <c r="AL36" s="23"/>
    </row>
    <row r="37" spans="1:52" s="4" customFormat="1" ht="16.5" customHeight="1" x14ac:dyDescent="0.2">
      <c r="A37" s="119"/>
      <c r="B37" s="119"/>
      <c r="C37" s="120"/>
      <c r="D37" s="121" t="s">
        <v>54</v>
      </c>
      <c r="E37" s="122"/>
      <c r="F37" s="129">
        <v>2</v>
      </c>
      <c r="G37" s="123"/>
      <c r="H37" s="124"/>
      <c r="I37" s="125"/>
      <c r="J37" s="124"/>
      <c r="K37" s="28"/>
      <c r="AE37" s="20"/>
      <c r="AG37" s="20"/>
      <c r="AH37" s="20"/>
      <c r="AL37" s="1"/>
      <c r="AR37" s="21"/>
      <c r="AS37" s="21"/>
      <c r="AT37" s="21"/>
      <c r="AU37" s="21"/>
      <c r="AV37" s="21"/>
      <c r="AW37" s="1"/>
      <c r="AX37" s="21"/>
      <c r="AY37" s="1"/>
      <c r="AZ37" s="20"/>
    </row>
    <row r="38" spans="1:52" s="4" customFormat="1" ht="24" customHeight="1" x14ac:dyDescent="0.2">
      <c r="A38" s="32">
        <v>14</v>
      </c>
      <c r="B38" s="48">
        <v>271</v>
      </c>
      <c r="C38" s="118">
        <v>877375211</v>
      </c>
      <c r="D38" s="51" t="s">
        <v>55</v>
      </c>
      <c r="E38" s="48" t="s">
        <v>30</v>
      </c>
      <c r="F38" s="50">
        <v>4</v>
      </c>
      <c r="G38" s="178"/>
      <c r="H38" s="47">
        <f>F38*G38</f>
        <v>0</v>
      </c>
      <c r="I38" s="60">
        <v>0</v>
      </c>
      <c r="J38" s="47">
        <v>0</v>
      </c>
      <c r="K38" s="28"/>
      <c r="AE38" s="20"/>
      <c r="AG38" s="20"/>
      <c r="AH38" s="20"/>
      <c r="AL38" s="1"/>
      <c r="AR38" s="21"/>
      <c r="AS38" s="21"/>
      <c r="AT38" s="21"/>
      <c r="AU38" s="21"/>
      <c r="AV38" s="21"/>
      <c r="AW38" s="1"/>
      <c r="AX38" s="21"/>
      <c r="AY38" s="1"/>
      <c r="AZ38" s="20"/>
    </row>
    <row r="39" spans="1:52" s="22" customFormat="1" ht="16.5" customHeight="1" x14ac:dyDescent="0.2">
      <c r="A39" s="162">
        <v>15</v>
      </c>
      <c r="B39" s="164">
        <v>286</v>
      </c>
      <c r="C39" s="65">
        <v>28651076</v>
      </c>
      <c r="D39" s="65" t="s">
        <v>56</v>
      </c>
      <c r="E39" s="164" t="s">
        <v>30</v>
      </c>
      <c r="F39" s="166">
        <v>2</v>
      </c>
      <c r="G39" s="179"/>
      <c r="H39" s="169">
        <f>F39*G39</f>
        <v>0</v>
      </c>
      <c r="I39" s="168">
        <v>3.0000000000000001E-3</v>
      </c>
      <c r="J39" s="166">
        <v>6.0000000000000001E-3</v>
      </c>
      <c r="K39" s="29"/>
      <c r="AG39" s="23"/>
      <c r="AH39" s="23"/>
      <c r="AL39" s="23"/>
    </row>
    <row r="40" spans="1:52" s="22" customFormat="1" ht="16.5" customHeight="1" x14ac:dyDescent="0.2">
      <c r="A40" s="162">
        <v>16</v>
      </c>
      <c r="B40" s="164">
        <v>286</v>
      </c>
      <c r="C40" s="65">
        <v>28611574</v>
      </c>
      <c r="D40" s="65" t="s">
        <v>57</v>
      </c>
      <c r="E40" s="164" t="s">
        <v>30</v>
      </c>
      <c r="F40" s="166">
        <v>2</v>
      </c>
      <c r="G40" s="179"/>
      <c r="H40" s="169">
        <f>F40*G40</f>
        <v>0</v>
      </c>
      <c r="I40" s="168">
        <v>4.0000000000000001E-3</v>
      </c>
      <c r="J40" s="166">
        <v>8.0000000000000002E-3</v>
      </c>
      <c r="K40" s="29"/>
      <c r="AG40" s="23"/>
      <c r="AH40" s="23"/>
      <c r="AL40" s="23"/>
    </row>
    <row r="41" spans="1:52" s="4" customFormat="1" ht="24.2" customHeight="1" x14ac:dyDescent="0.25">
      <c r="A41" s="32">
        <v>17</v>
      </c>
      <c r="B41" s="48" t="s">
        <v>42</v>
      </c>
      <c r="C41" s="118">
        <v>894411131</v>
      </c>
      <c r="D41" s="51" t="s">
        <v>58</v>
      </c>
      <c r="E41" s="48" t="s">
        <v>30</v>
      </c>
      <c r="F41" s="50">
        <v>1</v>
      </c>
      <c r="G41" s="178"/>
      <c r="H41" s="47">
        <f>F41*G41</f>
        <v>0</v>
      </c>
      <c r="I41" s="58">
        <v>2.2570000000000001</v>
      </c>
      <c r="J41" s="61">
        <v>2.2570000000000001</v>
      </c>
      <c r="K41" s="28"/>
      <c r="AE41" s="20"/>
      <c r="AG41" s="20"/>
      <c r="AH41" s="20"/>
      <c r="AL41" s="1"/>
      <c r="AR41" s="21"/>
      <c r="AS41" s="21"/>
      <c r="AT41" s="21"/>
      <c r="AU41" s="21"/>
      <c r="AV41" s="21"/>
      <c r="AW41" s="1"/>
      <c r="AX41" s="21"/>
      <c r="AY41" s="1"/>
      <c r="AZ41" s="20"/>
    </row>
    <row r="42" spans="1:52" s="4" customFormat="1" ht="24.2" customHeight="1" x14ac:dyDescent="0.25">
      <c r="A42" s="162">
        <v>18</v>
      </c>
      <c r="B42" s="164"/>
      <c r="C42" s="171" t="s">
        <v>59</v>
      </c>
      <c r="D42" s="65" t="s">
        <v>60</v>
      </c>
      <c r="E42" s="164" t="s">
        <v>30</v>
      </c>
      <c r="F42" s="166">
        <v>2</v>
      </c>
      <c r="G42" s="179"/>
      <c r="H42" s="169">
        <f>F42*G42</f>
        <v>0</v>
      </c>
      <c r="I42" s="170">
        <v>0.43</v>
      </c>
      <c r="J42" s="172">
        <v>0.86</v>
      </c>
      <c r="K42" s="28"/>
      <c r="AE42" s="20"/>
      <c r="AG42" s="20"/>
      <c r="AH42" s="20"/>
      <c r="AL42" s="1"/>
      <c r="AR42" s="21"/>
      <c r="AS42" s="21"/>
      <c r="AT42" s="21"/>
      <c r="AU42" s="21"/>
      <c r="AV42" s="21"/>
      <c r="AW42" s="1"/>
      <c r="AX42" s="21"/>
      <c r="AY42" s="1"/>
      <c r="AZ42" s="20"/>
    </row>
    <row r="43" spans="1:52" s="22" customFormat="1" ht="18" customHeight="1" x14ac:dyDescent="0.2">
      <c r="A43" s="162">
        <v>19</v>
      </c>
      <c r="B43" s="164" t="s">
        <v>63</v>
      </c>
      <c r="C43" s="65" t="s">
        <v>62</v>
      </c>
      <c r="D43" s="65" t="s">
        <v>61</v>
      </c>
      <c r="E43" s="164" t="s">
        <v>30</v>
      </c>
      <c r="F43" s="166">
        <v>1</v>
      </c>
      <c r="G43" s="179"/>
      <c r="H43" s="169">
        <f>F43*G43</f>
        <v>0</v>
      </c>
      <c r="I43" s="168">
        <v>0.215</v>
      </c>
      <c r="J43" s="173">
        <v>0.215</v>
      </c>
      <c r="K43" s="29"/>
      <c r="AG43" s="23"/>
      <c r="AH43" s="23"/>
      <c r="AL43" s="23"/>
    </row>
    <row r="44" spans="1:52" s="22" customFormat="1" ht="16.5" customHeight="1" x14ac:dyDescent="0.2">
      <c r="A44" s="126"/>
      <c r="B44" s="127"/>
      <c r="C44" s="128"/>
      <c r="D44" s="121" t="s">
        <v>64</v>
      </c>
      <c r="E44" s="122"/>
      <c r="F44" s="129">
        <v>1</v>
      </c>
      <c r="G44" s="123"/>
      <c r="H44" s="124"/>
      <c r="I44" s="125"/>
      <c r="J44" s="124"/>
      <c r="K44" s="29"/>
      <c r="AG44" s="23"/>
      <c r="AH44" s="23"/>
      <c r="AL44" s="23"/>
    </row>
    <row r="45" spans="1:52" s="4" customFormat="1" ht="24.2" customHeight="1" x14ac:dyDescent="0.25">
      <c r="A45" s="162">
        <v>20</v>
      </c>
      <c r="B45" s="164" t="s">
        <v>17</v>
      </c>
      <c r="C45" s="171" t="s">
        <v>66</v>
      </c>
      <c r="D45" s="65" t="s">
        <v>65</v>
      </c>
      <c r="E45" s="164" t="s">
        <v>30</v>
      </c>
      <c r="F45" s="166">
        <v>1</v>
      </c>
      <c r="G45" s="179"/>
      <c r="H45" s="169">
        <f>F45*G45</f>
        <v>0</v>
      </c>
      <c r="I45" s="174">
        <v>0.58499999999999996</v>
      </c>
      <c r="J45" s="173">
        <v>0.58499999999999996</v>
      </c>
      <c r="K45" s="28"/>
      <c r="AE45" s="20"/>
      <c r="AG45" s="20"/>
      <c r="AH45" s="20"/>
      <c r="AL45" s="1"/>
      <c r="AR45" s="21"/>
      <c r="AS45" s="21"/>
      <c r="AT45" s="21"/>
      <c r="AU45" s="21"/>
      <c r="AV45" s="21"/>
      <c r="AW45" s="1"/>
      <c r="AX45" s="21"/>
      <c r="AY45" s="1"/>
      <c r="AZ45" s="20"/>
    </row>
    <row r="46" spans="1:52" s="4" customFormat="1" ht="24" customHeight="1" x14ac:dyDescent="0.25">
      <c r="A46" s="162">
        <v>21</v>
      </c>
      <c r="B46" s="164">
        <v>592</v>
      </c>
      <c r="C46" s="171" t="s">
        <v>68</v>
      </c>
      <c r="D46" s="65" t="s">
        <v>67</v>
      </c>
      <c r="E46" s="164" t="s">
        <v>30</v>
      </c>
      <c r="F46" s="166">
        <v>1</v>
      </c>
      <c r="G46" s="179"/>
      <c r="H46" s="169">
        <f>F46*G46</f>
        <v>0</v>
      </c>
      <c r="I46" s="174">
        <v>1.87</v>
      </c>
      <c r="J46" s="173">
        <v>1.87</v>
      </c>
      <c r="K46" s="28"/>
      <c r="AE46" s="20"/>
      <c r="AG46" s="20"/>
      <c r="AH46" s="20"/>
      <c r="AL46" s="1"/>
      <c r="AR46" s="21"/>
      <c r="AS46" s="21"/>
      <c r="AT46" s="21"/>
      <c r="AU46" s="21"/>
      <c r="AV46" s="21"/>
      <c r="AW46" s="1"/>
      <c r="AX46" s="21"/>
      <c r="AY46" s="1"/>
      <c r="AZ46" s="20"/>
    </row>
    <row r="47" spans="1:52" s="22" customFormat="1" ht="24" customHeight="1" x14ac:dyDescent="0.25">
      <c r="A47" s="162">
        <v>22</v>
      </c>
      <c r="B47" s="175"/>
      <c r="C47" s="65" t="s">
        <v>69</v>
      </c>
      <c r="D47" s="65" t="s">
        <v>70</v>
      </c>
      <c r="E47" s="164" t="s">
        <v>30</v>
      </c>
      <c r="F47" s="166">
        <v>3</v>
      </c>
      <c r="G47" s="179"/>
      <c r="H47" s="169">
        <f>F47*G47</f>
        <v>0</v>
      </c>
      <c r="I47" s="174">
        <v>2E-3</v>
      </c>
      <c r="J47" s="173">
        <v>6.0000000000000001E-3</v>
      </c>
      <c r="K47" s="29"/>
      <c r="AG47" s="23"/>
      <c r="AH47" s="23"/>
      <c r="AL47" s="23"/>
    </row>
    <row r="48" spans="1:52" s="4" customFormat="1" ht="24" customHeight="1" x14ac:dyDescent="0.25">
      <c r="A48" s="32">
        <v>23</v>
      </c>
      <c r="B48" s="48" t="s">
        <v>42</v>
      </c>
      <c r="C48" s="59" t="s">
        <v>71</v>
      </c>
      <c r="D48" s="51" t="s">
        <v>72</v>
      </c>
      <c r="E48" s="48" t="s">
        <v>30</v>
      </c>
      <c r="F48" s="50">
        <v>1</v>
      </c>
      <c r="G48" s="178"/>
      <c r="H48" s="47">
        <f>F48*G48</f>
        <v>0</v>
      </c>
      <c r="I48" s="63">
        <v>0</v>
      </c>
      <c r="J48" s="62">
        <v>0</v>
      </c>
      <c r="K48" s="28"/>
      <c r="AE48" s="20"/>
      <c r="AG48" s="20"/>
      <c r="AH48" s="20"/>
      <c r="AL48" s="1"/>
      <c r="AR48" s="21"/>
      <c r="AS48" s="21"/>
      <c r="AT48" s="21"/>
      <c r="AU48" s="21"/>
      <c r="AV48" s="21"/>
      <c r="AW48" s="1"/>
      <c r="AX48" s="21"/>
      <c r="AY48" s="1"/>
      <c r="AZ48" s="20"/>
    </row>
    <row r="49" spans="1:52" s="4" customFormat="1" ht="24.2" customHeight="1" x14ac:dyDescent="0.25">
      <c r="A49" s="32">
        <v>24</v>
      </c>
      <c r="B49" s="48" t="s">
        <v>42</v>
      </c>
      <c r="C49" s="54" t="s">
        <v>73</v>
      </c>
      <c r="D49" s="56" t="s">
        <v>74</v>
      </c>
      <c r="E49" s="48" t="s">
        <v>30</v>
      </c>
      <c r="F49" s="50">
        <v>1</v>
      </c>
      <c r="G49" s="178"/>
      <c r="H49" s="47">
        <f>F49*G49</f>
        <v>0</v>
      </c>
      <c r="I49" s="63">
        <v>0.217</v>
      </c>
      <c r="J49" s="62">
        <v>0.217</v>
      </c>
      <c r="K49" s="28"/>
      <c r="AE49" s="20"/>
      <c r="AG49" s="20"/>
      <c r="AH49" s="20"/>
      <c r="AL49" s="1"/>
      <c r="AR49" s="21"/>
      <c r="AS49" s="21"/>
      <c r="AT49" s="21"/>
      <c r="AU49" s="21"/>
      <c r="AV49" s="21"/>
      <c r="AW49" s="1"/>
      <c r="AX49" s="21"/>
      <c r="AY49" s="1"/>
      <c r="AZ49" s="20"/>
    </row>
    <row r="50" spans="1:52" s="4" customFormat="1" ht="24.2" customHeight="1" x14ac:dyDescent="0.25">
      <c r="A50" s="162">
        <v>25</v>
      </c>
      <c r="B50" s="164"/>
      <c r="C50" s="171" t="s">
        <v>75</v>
      </c>
      <c r="D50" s="65" t="s">
        <v>76</v>
      </c>
      <c r="E50" s="164" t="s">
        <v>30</v>
      </c>
      <c r="F50" s="166">
        <v>1</v>
      </c>
      <c r="G50" s="179"/>
      <c r="H50" s="169">
        <f>F50*G50</f>
        <v>0</v>
      </c>
      <c r="I50" s="174">
        <v>6.2E-2</v>
      </c>
      <c r="J50" s="173">
        <v>6.2E-2</v>
      </c>
      <c r="K50" s="28"/>
      <c r="AE50" s="20"/>
      <c r="AG50" s="20"/>
      <c r="AH50" s="20"/>
      <c r="AL50" s="1"/>
      <c r="AR50" s="21"/>
      <c r="AS50" s="21"/>
      <c r="AT50" s="21"/>
      <c r="AU50" s="21"/>
      <c r="AV50" s="21"/>
      <c r="AW50" s="1"/>
      <c r="AX50" s="21"/>
      <c r="AY50" s="1"/>
      <c r="AZ50" s="20"/>
    </row>
    <row r="51" spans="1:52" s="24" customFormat="1" ht="12" x14ac:dyDescent="0.2">
      <c r="A51" s="100"/>
      <c r="B51" s="101"/>
      <c r="C51" s="102"/>
      <c r="D51" s="96"/>
      <c r="E51" s="103"/>
      <c r="F51" s="104"/>
      <c r="G51" s="105"/>
      <c r="H51" s="106"/>
      <c r="I51" s="107"/>
      <c r="J51" s="107"/>
      <c r="K51" s="30"/>
      <c r="AG51" s="25"/>
      <c r="AH51" s="25"/>
      <c r="AL51" s="25"/>
    </row>
    <row r="52" spans="1:52" s="22" customFormat="1" ht="12.75" customHeight="1" x14ac:dyDescent="0.2">
      <c r="A52" s="108"/>
      <c r="B52" s="109"/>
      <c r="C52" s="116">
        <v>997</v>
      </c>
      <c r="D52" s="110" t="s">
        <v>104</v>
      </c>
      <c r="E52" s="111"/>
      <c r="F52" s="112"/>
      <c r="G52" s="113"/>
      <c r="H52" s="114">
        <f>SUM(H53:H57)</f>
        <v>0</v>
      </c>
      <c r="I52" s="115">
        <v>0</v>
      </c>
      <c r="J52" s="115">
        <f>SUM(J53:J57)</f>
        <v>0</v>
      </c>
      <c r="K52" s="29"/>
      <c r="AG52" s="23"/>
      <c r="AH52" s="23"/>
      <c r="AL52" s="23"/>
    </row>
    <row r="53" spans="1:52" s="22" customFormat="1" ht="28.5" customHeight="1" x14ac:dyDescent="0.25">
      <c r="A53" s="48">
        <v>26</v>
      </c>
      <c r="B53" s="48" t="s">
        <v>42</v>
      </c>
      <c r="C53" s="51">
        <v>997006512</v>
      </c>
      <c r="D53" s="64" t="s">
        <v>77</v>
      </c>
      <c r="E53" s="53" t="s">
        <v>31</v>
      </c>
      <c r="F53" s="50">
        <v>16</v>
      </c>
      <c r="G53" s="178"/>
      <c r="H53" s="47">
        <f t="shared" ref="H53:H56" si="3">F53*G53</f>
        <v>0</v>
      </c>
      <c r="I53" s="63">
        <v>0</v>
      </c>
      <c r="J53" s="62">
        <v>0</v>
      </c>
      <c r="K53" s="29"/>
      <c r="AG53" s="23"/>
      <c r="AH53" s="23"/>
      <c r="AL53" s="23"/>
    </row>
    <row r="54" spans="1:52" s="22" customFormat="1" ht="24" x14ac:dyDescent="0.25">
      <c r="A54" s="48">
        <v>27</v>
      </c>
      <c r="B54" s="48" t="s">
        <v>42</v>
      </c>
      <c r="C54" s="51">
        <v>997006519</v>
      </c>
      <c r="D54" s="51" t="s">
        <v>78</v>
      </c>
      <c r="E54" s="53" t="s">
        <v>31</v>
      </c>
      <c r="F54" s="50">
        <v>231</v>
      </c>
      <c r="G54" s="178"/>
      <c r="H54" s="47">
        <f t="shared" si="3"/>
        <v>0</v>
      </c>
      <c r="I54" s="63">
        <v>0</v>
      </c>
      <c r="J54" s="62">
        <v>0</v>
      </c>
      <c r="K54" s="29"/>
      <c r="AG54" s="23"/>
      <c r="AH54" s="23"/>
      <c r="AL54" s="23"/>
    </row>
    <row r="55" spans="1:52" s="4" customFormat="1" ht="24" x14ac:dyDescent="0.2">
      <c r="A55" s="53">
        <v>28</v>
      </c>
      <c r="B55" s="48" t="s">
        <v>42</v>
      </c>
      <c r="C55" s="54" t="s">
        <v>80</v>
      </c>
      <c r="D55" s="56" t="s">
        <v>79</v>
      </c>
      <c r="E55" s="53" t="s">
        <v>31</v>
      </c>
      <c r="F55" s="50">
        <v>4.5</v>
      </c>
      <c r="G55" s="178"/>
      <c r="H55" s="47">
        <f t="shared" si="3"/>
        <v>0</v>
      </c>
      <c r="I55" s="52">
        <v>0</v>
      </c>
      <c r="J55" s="62">
        <v>0</v>
      </c>
      <c r="K55" s="28"/>
      <c r="AE55" s="20"/>
      <c r="AG55" s="20"/>
      <c r="AH55" s="20"/>
      <c r="AL55" s="1"/>
      <c r="AR55" s="21"/>
      <c r="AS55" s="21"/>
      <c r="AT55" s="21"/>
      <c r="AU55" s="21"/>
      <c r="AV55" s="21"/>
      <c r="AW55" s="1"/>
      <c r="AX55" s="21"/>
      <c r="AY55" s="1"/>
      <c r="AZ55" s="20"/>
    </row>
    <row r="56" spans="1:52" s="4" customFormat="1" ht="24.2" customHeight="1" x14ac:dyDescent="0.25">
      <c r="A56" s="48">
        <v>29</v>
      </c>
      <c r="B56" s="48" t="s">
        <v>42</v>
      </c>
      <c r="C56" s="59" t="s">
        <v>82</v>
      </c>
      <c r="D56" s="51" t="s">
        <v>81</v>
      </c>
      <c r="E56" s="53" t="s">
        <v>31</v>
      </c>
      <c r="F56" s="50">
        <v>2</v>
      </c>
      <c r="G56" s="178"/>
      <c r="H56" s="47">
        <f t="shared" si="3"/>
        <v>0</v>
      </c>
      <c r="I56" s="63">
        <v>0</v>
      </c>
      <c r="J56" s="62">
        <v>0</v>
      </c>
      <c r="K56" s="28"/>
      <c r="AE56" s="20"/>
      <c r="AG56" s="20"/>
      <c r="AH56" s="20"/>
      <c r="AL56" s="1"/>
      <c r="AR56" s="21"/>
      <c r="AS56" s="21"/>
      <c r="AT56" s="21"/>
      <c r="AU56" s="21"/>
      <c r="AV56" s="21"/>
      <c r="AW56" s="1"/>
      <c r="AX56" s="21"/>
      <c r="AY56" s="1"/>
      <c r="AZ56" s="20"/>
    </row>
    <row r="57" spans="1:52" s="4" customFormat="1" ht="24" x14ac:dyDescent="0.25">
      <c r="A57" s="53">
        <v>30</v>
      </c>
      <c r="B57" s="48" t="s">
        <v>42</v>
      </c>
      <c r="C57" s="54" t="s">
        <v>84</v>
      </c>
      <c r="D57" s="56" t="s">
        <v>83</v>
      </c>
      <c r="E57" s="53" t="s">
        <v>31</v>
      </c>
      <c r="F57" s="50">
        <v>11</v>
      </c>
      <c r="G57" s="178"/>
      <c r="H57" s="47">
        <f>F57*G57</f>
        <v>0</v>
      </c>
      <c r="I57" s="63">
        <v>0</v>
      </c>
      <c r="J57" s="62">
        <v>0</v>
      </c>
      <c r="K57" s="28"/>
      <c r="AE57" s="20"/>
      <c r="AG57" s="20"/>
      <c r="AH57" s="20"/>
      <c r="AL57" s="1"/>
      <c r="AR57" s="21"/>
      <c r="AS57" s="21"/>
      <c r="AT57" s="21"/>
      <c r="AU57" s="21"/>
      <c r="AV57" s="21"/>
      <c r="AW57" s="1"/>
      <c r="AX57" s="21"/>
      <c r="AY57" s="1"/>
      <c r="AZ57" s="20"/>
    </row>
    <row r="58" spans="1:52" s="24" customFormat="1" ht="12" x14ac:dyDescent="0.2">
      <c r="A58" s="100"/>
      <c r="B58" s="101"/>
      <c r="C58" s="102"/>
      <c r="D58" s="96"/>
      <c r="E58" s="103"/>
      <c r="F58" s="104"/>
      <c r="G58" s="105"/>
      <c r="H58" s="106"/>
      <c r="I58" s="107"/>
      <c r="J58" s="107"/>
      <c r="K58" s="30"/>
      <c r="AG58" s="25"/>
      <c r="AH58" s="25"/>
      <c r="AL58" s="25"/>
    </row>
    <row r="59" spans="1:52" s="15" customFormat="1" ht="15.75" customHeight="1" x14ac:dyDescent="0.2">
      <c r="A59" s="108"/>
      <c r="B59" s="109"/>
      <c r="C59" s="116"/>
      <c r="D59" s="110" t="s">
        <v>34</v>
      </c>
      <c r="E59" s="111"/>
      <c r="F59" s="112"/>
      <c r="G59" s="113"/>
      <c r="H59" s="114">
        <f>SUM(H60)</f>
        <v>0</v>
      </c>
      <c r="I59" s="115">
        <v>0</v>
      </c>
      <c r="J59" s="115">
        <f>SUM(J60)</f>
        <v>0</v>
      </c>
      <c r="K59" s="26"/>
      <c r="AE59" s="16"/>
      <c r="AG59" s="18"/>
      <c r="AH59" s="18"/>
      <c r="AL59" s="16"/>
      <c r="AX59" s="19"/>
    </row>
    <row r="60" spans="1:52" s="4" customFormat="1" ht="29.25" customHeight="1" x14ac:dyDescent="0.25">
      <c r="A60" s="48">
        <v>31</v>
      </c>
      <c r="B60" s="48" t="s">
        <v>42</v>
      </c>
      <c r="C60" s="59" t="s">
        <v>35</v>
      </c>
      <c r="D60" s="51" t="s">
        <v>36</v>
      </c>
      <c r="E60" s="53" t="s">
        <v>31</v>
      </c>
      <c r="F60" s="50">
        <v>7.7709999999999999</v>
      </c>
      <c r="G60" s="178"/>
      <c r="H60" s="47">
        <f>F60*G60</f>
        <v>0</v>
      </c>
      <c r="I60" s="63">
        <v>0</v>
      </c>
      <c r="J60" s="62">
        <v>0</v>
      </c>
      <c r="K60" s="28"/>
      <c r="AE60" s="20"/>
      <c r="AG60" s="20"/>
      <c r="AH60" s="20"/>
      <c r="AL60" s="1"/>
      <c r="AR60" s="21"/>
      <c r="AS60" s="21"/>
      <c r="AT60" s="21"/>
      <c r="AU60" s="21"/>
      <c r="AV60" s="21"/>
      <c r="AW60" s="1"/>
      <c r="AX60" s="21"/>
      <c r="AY60" s="1"/>
      <c r="AZ60" s="20"/>
    </row>
    <row r="61" spans="1:52" s="22" customFormat="1" ht="12" customHeight="1" x14ac:dyDescent="0.2">
      <c r="A61" s="137"/>
      <c r="B61" s="138"/>
      <c r="C61" s="139"/>
      <c r="D61" s="94"/>
      <c r="E61" s="130"/>
      <c r="F61" s="104"/>
      <c r="G61" s="105"/>
      <c r="H61" s="106"/>
      <c r="I61" s="107"/>
      <c r="J61" s="140"/>
      <c r="K61" s="29"/>
      <c r="AG61" s="23"/>
      <c r="AH61" s="23"/>
      <c r="AL61" s="23"/>
    </row>
    <row r="62" spans="1:52" s="22" customFormat="1" ht="12" customHeight="1" x14ac:dyDescent="0.2">
      <c r="A62" s="141"/>
      <c r="B62" s="142"/>
      <c r="C62" s="131" t="s">
        <v>105</v>
      </c>
      <c r="D62" s="131" t="s">
        <v>85</v>
      </c>
      <c r="E62" s="143"/>
      <c r="F62" s="97"/>
      <c r="G62" s="145">
        <v>0</v>
      </c>
      <c r="H62" s="145">
        <f>H64</f>
        <v>0</v>
      </c>
      <c r="I62" s="136"/>
      <c r="J62" s="146">
        <v>0</v>
      </c>
      <c r="K62" s="29"/>
      <c r="AG62" s="23"/>
      <c r="AH62" s="23"/>
      <c r="AL62" s="23"/>
    </row>
    <row r="63" spans="1:52" s="24" customFormat="1" ht="12" customHeight="1" x14ac:dyDescent="0.2">
      <c r="A63" s="95"/>
      <c r="B63" s="132"/>
      <c r="C63" s="133"/>
      <c r="D63" s="134"/>
      <c r="E63" s="135"/>
      <c r="F63" s="97"/>
      <c r="G63" s="85"/>
      <c r="H63" s="98"/>
      <c r="I63" s="136"/>
      <c r="J63" s="136"/>
      <c r="K63" s="30"/>
      <c r="AG63" s="25"/>
      <c r="AH63" s="25"/>
      <c r="AL63" s="25"/>
    </row>
    <row r="64" spans="1:52" s="4" customFormat="1" ht="24.2" customHeight="1" x14ac:dyDescent="0.2">
      <c r="A64" s="108"/>
      <c r="B64" s="109"/>
      <c r="C64" s="116" t="s">
        <v>87</v>
      </c>
      <c r="D64" s="110" t="s">
        <v>86</v>
      </c>
      <c r="E64" s="111"/>
      <c r="F64" s="112"/>
      <c r="G64" s="113"/>
      <c r="H64" s="114">
        <f>SUM(H65:H66)</f>
        <v>0</v>
      </c>
      <c r="I64" s="115">
        <v>0</v>
      </c>
      <c r="J64" s="115">
        <f>SUM(J65:J66)</f>
        <v>0</v>
      </c>
      <c r="K64" s="28"/>
      <c r="AE64" s="20"/>
      <c r="AG64" s="20"/>
      <c r="AH64" s="20"/>
      <c r="AL64" s="1"/>
      <c r="AR64" s="21"/>
      <c r="AS64" s="21"/>
      <c r="AT64" s="21"/>
      <c r="AU64" s="21"/>
      <c r="AV64" s="21"/>
      <c r="AW64" s="1"/>
      <c r="AX64" s="21"/>
      <c r="AY64" s="1"/>
      <c r="AZ64" s="20"/>
    </row>
    <row r="65" spans="1:52" s="4" customFormat="1" ht="24.2" customHeight="1" x14ac:dyDescent="0.2">
      <c r="A65" s="48">
        <v>32</v>
      </c>
      <c r="B65" s="48" t="s">
        <v>42</v>
      </c>
      <c r="C65" s="59" t="s">
        <v>89</v>
      </c>
      <c r="D65" s="51" t="s">
        <v>88</v>
      </c>
      <c r="E65" s="48" t="s">
        <v>90</v>
      </c>
      <c r="F65" s="50">
        <v>1</v>
      </c>
      <c r="G65" s="178"/>
      <c r="H65" s="47">
        <f>F65*G65</f>
        <v>0</v>
      </c>
      <c r="I65" s="52">
        <v>0</v>
      </c>
      <c r="J65" s="62">
        <v>0</v>
      </c>
      <c r="K65" s="28"/>
      <c r="AE65" s="20"/>
      <c r="AG65" s="20"/>
      <c r="AH65" s="20"/>
      <c r="AL65" s="1"/>
      <c r="AR65" s="21"/>
      <c r="AS65" s="21"/>
      <c r="AT65" s="21"/>
      <c r="AU65" s="21"/>
      <c r="AV65" s="21"/>
      <c r="AW65" s="1"/>
      <c r="AX65" s="21"/>
      <c r="AY65" s="1"/>
      <c r="AZ65" s="20"/>
    </row>
    <row r="66" spans="1:52" s="15" customFormat="1" ht="22.9" customHeight="1" x14ac:dyDescent="0.2">
      <c r="A66" s="48">
        <v>33</v>
      </c>
      <c r="B66" s="48" t="s">
        <v>42</v>
      </c>
      <c r="C66" s="66" t="s">
        <v>92</v>
      </c>
      <c r="D66" s="66" t="s">
        <v>91</v>
      </c>
      <c r="E66" s="67" t="s">
        <v>90</v>
      </c>
      <c r="F66" s="50">
        <v>1</v>
      </c>
      <c r="G66" s="178"/>
      <c r="H66" s="47">
        <f>F66*G66</f>
        <v>0</v>
      </c>
      <c r="I66" s="52">
        <v>0</v>
      </c>
      <c r="J66" s="62">
        <v>0</v>
      </c>
      <c r="K66" s="26"/>
      <c r="AE66" s="16"/>
      <c r="AG66" s="18"/>
      <c r="AH66" s="18"/>
      <c r="AL66" s="16"/>
      <c r="AX66" s="19"/>
    </row>
    <row r="67" spans="1:52" s="4" customFormat="1" ht="16.5" customHeight="1" x14ac:dyDescent="0.2">
      <c r="A67" s="100"/>
      <c r="B67" s="100"/>
      <c r="C67" s="147"/>
      <c r="D67" s="148" t="s">
        <v>93</v>
      </c>
      <c r="E67" s="100"/>
      <c r="F67" s="104"/>
      <c r="G67" s="105"/>
      <c r="H67" s="106"/>
      <c r="I67" s="107"/>
      <c r="J67" s="140"/>
      <c r="K67" s="28"/>
      <c r="AE67" s="20"/>
      <c r="AG67" s="20"/>
      <c r="AH67" s="20"/>
      <c r="AL67" s="1"/>
      <c r="AR67" s="21"/>
      <c r="AS67" s="21"/>
      <c r="AT67" s="21"/>
      <c r="AU67" s="21"/>
      <c r="AV67" s="21"/>
      <c r="AW67" s="1"/>
      <c r="AX67" s="21"/>
      <c r="AY67" s="1"/>
      <c r="AZ67" s="20"/>
    </row>
    <row r="68" spans="1:52" s="4" customFormat="1" ht="24.2" customHeight="1" x14ac:dyDescent="0.2">
      <c r="A68" s="95"/>
      <c r="B68" s="95"/>
      <c r="C68" s="149"/>
      <c r="D68" s="150">
        <v>1</v>
      </c>
      <c r="E68" s="95"/>
      <c r="F68" s="97">
        <v>1</v>
      </c>
      <c r="G68" s="85"/>
      <c r="H68" s="98"/>
      <c r="I68" s="136"/>
      <c r="J68" s="144"/>
      <c r="K68" s="28"/>
      <c r="AE68" s="20"/>
      <c r="AG68" s="20"/>
      <c r="AH68" s="20"/>
      <c r="AL68" s="1"/>
      <c r="AR68" s="21"/>
      <c r="AS68" s="21"/>
      <c r="AT68" s="21"/>
      <c r="AU68" s="21"/>
      <c r="AV68" s="21"/>
      <c r="AW68" s="1"/>
      <c r="AX68" s="21"/>
      <c r="AY68" s="1"/>
      <c r="AZ68" s="20"/>
    </row>
    <row r="69" spans="1:52" s="4" customFormat="1" ht="24.2" customHeight="1" x14ac:dyDescent="0.2">
      <c r="A69" s="95"/>
      <c r="B69" s="95"/>
      <c r="C69" s="149"/>
      <c r="D69" s="150"/>
      <c r="E69" s="95"/>
      <c r="F69" s="97"/>
      <c r="G69" s="85"/>
      <c r="H69" s="98"/>
      <c r="I69" s="136"/>
      <c r="J69" s="144"/>
      <c r="K69" s="28"/>
      <c r="AE69" s="20"/>
      <c r="AG69" s="20"/>
      <c r="AH69" s="20"/>
      <c r="AL69" s="1"/>
      <c r="AR69" s="21"/>
      <c r="AS69" s="21"/>
      <c r="AT69" s="21"/>
      <c r="AU69" s="21"/>
      <c r="AV69" s="21"/>
      <c r="AW69" s="1"/>
      <c r="AX69" s="21"/>
      <c r="AY69" s="1"/>
      <c r="AZ69" s="20"/>
    </row>
    <row r="70" spans="1:52" s="4" customFormat="1" ht="21.75" customHeight="1" x14ac:dyDescent="0.25">
      <c r="A70" s="151"/>
      <c r="B70" s="151"/>
      <c r="C70" s="152"/>
      <c r="D70" s="153" t="s">
        <v>94</v>
      </c>
      <c r="E70" s="151"/>
      <c r="F70" s="97"/>
      <c r="G70" s="85"/>
      <c r="H70" s="154">
        <f>SUM(H17+H25+H28+H33+H52+H59+H64)</f>
        <v>0</v>
      </c>
      <c r="I70" s="155"/>
      <c r="J70" s="154">
        <f>SUM(J17+J25+J28+J33+J52+J59+J64)</f>
        <v>7.7720000000000002</v>
      </c>
      <c r="K70" s="28"/>
      <c r="AE70" s="20"/>
      <c r="AG70" s="20"/>
      <c r="AH70" s="20"/>
      <c r="AL70" s="1"/>
      <c r="AR70" s="21"/>
      <c r="AS70" s="21"/>
      <c r="AT70" s="21"/>
      <c r="AU70" s="21"/>
      <c r="AV70" s="21"/>
      <c r="AW70" s="1"/>
      <c r="AX70" s="21"/>
      <c r="AY70" s="1"/>
      <c r="AZ70" s="20"/>
    </row>
  </sheetData>
  <autoFilter ref="A14:J56" xr:uid="{00000000-0001-0000-0000-000000000000}"/>
  <mergeCells count="4">
    <mergeCell ref="B5:D5"/>
    <mergeCell ref="B7:D7"/>
    <mergeCell ref="B10:D10"/>
    <mergeCell ref="B12:D12"/>
  </mergeCells>
  <phoneticPr fontId="14" type="noConversion"/>
  <pageMargins left="0.7" right="0.7" top="0.75" bottom="0.75" header="0.3" footer="0.3"/>
  <pageSetup paperSize="9" orientation="landscape" verticalDpi="0" r:id="rId1"/>
  <ignoredErrors>
    <ignoredError sqref="H18:H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FD20-53C9-43EF-90C9-A1B2D1E34A16}">
  <dimension ref="A1"/>
  <sheetViews>
    <sheetView workbookViewId="0">
      <selection activeCell="B6" sqref="B6:M42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Skutilová Zuzana</dc:creator>
  <cp:lastModifiedBy>Prorok Tomáš Mgr.</cp:lastModifiedBy>
  <cp:lastPrinted>2024-01-17T12:19:43Z</cp:lastPrinted>
  <dcterms:created xsi:type="dcterms:W3CDTF">2015-06-05T18:19:34Z</dcterms:created>
  <dcterms:modified xsi:type="dcterms:W3CDTF">2024-01-17T16:12:38Z</dcterms:modified>
</cp:coreProperties>
</file>