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avid.jehlicka\Desktop\"/>
    </mc:Choice>
  </mc:AlternateContent>
  <bookViews>
    <workbookView xWindow="0" yWindow="0" windowWidth="0" windowHeight="0"/>
  </bookViews>
  <sheets>
    <sheet name="Rekapitulace stavby" sheetId="1" r:id="rId1"/>
    <sheet name="2025-0301 - SO 01 Bulhars..." sheetId="2" r:id="rId2"/>
    <sheet name="2025-0302 - SO 02 Bulhars..." sheetId="3" r:id="rId3"/>
    <sheet name="2025-0303 - SO 03 Ke Tvrz..." sheetId="4" r:id="rId4"/>
    <sheet name="2025-0304 - SO 04 Ke Tvrz..." sheetId="5" r:id="rId5"/>
    <sheet name="2025-0305 - SO 05 Komunik..." sheetId="6" r:id="rId6"/>
    <sheet name="2025-0306 - VO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'2025-0301 - SO 01 Bulhars...'!$C$124:$K$331</definedName>
    <definedName name="_xlnm.Print_Area" localSheetId="1">'2025-0301 - SO 01 Bulhars...'!$C$4:$J$76,'2025-0301 - SO 01 Bulhars...'!$C$82:$J$106,'2025-0301 - SO 01 Bulhars...'!$C$112:$J$331</definedName>
    <definedName name="_xlnm.Print_Titles" localSheetId="1">'2025-0301 - SO 01 Bulhars...'!$124:$124</definedName>
    <definedName name="_xlnm._FilterDatabase" localSheetId="2" hidden="1">'2025-0302 - SO 02 Bulhars...'!$C$122:$K$254</definedName>
    <definedName name="_xlnm.Print_Area" localSheetId="2">'2025-0302 - SO 02 Bulhars...'!$C$4:$J$76,'2025-0302 - SO 02 Bulhars...'!$C$82:$J$104,'2025-0302 - SO 02 Bulhars...'!$C$110:$J$254</definedName>
    <definedName name="_xlnm.Print_Titles" localSheetId="2">'2025-0302 - SO 02 Bulhars...'!$122:$122</definedName>
    <definedName name="_xlnm._FilterDatabase" localSheetId="3" hidden="1">'2025-0303 - SO 03 Ke Tvrz...'!$C$124:$K$307</definedName>
    <definedName name="_xlnm.Print_Area" localSheetId="3">'2025-0303 - SO 03 Ke Tvrz...'!$C$4:$J$76,'2025-0303 - SO 03 Ke Tvrz...'!$C$82:$J$106,'2025-0303 - SO 03 Ke Tvrz...'!$C$112:$J$307</definedName>
    <definedName name="_xlnm.Print_Titles" localSheetId="3">'2025-0303 - SO 03 Ke Tvrz...'!$124:$124</definedName>
    <definedName name="_xlnm._FilterDatabase" localSheetId="4" hidden="1">'2025-0304 - SO 04 Ke Tvrz...'!$C$122:$K$247</definedName>
    <definedName name="_xlnm.Print_Area" localSheetId="4">'2025-0304 - SO 04 Ke Tvrz...'!$C$4:$J$76,'2025-0304 - SO 04 Ke Tvrz...'!$C$82:$J$104,'2025-0304 - SO 04 Ke Tvrz...'!$C$110:$J$247</definedName>
    <definedName name="_xlnm.Print_Titles" localSheetId="4">'2025-0304 - SO 04 Ke Tvrz...'!$122:$122</definedName>
    <definedName name="_xlnm._FilterDatabase" localSheetId="5" hidden="1">'2025-0305 - SO 05 Komunik...'!$C$122:$K$179</definedName>
    <definedName name="_xlnm.Print_Area" localSheetId="5">'2025-0305 - SO 05 Komunik...'!$C$4:$J$76,'2025-0305 - SO 05 Komunik...'!$C$82:$J$104,'2025-0305 - SO 05 Komunik...'!$C$110:$J$179</definedName>
    <definedName name="_xlnm.Print_Titles" localSheetId="5">'2025-0305 - SO 05 Komunik...'!$122:$122</definedName>
    <definedName name="_xlnm._FilterDatabase" localSheetId="6" hidden="1">'2025-0306 - VON'!$C$117:$K$128</definedName>
    <definedName name="_xlnm.Print_Area" localSheetId="6">'2025-0306 - VON'!$C$4:$J$76,'2025-0306 - VON'!$C$82:$J$99,'2025-0306 - VON'!$C$105:$J$128</definedName>
    <definedName name="_xlnm.Print_Titles" localSheetId="6">'2025-0306 - VON'!$117:$117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91"/>
  <c r="J20"/>
  <c r="J18"/>
  <c r="E18"/>
  <c r="F115"/>
  <c r="J17"/>
  <c r="J12"/>
  <c r="J112"/>
  <c r="E7"/>
  <c r="E85"/>
  <c i="6" r="J37"/>
  <c r="J36"/>
  <c i="1" r="AY99"/>
  <c i="6" r="J35"/>
  <c i="1" r="AX99"/>
  <c i="6" r="BI179"/>
  <c r="BH179"/>
  <c r="BG179"/>
  <c r="BF179"/>
  <c r="T179"/>
  <c r="T178"/>
  <c r="R179"/>
  <c r="R178"/>
  <c r="P179"/>
  <c r="P178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119"/>
  <c r="J20"/>
  <c r="J18"/>
  <c r="E18"/>
  <c r="F92"/>
  <c r="J17"/>
  <c r="J12"/>
  <c r="J89"/>
  <c r="E7"/>
  <c r="E85"/>
  <c i="5" r="T125"/>
  <c r="J37"/>
  <c r="J36"/>
  <c i="1" r="AY98"/>
  <c i="5" r="J35"/>
  <c i="1" r="AX98"/>
  <c i="5"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T191"/>
  <c r="R192"/>
  <c r="R191"/>
  <c r="P192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119"/>
  <c r="J20"/>
  <c r="J18"/>
  <c r="E18"/>
  <c r="F120"/>
  <c r="J17"/>
  <c r="J12"/>
  <c r="J89"/>
  <c r="E7"/>
  <c r="E113"/>
  <c i="4" r="J37"/>
  <c r="J36"/>
  <c i="1" r="AY97"/>
  <c i="4" r="J35"/>
  <c i="1" r="AX97"/>
  <c i="4" r="BI307"/>
  <c r="BH307"/>
  <c r="BG307"/>
  <c r="BF307"/>
  <c r="T307"/>
  <c r="T306"/>
  <c r="R307"/>
  <c r="R306"/>
  <c r="P307"/>
  <c r="P306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T279"/>
  <c r="R280"/>
  <c r="R279"/>
  <c r="P280"/>
  <c r="P279"/>
  <c r="BI278"/>
  <c r="BH278"/>
  <c r="BG278"/>
  <c r="BF278"/>
  <c r="T278"/>
  <c r="R278"/>
  <c r="P278"/>
  <c r="BI277"/>
  <c r="BH277"/>
  <c r="BG277"/>
  <c r="BF277"/>
  <c r="T277"/>
  <c r="R277"/>
  <c r="P277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09"/>
  <c r="BH209"/>
  <c r="BG209"/>
  <c r="BF209"/>
  <c r="T209"/>
  <c r="R209"/>
  <c r="P209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F121"/>
  <c r="F119"/>
  <c r="E117"/>
  <c r="F91"/>
  <c r="F89"/>
  <c r="E87"/>
  <c r="J24"/>
  <c r="E24"/>
  <c r="J92"/>
  <c r="J23"/>
  <c r="J21"/>
  <c r="E21"/>
  <c r="J121"/>
  <c r="J20"/>
  <c r="J18"/>
  <c r="E18"/>
  <c r="F92"/>
  <c r="J17"/>
  <c r="J12"/>
  <c r="J89"/>
  <c r="E7"/>
  <c r="E85"/>
  <c i="3" r="J37"/>
  <c r="J36"/>
  <c i="1" r="AY96"/>
  <c i="3" r="J35"/>
  <c i="1" r="AX96"/>
  <c i="3"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T191"/>
  <c r="R192"/>
  <c r="R191"/>
  <c r="P192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91"/>
  <c r="J20"/>
  <c r="J18"/>
  <c r="E18"/>
  <c r="F120"/>
  <c r="J17"/>
  <c r="J12"/>
  <c r="J117"/>
  <c r="E7"/>
  <c r="E113"/>
  <c i="2" r="J37"/>
  <c r="J36"/>
  <c i="1" r="AY95"/>
  <c i="2" r="J35"/>
  <c i="1" r="AX95"/>
  <c i="2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6"/>
  <c r="BH216"/>
  <c r="BG216"/>
  <c r="BF216"/>
  <c r="T216"/>
  <c r="R216"/>
  <c r="P216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F121"/>
  <c r="F119"/>
  <c r="E117"/>
  <c r="F91"/>
  <c r="F89"/>
  <c r="E87"/>
  <c r="J24"/>
  <c r="E24"/>
  <c r="J122"/>
  <c r="J23"/>
  <c r="J21"/>
  <c r="E21"/>
  <c r="J121"/>
  <c r="J20"/>
  <c r="J18"/>
  <c r="E18"/>
  <c r="F122"/>
  <c r="J17"/>
  <c r="J12"/>
  <c r="J119"/>
  <c r="E7"/>
  <c r="E85"/>
  <c i="1" r="L90"/>
  <c r="AM90"/>
  <c r="AM89"/>
  <c r="L89"/>
  <c r="AM87"/>
  <c r="L87"/>
  <c r="L85"/>
  <c r="L84"/>
  <c i="2" r="BK331"/>
  <c r="J287"/>
  <c r="BK256"/>
  <c r="BK297"/>
  <c r="BK285"/>
  <c r="J270"/>
  <c r="BK287"/>
  <c r="BK276"/>
  <c r="J224"/>
  <c r="J269"/>
  <c r="J250"/>
  <c r="J214"/>
  <c r="J138"/>
  <c r="J276"/>
  <c r="BK206"/>
  <c r="BK263"/>
  <c r="BK224"/>
  <c r="BK146"/>
  <c r="BK128"/>
  <c r="J156"/>
  <c r="J221"/>
  <c i="3" r="J231"/>
  <c r="BK162"/>
  <c r="J243"/>
  <c r="BK214"/>
  <c r="J219"/>
  <c r="J152"/>
  <c r="J211"/>
  <c r="J187"/>
  <c r="BK232"/>
  <c i="4" r="BK277"/>
  <c r="J270"/>
  <c r="J268"/>
  <c r="BK259"/>
  <c r="J253"/>
  <c r="BK226"/>
  <c r="BK221"/>
  <c r="BK207"/>
  <c r="J277"/>
  <c r="BK242"/>
  <c r="BK303"/>
  <c r="BK264"/>
  <c r="J229"/>
  <c r="J298"/>
  <c r="J260"/>
  <c r="J242"/>
  <c r="BK182"/>
  <c r="J262"/>
  <c r="BK138"/>
  <c r="BK222"/>
  <c r="J178"/>
  <c r="BK169"/>
  <c r="J151"/>
  <c r="J128"/>
  <c i="5" r="BK230"/>
  <c r="BK223"/>
  <c r="J218"/>
  <c r="J167"/>
  <c r="J142"/>
  <c i="6" r="BK163"/>
  <c r="J149"/>
  <c r="BK172"/>
  <c r="BK152"/>
  <c r="BK129"/>
  <c i="7" r="BK124"/>
  <c i="2" r="J320"/>
  <c r="BK279"/>
  <c r="J234"/>
  <c r="J128"/>
  <c r="BK308"/>
  <c r="J322"/>
  <c r="J284"/>
  <c r="J262"/>
  <c r="J294"/>
  <c r="J278"/>
  <c r="J176"/>
  <c r="J283"/>
  <c r="J259"/>
  <c r="J172"/>
  <c r="BK280"/>
  <c r="BK259"/>
  <c r="BK269"/>
  <c r="J247"/>
  <c r="BK197"/>
  <c r="BK138"/>
  <c r="BK208"/>
  <c r="J146"/>
  <c i="3" r="BK245"/>
  <c r="BK171"/>
  <c r="J235"/>
  <c r="J208"/>
  <c r="BK234"/>
  <c i="4" r="J280"/>
  <c r="J154"/>
  <c r="J264"/>
  <c r="BK293"/>
  <c r="BK252"/>
  <c r="J199"/>
  <c r="J267"/>
  <c r="J222"/>
  <c r="BK278"/>
  <c r="BK266"/>
  <c r="J209"/>
  <c r="BK255"/>
  <c r="J182"/>
  <c r="J201"/>
  <c r="J146"/>
  <c i="5" r="J247"/>
  <c r="J232"/>
  <c r="J228"/>
  <c r="BK205"/>
  <c r="BK152"/>
  <c r="BK232"/>
  <c r="BK218"/>
  <c r="J226"/>
  <c r="J211"/>
  <c r="BK158"/>
  <c r="BK211"/>
  <c r="BK130"/>
  <c r="J134"/>
  <c i="6" r="BK179"/>
  <c r="BK156"/>
  <c r="BK139"/>
  <c r="BK173"/>
  <c r="BK145"/>
  <c r="J152"/>
  <c r="BK142"/>
  <c i="7" r="J128"/>
  <c r="BK127"/>
  <c i="2" r="J299"/>
  <c r="J264"/>
  <c r="J134"/>
  <c r="BK320"/>
  <c r="J302"/>
  <c r="BK281"/>
  <c r="BK299"/>
  <c r="J271"/>
  <c r="J288"/>
  <c r="BK262"/>
  <c r="J216"/>
  <c r="BK284"/>
  <c r="J268"/>
  <c r="BK275"/>
  <c r="J233"/>
  <c r="J175"/>
  <c r="BK188"/>
  <c i="3" r="J220"/>
  <c r="BK230"/>
  <c r="BK237"/>
  <c r="BK130"/>
  <c r="BK221"/>
  <c i="4" r="J278"/>
  <c r="J235"/>
  <c r="BK280"/>
  <c r="BK216"/>
  <c r="J292"/>
  <c r="BK199"/>
  <c r="BK270"/>
  <c r="J259"/>
  <c r="J263"/>
  <c r="J221"/>
  <c r="BK150"/>
  <c r="J142"/>
  <c i="5" r="J243"/>
  <c r="J227"/>
  <c r="BK179"/>
  <c r="BK236"/>
  <c r="J185"/>
  <c r="BK138"/>
  <c r="J222"/>
  <c r="J126"/>
  <c r="BK185"/>
  <c r="BK126"/>
  <c r="J138"/>
  <c r="BK148"/>
  <c i="6" r="BK155"/>
  <c r="J129"/>
  <c r="J158"/>
  <c i="2" r="BK322"/>
  <c r="BK270"/>
  <c r="BK160"/>
  <c r="J314"/>
  <c r="BK288"/>
  <c r="BK314"/>
  <c r="BK294"/>
  <c r="BK237"/>
  <c r="J279"/>
  <c r="BK286"/>
  <c r="J267"/>
  <c r="J208"/>
  <c r="J188"/>
  <c i="3" r="J250"/>
  <c r="BK222"/>
  <c r="BK239"/>
  <c r="BK243"/>
  <c r="J214"/>
  <c r="J230"/>
  <c r="BK201"/>
  <c r="BK235"/>
  <c r="BK208"/>
  <c r="J162"/>
  <c r="J126"/>
  <c i="4" r="J296"/>
  <c r="BK191"/>
  <c r="J307"/>
  <c i="5" r="BK247"/>
  <c i="6" r="BK164"/>
  <c r="J151"/>
  <c r="J167"/>
  <c r="J142"/>
  <c r="J148"/>
  <c i="7" r="BK126"/>
  <c i="2" r="J206"/>
  <c r="BK316"/>
  <c r="BK282"/>
  <c r="BK305"/>
  <c r="J296"/>
  <c r="J263"/>
  <c r="BK175"/>
  <c r="BK264"/>
  <c r="BK233"/>
  <c r="BK214"/>
  <c r="BK283"/>
  <c r="BK234"/>
  <c i="3" r="BK218"/>
  <c r="BK231"/>
  <c r="J234"/>
  <c r="J148"/>
  <c r="BK220"/>
  <c r="J167"/>
  <c r="J138"/>
  <c r="J134"/>
  <c i="4" r="J271"/>
  <c r="J220"/>
  <c r="J303"/>
  <c r="BK220"/>
  <c r="J138"/>
  <c r="J252"/>
  <c r="BK307"/>
  <c r="BK253"/>
  <c r="J158"/>
  <c r="BK248"/>
  <c r="J207"/>
  <c r="BK166"/>
  <c r="J269"/>
  <c r="J261"/>
  <c r="BK134"/>
  <c r="BK201"/>
  <c r="J216"/>
  <c r="BK154"/>
  <c i="5" r="BK243"/>
  <c r="BK222"/>
  <c r="J208"/>
  <c r="J158"/>
  <c r="BK227"/>
  <c r="J179"/>
  <c r="J230"/>
  <c r="J223"/>
  <c r="BK134"/>
  <c r="BK208"/>
  <c r="BK142"/>
  <c r="J151"/>
  <c r="BK151"/>
  <c i="6" r="BK167"/>
  <c r="BK153"/>
  <c r="J179"/>
  <c r="J153"/>
  <c r="BK158"/>
  <c r="J155"/>
  <c r="J150"/>
  <c i="7" r="J125"/>
  <c r="BK125"/>
  <c r="BK122"/>
  <c i="2" r="BK266"/>
  <c r="J285"/>
  <c r="BK253"/>
  <c r="J160"/>
  <c r="BK277"/>
  <c r="BK243"/>
  <c r="J256"/>
  <c r="J193"/>
  <c r="BK221"/>
  <c r="BK142"/>
  <c i="3" r="J233"/>
  <c r="J246"/>
  <c r="J218"/>
  <c r="J223"/>
  <c r="J245"/>
  <c r="BK197"/>
  <c r="J237"/>
  <c r="BK185"/>
  <c r="BK205"/>
  <c r="BK126"/>
  <c i="4" r="BK235"/>
  <c r="BK269"/>
  <c r="BK265"/>
  <c r="J245"/>
  <c r="J214"/>
  <c r="J284"/>
  <c r="BK263"/>
  <c i="5" r="J239"/>
  <c r="BK226"/>
  <c r="BK197"/>
  <c r="J238"/>
  <c r="BK201"/>
  <c r="BK229"/>
  <c r="J205"/>
  <c r="BK221"/>
  <c r="J192"/>
  <c r="J219"/>
  <c r="J130"/>
  <c i="6" r="BK149"/>
  <c r="J156"/>
  <c r="BK159"/>
  <c r="BK150"/>
  <c r="BK126"/>
  <c i="7" r="J124"/>
  <c i="2" r="BK295"/>
  <c r="BK184"/>
  <c r="J295"/>
  <c r="J275"/>
  <c r="J281"/>
  <c r="BK268"/>
  <c r="BK176"/>
  <c r="BK172"/>
  <c i="3" r="J221"/>
  <c r="J232"/>
  <c r="J222"/>
  <c r="J171"/>
  <c r="J205"/>
  <c r="J158"/>
  <c i="4" r="J290"/>
  <c r="J293"/>
  <c r="J266"/>
  <c r="BK187"/>
  <c r="BK245"/>
  <c r="BK268"/>
  <c r="BK239"/>
  <c r="J191"/>
  <c r="J134"/>
  <c i="5" r="J220"/>
  <c r="J225"/>
  <c r="BK167"/>
  <c r="BK171"/>
  <c r="J214"/>
  <c r="BK225"/>
  <c i="6" r="J173"/>
  <c r="J126"/>
  <c r="BK154"/>
  <c r="J154"/>
  <c i="7" r="J122"/>
  <c i="2" r="J331"/>
  <c r="BK250"/>
  <c i="1" r="AS94"/>
  <c i="2" r="J297"/>
  <c r="J253"/>
  <c r="BK278"/>
  <c r="BK164"/>
  <c r="BK271"/>
  <c r="J243"/>
  <c r="BK156"/>
  <c r="J150"/>
  <c i="3" r="BK254"/>
  <c r="BK246"/>
  <c r="BK179"/>
  <c r="J197"/>
  <c i="4" r="BK260"/>
  <c r="BK146"/>
  <c r="BK296"/>
  <c r="BK290"/>
  <c r="J166"/>
  <c i="5" r="BK238"/>
  <c r="J187"/>
  <c r="BK219"/>
  <c i="6" r="J172"/>
  <c i="7" r="BK128"/>
  <c i="2" r="BK296"/>
  <c r="J266"/>
  <c r="J277"/>
  <c r="J142"/>
  <c r="BK216"/>
  <c r="J228"/>
  <c i="3" r="J254"/>
  <c r="BK219"/>
  <c r="J179"/>
  <c r="BK158"/>
  <c r="BK167"/>
  <c r="J201"/>
  <c r="BK148"/>
  <c i="4" r="BK262"/>
  <c r="BK209"/>
  <c r="J248"/>
  <c r="J265"/>
  <c r="BK142"/>
  <c r="BK151"/>
  <c i="5" r="BK192"/>
  <c r="BK220"/>
  <c r="BK162"/>
  <c r="J197"/>
  <c r="BK187"/>
  <c r="J152"/>
  <c i="6" r="BK136"/>
  <c r="BK148"/>
  <c r="J136"/>
  <c i="7" r="J123"/>
  <c i="2" r="J327"/>
  <c r="J280"/>
  <c r="J237"/>
  <c r="J305"/>
  <c r="J316"/>
  <c r="J308"/>
  <c r="J286"/>
  <c r="J232"/>
  <c r="BK267"/>
  <c i="3" r="BK236"/>
  <c r="J236"/>
  <c r="BK134"/>
  <c r="BK226"/>
  <c r="BK152"/>
  <c r="BK224"/>
  <c r="BK192"/>
  <c r="J192"/>
  <c i="4" r="BK298"/>
  <c r="BK229"/>
  <c r="J169"/>
  <c r="J170"/>
  <c r="BK254"/>
  <c r="BK271"/>
  <c r="BK261"/>
  <c r="J239"/>
  <c r="J255"/>
  <c i="5" r="J221"/>
  <c r="J171"/>
  <c r="J201"/>
  <c i="7" r="J121"/>
  <c i="2" r="BK317"/>
  <c r="BK228"/>
  <c r="BK193"/>
  <c r="BK232"/>
  <c r="BK150"/>
  <c r="BK247"/>
  <c i="3" r="J181"/>
  <c r="BK142"/>
  <c r="BK211"/>
  <c r="BK187"/>
  <c r="BK233"/>
  <c r="J151"/>
  <c r="J130"/>
  <c i="4" r="BK214"/>
  <c r="J150"/>
  <c r="J187"/>
  <c r="BK170"/>
  <c r="BK128"/>
  <c i="5" r="BK239"/>
  <c r="BK214"/>
  <c r="J236"/>
  <c r="J181"/>
  <c r="BK228"/>
  <c r="J162"/>
  <c r="BK181"/>
  <c r="J148"/>
  <c i="6" r="J163"/>
  <c i="7" r="BK123"/>
  <c i="2" r="BK327"/>
  <c r="J282"/>
  <c r="J164"/>
  <c r="BK302"/>
  <c r="J317"/>
  <c r="J184"/>
  <c r="BK134"/>
  <c r="J197"/>
  <c i="3" r="J239"/>
  <c r="BK250"/>
  <c r="J224"/>
  <c r="J185"/>
  <c r="J226"/>
  <c r="BK151"/>
  <c r="BK181"/>
  <c r="BK223"/>
  <c r="J142"/>
  <c r="BK138"/>
  <c i="4" r="BK292"/>
  <c r="J254"/>
  <c r="J226"/>
  <c r="BK158"/>
  <c r="BK178"/>
  <c r="BK267"/>
  <c r="BK284"/>
  <c i="5" r="J229"/>
  <c i="6" r="BK170"/>
  <c r="J159"/>
  <c r="J133"/>
  <c r="J170"/>
  <c r="BK151"/>
  <c r="J164"/>
  <c r="J145"/>
  <c r="J139"/>
  <c r="BK133"/>
  <c i="7" r="J127"/>
  <c r="J126"/>
  <c r="BK121"/>
  <c i="2" l="1" r="BK236"/>
  <c r="J236"/>
  <c r="J101"/>
  <c r="P223"/>
  <c r="R261"/>
  <c r="R307"/>
  <c i="3" r="BK125"/>
  <c r="J125"/>
  <c r="J98"/>
  <c r="BK196"/>
  <c r="J196"/>
  <c r="J100"/>
  <c r="P217"/>
  <c r="R238"/>
  <c i="4" r="T215"/>
  <c r="P251"/>
  <c i="2" r="P236"/>
  <c r="P298"/>
  <c i="4" r="R127"/>
  <c r="BK228"/>
  <c r="J228"/>
  <c r="J101"/>
  <c r="R251"/>
  <c i="2" r="BK223"/>
  <c r="J223"/>
  <c r="J100"/>
  <c r="T261"/>
  <c r="T298"/>
  <c i="3" r="P125"/>
  <c r="P124"/>
  <c r="P123"/>
  <c i="1" r="AU96"/>
  <c i="3" r="R196"/>
  <c r="R217"/>
  <c r="BK238"/>
  <c r="J238"/>
  <c r="J102"/>
  <c i="4" r="BK215"/>
  <c r="J215"/>
  <c r="J100"/>
  <c r="R228"/>
  <c r="BK283"/>
  <c r="J283"/>
  <c r="J104"/>
  <c i="3" r="R125"/>
  <c r="R124"/>
  <c r="R123"/>
  <c r="P196"/>
  <c r="BK217"/>
  <c r="J217"/>
  <c r="J101"/>
  <c r="T238"/>
  <c i="4" r="P127"/>
  <c r="P215"/>
  <c r="T228"/>
  <c r="T283"/>
  <c i="2" r="T223"/>
  <c r="T307"/>
  <c i="4" r="T127"/>
  <c r="P228"/>
  <c r="T251"/>
  <c r="P283"/>
  <c i="5" r="BK125"/>
  <c r="J125"/>
  <c r="J98"/>
  <c r="T231"/>
  <c i="2" r="R127"/>
  <c i="5" r="R196"/>
  <c r="BK231"/>
  <c r="J231"/>
  <c r="J102"/>
  <c r="R125"/>
  <c r="P196"/>
  <c r="P231"/>
  <c i="6" r="BK125"/>
  <c r="J125"/>
  <c r="J98"/>
  <c r="T125"/>
  <c r="R157"/>
  <c i="2" r="P127"/>
  <c r="P261"/>
  <c r="BK298"/>
  <c r="J298"/>
  <c r="J103"/>
  <c r="R298"/>
  <c i="3" r="T125"/>
  <c r="T124"/>
  <c r="T123"/>
  <c r="T196"/>
  <c r="T217"/>
  <c r="P238"/>
  <c i="4" r="BK127"/>
  <c r="J127"/>
  <c r="J98"/>
  <c r="R215"/>
  <c r="BK251"/>
  <c r="J251"/>
  <c r="J102"/>
  <c r="R283"/>
  <c i="5" r="P125"/>
  <c r="P124"/>
  <c r="P123"/>
  <c i="1" r="AU98"/>
  <c i="5" r="T196"/>
  <c r="R217"/>
  <c i="6" r="BK132"/>
  <c r="J132"/>
  <c r="J99"/>
  <c r="T147"/>
  <c r="T157"/>
  <c r="R125"/>
  <c r="BK147"/>
  <c r="J147"/>
  <c r="J100"/>
  <c r="P166"/>
  <c i="2" r="BK261"/>
  <c r="J261"/>
  <c r="J102"/>
  <c r="P307"/>
  <c i="5" r="BK196"/>
  <c r="J196"/>
  <c r="J100"/>
  <c r="P217"/>
  <c r="T217"/>
  <c i="6" r="P132"/>
  <c r="R147"/>
  <c r="T166"/>
  <c i="2" r="BK127"/>
  <c r="J127"/>
  <c r="J98"/>
  <c r="T236"/>
  <c i="5" r="BK217"/>
  <c r="J217"/>
  <c r="J101"/>
  <c r="R231"/>
  <c i="6" r="P125"/>
  <c r="P124"/>
  <c r="P123"/>
  <c i="1" r="AU99"/>
  <c i="6" r="T132"/>
  <c r="BK166"/>
  <c r="J166"/>
  <c r="J102"/>
  <c i="2" r="T127"/>
  <c r="R223"/>
  <c r="R236"/>
  <c r="R126"/>
  <c r="R125"/>
  <c r="BK307"/>
  <c r="J307"/>
  <c r="J104"/>
  <c i="6" r="R132"/>
  <c r="P147"/>
  <c r="BK157"/>
  <c r="J157"/>
  <c r="J101"/>
  <c r="P157"/>
  <c r="R166"/>
  <c i="7" r="BK120"/>
  <c r="J120"/>
  <c r="J98"/>
  <c r="P120"/>
  <c r="P119"/>
  <c r="P118"/>
  <c i="1" r="AU100"/>
  <c i="7" r="R120"/>
  <c r="R119"/>
  <c r="R118"/>
  <c r="T120"/>
  <c r="T119"/>
  <c r="T118"/>
  <c i="5" r="T124"/>
  <c r="T123"/>
  <c i="3" r="BK191"/>
  <c r="J191"/>
  <c r="J99"/>
  <c i="4" r="BK279"/>
  <c r="J279"/>
  <c r="J103"/>
  <c r="BK306"/>
  <c r="J306"/>
  <c r="J105"/>
  <c i="2" r="BK330"/>
  <c r="J330"/>
  <c r="J105"/>
  <c i="3" r="BK253"/>
  <c r="J253"/>
  <c r="J103"/>
  <c i="4" r="BK213"/>
  <c r="J213"/>
  <c r="J99"/>
  <c i="5" r="BK246"/>
  <c r="J246"/>
  <c r="J103"/>
  <c r="BK191"/>
  <c r="J191"/>
  <c r="J99"/>
  <c i="2" r="BK220"/>
  <c r="J220"/>
  <c r="J99"/>
  <c i="6" r="BK178"/>
  <c r="J178"/>
  <c r="J103"/>
  <c i="7" r="J92"/>
  <c r="J89"/>
  <c r="F92"/>
  <c r="E108"/>
  <c r="J114"/>
  <c r="BE128"/>
  <c r="BE122"/>
  <c r="BE125"/>
  <c r="BE127"/>
  <c r="BE121"/>
  <c r="BE123"/>
  <c r="BE124"/>
  <c r="BE126"/>
  <c i="6" r="BE129"/>
  <c r="BE136"/>
  <c r="J92"/>
  <c r="F120"/>
  <c r="BE126"/>
  <c r="BE133"/>
  <c r="BE153"/>
  <c r="BE173"/>
  <c r="J91"/>
  <c r="BE149"/>
  <c r="BE150"/>
  <c r="BE151"/>
  <c r="BE152"/>
  <c r="BE154"/>
  <c r="BE155"/>
  <c r="BE156"/>
  <c r="BE158"/>
  <c r="BE159"/>
  <c r="BE163"/>
  <c r="E113"/>
  <c r="J117"/>
  <c r="BE139"/>
  <c r="BE164"/>
  <c r="BE170"/>
  <c r="BE172"/>
  <c r="BE142"/>
  <c r="BE145"/>
  <c r="BE148"/>
  <c r="BE167"/>
  <c r="BE179"/>
  <c i="4" r="BK126"/>
  <c r="J126"/>
  <c r="J97"/>
  <c i="5" r="BE142"/>
  <c r="F92"/>
  <c r="J117"/>
  <c r="BE126"/>
  <c r="BE223"/>
  <c r="J91"/>
  <c r="BE148"/>
  <c r="BE162"/>
  <c r="BE171"/>
  <c r="BE187"/>
  <c r="BE218"/>
  <c r="E85"/>
  <c r="J92"/>
  <c r="BE158"/>
  <c r="BE197"/>
  <c r="BE205"/>
  <c r="BE220"/>
  <c r="BE221"/>
  <c r="BE225"/>
  <c r="BE227"/>
  <c r="BE228"/>
  <c r="BE229"/>
  <c r="BE236"/>
  <c r="BE130"/>
  <c r="BE134"/>
  <c r="BE152"/>
  <c r="BE167"/>
  <c r="BE179"/>
  <c r="BE192"/>
  <c r="BE201"/>
  <c r="BE214"/>
  <c r="BE222"/>
  <c r="BE138"/>
  <c r="BE151"/>
  <c r="BE181"/>
  <c r="BE185"/>
  <c r="BE208"/>
  <c r="BE211"/>
  <c r="BE219"/>
  <c r="BE226"/>
  <c r="BE230"/>
  <c r="BE232"/>
  <c r="BE238"/>
  <c r="BE239"/>
  <c r="BE243"/>
  <c r="BE247"/>
  <c i="4" r="J91"/>
  <c r="BE128"/>
  <c r="BE151"/>
  <c r="J119"/>
  <c r="BE134"/>
  <c r="BE138"/>
  <c r="BE169"/>
  <c r="BE209"/>
  <c r="BE187"/>
  <c r="BE226"/>
  <c r="BE242"/>
  <c r="BE248"/>
  <c r="BE253"/>
  <c i="3" r="BK124"/>
  <c r="BK123"/>
  <c r="J123"/>
  <c i="4" r="E115"/>
  <c r="J122"/>
  <c r="BE166"/>
  <c r="BE267"/>
  <c r="BE150"/>
  <c r="BE154"/>
  <c r="BE265"/>
  <c r="F122"/>
  <c r="BE146"/>
  <c r="BE170"/>
  <c r="BE191"/>
  <c r="BE214"/>
  <c r="BE220"/>
  <c r="BE239"/>
  <c r="BE254"/>
  <c r="BE262"/>
  <c r="BE269"/>
  <c r="BE277"/>
  <c r="BE178"/>
  <c r="BE182"/>
  <c r="BE235"/>
  <c r="BE245"/>
  <c r="BE263"/>
  <c r="BE290"/>
  <c r="BE307"/>
  <c r="BE280"/>
  <c r="BE292"/>
  <c r="BE207"/>
  <c r="BE229"/>
  <c r="BE260"/>
  <c r="BE261"/>
  <c r="BE266"/>
  <c r="BE271"/>
  <c r="BE278"/>
  <c r="BE303"/>
  <c r="BE142"/>
  <c r="BE158"/>
  <c r="BE216"/>
  <c r="BE222"/>
  <c r="BE252"/>
  <c r="BE255"/>
  <c r="BE264"/>
  <c r="BE268"/>
  <c r="BE296"/>
  <c r="BE298"/>
  <c r="BE199"/>
  <c r="BE201"/>
  <c r="BE221"/>
  <c r="BE259"/>
  <c r="BE270"/>
  <c r="BE284"/>
  <c r="BE293"/>
  <c i="2" r="BK126"/>
  <c r="BK125"/>
  <c r="J125"/>
  <c r="J96"/>
  <c i="3" r="J89"/>
  <c r="E85"/>
  <c r="J120"/>
  <c r="F92"/>
  <c r="BE148"/>
  <c r="BE151"/>
  <c r="BE181"/>
  <c r="BE205"/>
  <c r="BE218"/>
  <c r="BE219"/>
  <c r="BE230"/>
  <c r="BE231"/>
  <c r="BE233"/>
  <c r="BE162"/>
  <c r="BE179"/>
  <c r="BE192"/>
  <c r="BE224"/>
  <c r="BE185"/>
  <c r="BE214"/>
  <c r="BE235"/>
  <c r="BE239"/>
  <c r="BE243"/>
  <c r="J119"/>
  <c r="BE126"/>
  <c r="BE142"/>
  <c r="BE167"/>
  <c r="BE171"/>
  <c r="BE197"/>
  <c r="BE201"/>
  <c r="BE208"/>
  <c r="BE220"/>
  <c r="BE237"/>
  <c r="BE245"/>
  <c r="BE130"/>
  <c r="BE134"/>
  <c r="BE152"/>
  <c r="BE187"/>
  <c r="BE211"/>
  <c r="BE221"/>
  <c r="BE232"/>
  <c r="BE246"/>
  <c r="BE250"/>
  <c r="BE254"/>
  <c r="BE138"/>
  <c r="BE158"/>
  <c r="BE223"/>
  <c r="BE226"/>
  <c r="BE234"/>
  <c r="BE236"/>
  <c r="BE222"/>
  <c i="2" r="BE138"/>
  <c r="J89"/>
  <c r="E115"/>
  <c r="BE150"/>
  <c r="BE206"/>
  <c r="BE208"/>
  <c r="BE216"/>
  <c r="BE224"/>
  <c r="BE233"/>
  <c r="J92"/>
  <c r="BE142"/>
  <c r="BE232"/>
  <c r="BE262"/>
  <c r="BE264"/>
  <c r="BE266"/>
  <c r="BE214"/>
  <c r="BE256"/>
  <c r="BE267"/>
  <c r="F92"/>
  <c r="BE156"/>
  <c r="BE160"/>
  <c r="BE175"/>
  <c r="BE176"/>
  <c r="BE193"/>
  <c r="BE197"/>
  <c r="BE228"/>
  <c r="BE247"/>
  <c r="BE263"/>
  <c r="BE268"/>
  <c r="BE277"/>
  <c r="BE281"/>
  <c r="BE282"/>
  <c r="BE146"/>
  <c r="BE164"/>
  <c r="BE172"/>
  <c r="BE184"/>
  <c r="BE188"/>
  <c r="BE237"/>
  <c r="BE270"/>
  <c r="BE283"/>
  <c r="BE284"/>
  <c r="BE285"/>
  <c r="BE288"/>
  <c r="BE295"/>
  <c r="BE250"/>
  <c r="BE259"/>
  <c r="BE271"/>
  <c r="BE279"/>
  <c r="BE287"/>
  <c r="BE297"/>
  <c r="BE299"/>
  <c r="BE305"/>
  <c r="BE308"/>
  <c r="J91"/>
  <c r="BE128"/>
  <c r="BE134"/>
  <c r="BE221"/>
  <c r="BE234"/>
  <c r="BE243"/>
  <c r="BE253"/>
  <c r="BE269"/>
  <c r="BE275"/>
  <c r="BE276"/>
  <c r="BE278"/>
  <c r="BE280"/>
  <c r="BE286"/>
  <c r="BE294"/>
  <c r="BE296"/>
  <c r="BE302"/>
  <c r="BE314"/>
  <c r="BE316"/>
  <c r="BE317"/>
  <c r="BE320"/>
  <c r="BE322"/>
  <c r="BE327"/>
  <c r="BE331"/>
  <c i="3" r="J30"/>
  <c i="5" r="F35"/>
  <c i="1" r="BB98"/>
  <c i="2" r="F34"/>
  <c i="1" r="BA95"/>
  <c i="2" r="F35"/>
  <c i="1" r="BB95"/>
  <c i="5" r="J34"/>
  <c i="1" r="AW98"/>
  <c i="6" r="F37"/>
  <c i="1" r="BD99"/>
  <c i="4" r="F34"/>
  <c i="1" r="BA97"/>
  <c i="4" r="F37"/>
  <c i="1" r="BD97"/>
  <c i="7" r="F35"/>
  <c i="1" r="BB100"/>
  <c i="4" r="F36"/>
  <c i="1" r="BC97"/>
  <c i="4" r="F35"/>
  <c i="1" r="BB97"/>
  <c i="3" r="F34"/>
  <c i="1" r="BA96"/>
  <c i="5" r="F34"/>
  <c i="1" r="BA98"/>
  <c i="6" r="F35"/>
  <c i="1" r="BB99"/>
  <c i="3" r="F35"/>
  <c i="1" r="BB96"/>
  <c i="6" r="F34"/>
  <c i="1" r="BA99"/>
  <c i="7" r="F37"/>
  <c i="1" r="BD100"/>
  <c i="2" r="F36"/>
  <c i="1" r="BC95"/>
  <c i="6" r="J34"/>
  <c i="1" r="AW99"/>
  <c i="7" r="F36"/>
  <c i="1" r="BC100"/>
  <c i="2" r="J34"/>
  <c i="1" r="AW95"/>
  <c i="3" r="F37"/>
  <c i="1" r="BD96"/>
  <c i="5" r="F36"/>
  <c i="1" r="BC98"/>
  <c i="7" r="J34"/>
  <c i="1" r="AW100"/>
  <c i="2" r="F37"/>
  <c i="1" r="BD95"/>
  <c i="3" r="F36"/>
  <c i="1" r="BC96"/>
  <c i="6" r="F36"/>
  <c i="1" r="BC99"/>
  <c i="4" r="J34"/>
  <c i="1" r="AW97"/>
  <c i="3" r="J34"/>
  <c i="1" r="AW96"/>
  <c i="5" r="F37"/>
  <c i="1" r="BD98"/>
  <c i="7" r="F34"/>
  <c i="1" r="BA100"/>
  <c i="6" l="1" r="R124"/>
  <c r="R123"/>
  <c r="T124"/>
  <c r="T123"/>
  <c i="2" r="P126"/>
  <c r="P125"/>
  <c i="1" r="AU95"/>
  <c i="5" r="R124"/>
  <c r="R123"/>
  <c i="4" r="T126"/>
  <c r="T125"/>
  <c r="P126"/>
  <c r="P125"/>
  <c i="1" r="AU97"/>
  <c i="2" r="T126"/>
  <c r="T125"/>
  <c i="4" r="R126"/>
  <c r="R125"/>
  <c i="5" r="BK124"/>
  <c r="J124"/>
  <c r="J97"/>
  <c i="7" r="BK119"/>
  <c r="J119"/>
  <c r="J97"/>
  <c i="6" r="BK124"/>
  <c r="J124"/>
  <c r="J97"/>
  <c i="5" r="BK123"/>
  <c r="J123"/>
  <c i="4" r="BK125"/>
  <c r="J125"/>
  <c r="J96"/>
  <c i="1" r="AG96"/>
  <c i="3" r="J124"/>
  <c r="J97"/>
  <c r="J96"/>
  <c i="2" r="J126"/>
  <c r="J97"/>
  <c r="F33"/>
  <c i="1" r="AZ95"/>
  <c i="5" r="J33"/>
  <c i="1" r="AV98"/>
  <c r="AT98"/>
  <c i="2" r="J33"/>
  <c i="1" r="AV95"/>
  <c r="AT95"/>
  <c i="4" r="J33"/>
  <c i="1" r="AV97"/>
  <c r="AT97"/>
  <c i="3" r="J33"/>
  <c i="1" r="AV96"/>
  <c r="AT96"/>
  <c r="AN96"/>
  <c r="BA94"/>
  <c r="W30"/>
  <c r="BB94"/>
  <c r="W31"/>
  <c i="2" r="J30"/>
  <c i="1" r="AG95"/>
  <c i="4" r="F33"/>
  <c i="1" r="AZ97"/>
  <c i="3" r="F33"/>
  <c i="1" r="AZ96"/>
  <c r="BD94"/>
  <c r="W33"/>
  <c i="7" r="J33"/>
  <c i="1" r="AV100"/>
  <c r="AT100"/>
  <c i="5" r="F33"/>
  <c i="1" r="AZ98"/>
  <c i="5" r="J30"/>
  <c i="1" r="AG98"/>
  <c r="BC94"/>
  <c r="AY94"/>
  <c i="6" r="F33"/>
  <c i="1" r="AZ99"/>
  <c i="6" r="J33"/>
  <c i="1" r="AV99"/>
  <c r="AT99"/>
  <c i="7" r="F33"/>
  <c i="1" r="AZ100"/>
  <c i="6" l="1" r="BK123"/>
  <c r="J123"/>
  <c i="7" r="BK118"/>
  <c r="J118"/>
  <c r="J96"/>
  <c i="1" r="AN98"/>
  <c i="5" r="J96"/>
  <c r="J39"/>
  <c i="1" r="AN95"/>
  <c i="3" r="J39"/>
  <c i="2" r="J39"/>
  <c i="1" r="AU94"/>
  <c r="W32"/>
  <c r="AX94"/>
  <c r="AZ94"/>
  <c r="AV94"/>
  <c r="AK29"/>
  <c i="6" r="J30"/>
  <c i="1" r="AG99"/>
  <c i="4" r="J30"/>
  <c i="1" r="AG97"/>
  <c r="AW94"/>
  <c r="AK30"/>
  <c i="6" l="1" r="J39"/>
  <c r="J96"/>
  <c i="4" r="J39"/>
  <c i="1" r="AN97"/>
  <c r="AN99"/>
  <c i="7" r="J30"/>
  <c i="1" r="AG100"/>
  <c r="AG94"/>
  <c r="AK26"/>
  <c r="AK35"/>
  <c r="W29"/>
  <c r="AT94"/>
  <c r="AN94"/>
  <c i="7" l="1" r="J39"/>
  <c i="1" r="AN10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<sst xmlns="http://schemas.openxmlformats.org/spreadsheetml/2006/main">
  <si>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</si>
  <si>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</si>
  <si>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</si>
  <si>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</si>
  <si>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</si>
  <si>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{228403bc-2d22-43f5-bdac-3cf100c44b71}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</si>
  <si>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</si>
  <si>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</si>
  <si>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</si>
  <si>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</si>
  <si>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</si>
  <si>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</si>
  <si>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</si>
  <si>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</si>
  <si>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</si>
  <si>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</si>
  <si>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</si>
  <si>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Bulharská, Ke Tvrzi</t>
  </si>
  <si>
    <t>KSO:</t>
  </si>
  <si>
    <t>CC-CZ:</t>
  </si>
  <si>
    <t>Místo:</t>
  </si>
  <si>
    <t xml:space="preserve"> </t>
  </si>
  <si>
    <t>Datum:</t>
  </si>
  <si>
    <t>11. 3. 2025</t>
  </si>
  <si>
    <t>Zadavatel:</t>
  </si>
  <si>
    <t>IČ:</t>
  </si>
  <si>
    <t>60108631</t>
  </si>
  <si>
    <t>Vodovody a kanalizace Pardubice, a.s.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</si>
  <si>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</si>
  <si>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</si>
  <si>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</si>
  <si>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</si>
  <si>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</si>
  <si>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</si>
  <si>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</si>
  <si>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</si>
  <si>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</si>
  <si>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</si>
  <si>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</si>
  <si>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</si>
  <si>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</si>
  <si>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</si>
  <si>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</si>
  <si>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</si>
  <si>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</si>
  <si>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</si>
  <si>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</si>
  <si>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</si>
  <si>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</si>
  <si>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</si>
  <si>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</si>
  <si>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</si>
  <si>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</si>
  <si>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</si>
  <si>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</si>
  <si>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</si>
  <si>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</si>
  <si>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</si>
  <si>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</si>
  <si>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</si>
  <si>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</si>
  <si>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</si>
  <si>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</si>
  <si>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</si>
  <si>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</si>
  <si>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</si>
  <si>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</si>
  <si>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</si>
  <si>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</si>
  <si>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</si>
  <si>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</si>
  <si>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</si>
  <si>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</si>
  <si>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</si>
  <si>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</si>
  <si>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</si>
  <si>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</si>
  <si>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</si>
  <si>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</si>
  <si>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</si>
  <si>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2025/0301</t>
  </si>
  <si>
    <t>SO 01 Bulharská ul. - kanalizace</t>
  </si>
  <si>
    <t>STA</t>
  </si>
  <si>
    <t>1</t>
  </si>
  <si>
    <t>{0f4d5c79-2d6d-403b-bd93-61fbb0729282}</t>
  </si>
  <si>
    <t>2</t>
  </si>
  <si>
    <t>2025/0302</t>
  </si>
  <si>
    <t>SO 02 Bulharská ul. - vodovod</t>
  </si>
  <si>
    <t>{b698fdcb-9886-4b69-8256-854db0da120f}</t>
  </si>
  <si>
    <t>2025/0303</t>
  </si>
  <si>
    <t>SO 03 Ke Tvrzi - kanalizace</t>
  </si>
  <si>
    <t>{9cb2bbc1-6dc8-442d-b3d6-4f9213fc0468}</t>
  </si>
  <si>
    <t>2025/0304</t>
  </si>
  <si>
    <t>SO 04 Ke Tvrzi - vodovod</t>
  </si>
  <si>
    <t>{67be6640-dfac-45cd-860c-bbaabe4f7ab2}</t>
  </si>
  <si>
    <t>2025/0305</t>
  </si>
  <si>
    <t>SO 05 Komunikace MO I</t>
  </si>
  <si>
    <t>{ea60195f-d29e-4667-95fb-26930d35c784}</t>
  </si>
  <si>
    <t>2025/0306</t>
  </si>
  <si>
    <t>VON</t>
  </si>
  <si>
    <t>{6d498189-7643-4df0-907b-1801dcb9d8a0}</t>
  </si>
  <si>
    <t>KRYCÍ LIST SOUPISU PRACÍ</t>
  </si>
  <si>
    <t>Objekt:</t>
  </si>
  <si>
    <t>2025/0301 - SO 01 Bulharská ul.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</si>
  <si>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</si>
  <si>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</si>
  <si>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</si>
  <si>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</si>
  <si>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</si>
  <si>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</si>
  <si>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</si>
  <si>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</si>
  <si>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</si>
  <si>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</si>
  <si>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</si>
  <si>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</si>
  <si>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</si>
  <si>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</si>
  <si>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</si>
  <si>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</si>
  <si>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</si>
  <si>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</si>
  <si>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</si>
  <si>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</si>
  <si>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</si>
  <si>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</si>
  <si>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</si>
  <si>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</si>
  <si>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</si>
  <si>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</si>
  <si>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</si>
  <si>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</si>
  <si>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</si>
  <si>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</si>
  <si>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</si>
  <si>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</si>
  <si>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</si>
  <si>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</si>
  <si>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</si>
  <si>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4</t>
  </si>
  <si>
    <t>1352212079</t>
  </si>
  <si>
    <t>VV</t>
  </si>
  <si>
    <t>výkop</t>
  </si>
  <si>
    <t>50,0*2,8</t>
  </si>
  <si>
    <t>provizorní zásyp</t>
  </si>
  <si>
    <t>50,0*(2,8+0,2+0,2)</t>
  </si>
  <si>
    <t>Součet</t>
  </si>
  <si>
    <t>113154122</t>
  </si>
  <si>
    <t>Frézování živičného krytu tl 40 mm pruh š přes 0,5 do 1 m pl do 500 m2 bez překážek v trase</t>
  </si>
  <si>
    <t>-184452820</t>
  </si>
  <si>
    <t>celá vozovka</t>
  </si>
  <si>
    <t>3</t>
  </si>
  <si>
    <t>113154124</t>
  </si>
  <si>
    <t>Frézování živičného krytu tl 100 mm pruh š přes 0,5 do 1 m pl do 500 m2 bez překážek v trase</t>
  </si>
  <si>
    <t>197303668</t>
  </si>
  <si>
    <t>115101202</t>
  </si>
  <si>
    <t>Čerpání vody na dopravní výšku do 10 m průměrný přítok přes 500 do 1 000 l/min</t>
  </si>
  <si>
    <t>hod</t>
  </si>
  <si>
    <t>-777450831</t>
  </si>
  <si>
    <t>"spodní voda"</t>
  </si>
  <si>
    <t>45,0*24</t>
  </si>
  <si>
    <t>5</t>
  </si>
  <si>
    <t>115101203-R</t>
  </si>
  <si>
    <t>Čerpání splašků po dobu výstavby</t>
  </si>
  <si>
    <t>628349889</t>
  </si>
  <si>
    <t xml:space="preserve">"splašková voda" </t>
  </si>
  <si>
    <t>45*24</t>
  </si>
  <si>
    <t>6</t>
  </si>
  <si>
    <t>115101302</t>
  </si>
  <si>
    <t>Pohotovost čerpací soupravy pro dopravní výšku do 10 m přítok přes 500 do 1 000 l/min</t>
  </si>
  <si>
    <t>den</t>
  </si>
  <si>
    <t>761722193</t>
  </si>
  <si>
    <t>45</t>
  </si>
  <si>
    <t>7</t>
  </si>
  <si>
    <t>119001421</t>
  </si>
  <si>
    <t>Dočasné zajištění kabelů a kabelových tratí ze 3 volně ložených kabelů</t>
  </si>
  <si>
    <t>m</t>
  </si>
  <si>
    <t>-2146908302</t>
  </si>
  <si>
    <t>křížení VN</t>
  </si>
  <si>
    <t>2,8</t>
  </si>
  <si>
    <t>8</t>
  </si>
  <si>
    <t>130001101</t>
  </si>
  <si>
    <t>Příplatek za ztížení vykopávky v blízkosti podzemního vedení</t>
  </si>
  <si>
    <t>m3</t>
  </si>
  <si>
    <t>-317683105</t>
  </si>
  <si>
    <t>50%</t>
  </si>
  <si>
    <t>538,438*0,50</t>
  </si>
  <si>
    <t>9</t>
  </si>
  <si>
    <t>132254204</t>
  </si>
  <si>
    <t>Hloubení zapažených rýh š do 2000 mm v hornině třídy těžitelnosti I skupiny 3 objem do 500 m3</t>
  </si>
  <si>
    <t>414468456</t>
  </si>
  <si>
    <t>výkop hor. 3</t>
  </si>
  <si>
    <t>50,0*2,8*4,3</t>
  </si>
  <si>
    <t>odpočet povrchu komunikace</t>
  </si>
  <si>
    <t>-50,0*2,8*0,25</t>
  </si>
  <si>
    <t>odpočet potrubí</t>
  </si>
  <si>
    <t>-3,14*0,4*0,4*50</t>
  </si>
  <si>
    <t>10</t>
  </si>
  <si>
    <t>151811142</t>
  </si>
  <si>
    <t>Osazení pažicího boxu hl výkopu do 6 m š přes 1,2 do 2,5 m</t>
  </si>
  <si>
    <t>1957192102</t>
  </si>
  <si>
    <t>50,0*4,3*2</t>
  </si>
  <si>
    <t>11</t>
  </si>
  <si>
    <t>151811242</t>
  </si>
  <si>
    <t>Odstranění pažicího boxu hl výkopu do 6 m š přes 1,2 do 2,5 m</t>
  </si>
  <si>
    <t>1808922932</t>
  </si>
  <si>
    <t>162751117</t>
  </si>
  <si>
    <t>Vodorovné přemístění přes 9 000 do 10000 m výkopku/sypaniny z horniny třídy těžitelnosti I skupiny 1 až 3</t>
  </si>
  <si>
    <t>1142091627</t>
  </si>
  <si>
    <t>13</t>
  </si>
  <si>
    <t>162751119</t>
  </si>
  <si>
    <t>Příplatek k vodorovnému přemístění výkopku/sypaniny z horniny třídy těžitelnosti I skupiny 1 až 3 ZKD 1000 m přes 10000 m</t>
  </si>
  <si>
    <t>-302676509</t>
  </si>
  <si>
    <t>odvoz do 13 km</t>
  </si>
  <si>
    <t>541,88*3</t>
  </si>
  <si>
    <t>14</t>
  </si>
  <si>
    <t>171201221</t>
  </si>
  <si>
    <t>Poplatek za uložení na skládce (skládkovné) zeminy a kamení kód odpadu 17 05 04</t>
  </si>
  <si>
    <t>t</t>
  </si>
  <si>
    <t>-1783362060</t>
  </si>
  <si>
    <t>hor. 3</t>
  </si>
  <si>
    <t>541,88</t>
  </si>
  <si>
    <t>541,88*1,8 "Přepočtené koeficientem množství</t>
  </si>
  <si>
    <t>15</t>
  </si>
  <si>
    <t>171251201</t>
  </si>
  <si>
    <t>Uložení sypaniny na skládky nebo meziskládky</t>
  </si>
  <si>
    <t>-812750369</t>
  </si>
  <si>
    <t>16</t>
  </si>
  <si>
    <t>174101101</t>
  </si>
  <si>
    <t>Zásyp jam, šachet rýh nebo kolem objektů sypaninou se zhutněním</t>
  </si>
  <si>
    <t>-1787231641</t>
  </si>
  <si>
    <t>lože</t>
  </si>
  <si>
    <t>-0,8</t>
  </si>
  <si>
    <t>-28</t>
  </si>
  <si>
    <t>obsyp</t>
  </si>
  <si>
    <t>-128,88</t>
  </si>
  <si>
    <t>17</t>
  </si>
  <si>
    <t>M</t>
  </si>
  <si>
    <t>58337344</t>
  </si>
  <si>
    <t>štěrkopísek frakce 0/32</t>
  </si>
  <si>
    <t>-210595511</t>
  </si>
  <si>
    <t>384,2*2 "Přepočtené koeficientem množství</t>
  </si>
  <si>
    <t>18</t>
  </si>
  <si>
    <t>175151101</t>
  </si>
  <si>
    <t>Obsypání potrubí strojně sypaninou bez prohození, uloženou do 3 m</t>
  </si>
  <si>
    <t>1396993980</t>
  </si>
  <si>
    <t xml:space="preserve">DN 800 </t>
  </si>
  <si>
    <t>50,0*2,8*1,1</t>
  </si>
  <si>
    <t>19</t>
  </si>
  <si>
    <t>58337331</t>
  </si>
  <si>
    <t>štěrkopísek frakce 0/22</t>
  </si>
  <si>
    <t>1928140042</t>
  </si>
  <si>
    <t>128,88*2 "Přepočtené koeficientem množství</t>
  </si>
  <si>
    <t>20</t>
  </si>
  <si>
    <t>181951112</t>
  </si>
  <si>
    <t>Úprava pláně v hornině třídy těžitelnosti I skupiny 1 až 3 se zhutněním strojně</t>
  </si>
  <si>
    <t>1811860308</t>
  </si>
  <si>
    <t>50,0*4,0</t>
  </si>
  <si>
    <t>Zakládání</t>
  </si>
  <si>
    <t>212751104</t>
  </si>
  <si>
    <t>Trativod z drenážních trubek flexibilních PVC-U SN 4 perforace 360° včetně lože otevřený výkop DN 100 pro meliorace</t>
  </si>
  <si>
    <t>529161446</t>
  </si>
  <si>
    <t>50,0</t>
  </si>
  <si>
    <t>Vodorovné konstrukce</t>
  </si>
  <si>
    <t>22</t>
  </si>
  <si>
    <t>451541111</t>
  </si>
  <si>
    <t>Lože pod potrubí otevřený výkop ze štěrkodrtě</t>
  </si>
  <si>
    <t>1419608567</t>
  </si>
  <si>
    <t>šachty</t>
  </si>
  <si>
    <t>2,0*2,0*0,2</t>
  </si>
  <si>
    <t>23</t>
  </si>
  <si>
    <t>451573111</t>
  </si>
  <si>
    <t>Lože pod potrubí otevřený výkop ze štěrkopísku</t>
  </si>
  <si>
    <t>-88039634</t>
  </si>
  <si>
    <t>potrubí</t>
  </si>
  <si>
    <t>50,0*2,8*0,2</t>
  </si>
  <si>
    <t>24</t>
  </si>
  <si>
    <t>452112111</t>
  </si>
  <si>
    <t>Osazení betonových prstenců nebo rámů v do 100 mm</t>
  </si>
  <si>
    <t>kus</t>
  </si>
  <si>
    <t>-702954728</t>
  </si>
  <si>
    <t>25</t>
  </si>
  <si>
    <t>59224148</t>
  </si>
  <si>
    <t>prstenec šachtový vyrovnávací betonový rovný 625x100x100mm</t>
  </si>
  <si>
    <t>-1220245749</t>
  </si>
  <si>
    <t>26</t>
  </si>
  <si>
    <t>452311131</t>
  </si>
  <si>
    <t>Podkladní desky z betonu prostého tř. C 12/15 otevřený výkop</t>
  </si>
  <si>
    <t>-195988617</t>
  </si>
  <si>
    <t>"šachty" 2*2*0,1</t>
  </si>
  <si>
    <t>Komunikace pozemní</t>
  </si>
  <si>
    <t>27</t>
  </si>
  <si>
    <t>564761101</t>
  </si>
  <si>
    <t>Podklad z kameniva hrubého drceného vel. 32-63 mm plochy do 100 m2 tl 200 mm</t>
  </si>
  <si>
    <t>419834505</t>
  </si>
  <si>
    <t>28</t>
  </si>
  <si>
    <t>565155111</t>
  </si>
  <si>
    <t>Asfaltový beton vrstva podkladní ACP 16 (obalované kamenivo OKS) tl 70 mm š do 3 m</t>
  </si>
  <si>
    <t>-1023208845</t>
  </si>
  <si>
    <t>29</t>
  </si>
  <si>
    <t>567122112</t>
  </si>
  <si>
    <t>Podklad ze směsi stmelené cementem SC C 8/10 (KSC I) tl 130 mm</t>
  </si>
  <si>
    <t>-283535841</t>
  </si>
  <si>
    <t>30</t>
  </si>
  <si>
    <t>573111112</t>
  </si>
  <si>
    <t>Postřik živičný infiltrační s posypem z asfaltu množství 1 kg/m2</t>
  </si>
  <si>
    <t>-683183923</t>
  </si>
  <si>
    <t>31</t>
  </si>
  <si>
    <t>573211109</t>
  </si>
  <si>
    <t>Postřik živičný spojovací z asfaltu v množství 0,50 kg/m2</t>
  </si>
  <si>
    <t>-1000431401</t>
  </si>
  <si>
    <t>32</t>
  </si>
  <si>
    <t>577134131</t>
  </si>
  <si>
    <t>Asfaltový beton vrstva obrusná ACO 11 (ABS) tř. I tl 40 mm š do 3 m z modifikovaného asfaltu</t>
  </si>
  <si>
    <t>511828844</t>
  </si>
  <si>
    <t>33</t>
  </si>
  <si>
    <t>591241111</t>
  </si>
  <si>
    <t>Kladení dlažby z kostek drobných z kamene na MC tl 50 mm</t>
  </si>
  <si>
    <t>-1060210339</t>
  </si>
  <si>
    <t>15*0,25</t>
  </si>
  <si>
    <t>Trubní vedení</t>
  </si>
  <si>
    <t>34</t>
  </si>
  <si>
    <t>810471811</t>
  </si>
  <si>
    <t>Bourání stávajícího potrubí z betonu DN přes 600 do 800</t>
  </si>
  <si>
    <t>1958472469</t>
  </si>
  <si>
    <t>35</t>
  </si>
  <si>
    <t>871472111</t>
  </si>
  <si>
    <t>Montáž kanalizačního potrubí z laminátových trub DN 800 se spojkami v otevřeném výkopu</t>
  </si>
  <si>
    <t>-1579936385</t>
  </si>
  <si>
    <t>36</t>
  </si>
  <si>
    <t>28641272</t>
  </si>
  <si>
    <t xml:space="preserve">roury z odstředivě litého laminátu  PN 1 SN 10000 se spojkou DN 800</t>
  </si>
  <si>
    <t>-1746747736</t>
  </si>
  <si>
    <t>50*1,03 "Přepočtené koeficientem množství</t>
  </si>
  <si>
    <t>37</t>
  </si>
  <si>
    <t>877470430</t>
  </si>
  <si>
    <t>Montáž sedla na kanalizačním potrubí z trub sklolaminátových DN 800</t>
  </si>
  <si>
    <t>-1521065535</t>
  </si>
  <si>
    <t>38</t>
  </si>
  <si>
    <t>28617415</t>
  </si>
  <si>
    <t>navrtávací odbočka sedlová kanalizace sklolaminátová DN 800/150 - Fabekun</t>
  </si>
  <si>
    <t>-1776160845</t>
  </si>
  <si>
    <t>39</t>
  </si>
  <si>
    <t>28617416</t>
  </si>
  <si>
    <t>navrtávací odbočka sedlová kanalizace sklolaminátová DN 800/200 - Fabekun</t>
  </si>
  <si>
    <t>336560306</t>
  </si>
  <si>
    <t>40</t>
  </si>
  <si>
    <t>877470441</t>
  </si>
  <si>
    <t>Montáž šachtových vložek na kanalizačním potrubí z trub DN 800</t>
  </si>
  <si>
    <t>-1473816095</t>
  </si>
  <si>
    <t>41</t>
  </si>
  <si>
    <t>286174871</t>
  </si>
  <si>
    <t xml:space="preserve">vložka šachtová kanalizace  DN 800</t>
  </si>
  <si>
    <t>-1647532440</t>
  </si>
  <si>
    <t>42</t>
  </si>
  <si>
    <t>890331851</t>
  </si>
  <si>
    <t>Bourání šachet ze ŽB strojně obestavěného prostoru přes 1,5 do 3 m3</t>
  </si>
  <si>
    <t>848793776</t>
  </si>
  <si>
    <t>stávající šachta</t>
  </si>
  <si>
    <t>0,42*4,5</t>
  </si>
  <si>
    <t>43</t>
  </si>
  <si>
    <t>894410115</t>
  </si>
  <si>
    <t>Osazení betonových dílců pro kanalizační šachty DN 1500 šachtové dno výšky 1500 mm</t>
  </si>
  <si>
    <t>-1751641140</t>
  </si>
  <si>
    <t>44</t>
  </si>
  <si>
    <t>59224444</t>
  </si>
  <si>
    <t xml:space="preserve">dno betonové šachty DN 1500 kanalizační výšky 150cm přímé 180x183,5 max. zaústění potrubí  V80/120</t>
  </si>
  <si>
    <t>964763923</t>
  </si>
  <si>
    <t>59224348</t>
  </si>
  <si>
    <t>těsnění elastomerové pro spojení šachetních dílů DN 1000</t>
  </si>
  <si>
    <t>197283278</t>
  </si>
  <si>
    <t>46</t>
  </si>
  <si>
    <t>59224342</t>
  </si>
  <si>
    <t>těsnění elastomerové pro spojení šachetních dílů DN 1500</t>
  </si>
  <si>
    <t>1849722562</t>
  </si>
  <si>
    <t>47</t>
  </si>
  <si>
    <t>894410213</t>
  </si>
  <si>
    <t>Osazení betonových dílců pro kanalizační šachty DN 1000 skruž rovná výšky 1000 mm</t>
  </si>
  <si>
    <t>-2020221238</t>
  </si>
  <si>
    <t>48</t>
  </si>
  <si>
    <t>59224420</t>
  </si>
  <si>
    <t>skruž betonové šachty DN 1000 kanalizační 100x100x10cm, stupadla poplastovaná</t>
  </si>
  <si>
    <t>-1205671047</t>
  </si>
  <si>
    <t>49</t>
  </si>
  <si>
    <t>894410232</t>
  </si>
  <si>
    <t>Osazení betonových dílců pro kanalizační šachty DN 1000 skruž přechodová (konus)</t>
  </si>
  <si>
    <t>-988991086</t>
  </si>
  <si>
    <t>50</t>
  </si>
  <si>
    <t>59224414</t>
  </si>
  <si>
    <t>konus betonové šachty DN 1000 kanalizační 100x62,5x58cm tl stěny 10, stupadla poplastovaná</t>
  </si>
  <si>
    <t>285887338</t>
  </si>
  <si>
    <t>51</t>
  </si>
  <si>
    <t>894410304</t>
  </si>
  <si>
    <t>Osazení betonových dílců pro kanalizační šachty DN 1500 deska zákrytová</t>
  </si>
  <si>
    <t>-459769041</t>
  </si>
  <si>
    <t>52</t>
  </si>
  <si>
    <t>59224433</t>
  </si>
  <si>
    <t>deska betonová přechodová šachty DN 1500 kanalizační 180/100x25cm</t>
  </si>
  <si>
    <t>-67274467</t>
  </si>
  <si>
    <t>53</t>
  </si>
  <si>
    <t>899104112</t>
  </si>
  <si>
    <t>Osazení poklopů litinových nebo ocelových včetně rámů pro třídu zatížení D400, E600</t>
  </si>
  <si>
    <t>-2006872920</t>
  </si>
  <si>
    <t>54</t>
  </si>
  <si>
    <t>28661935111</t>
  </si>
  <si>
    <t xml:space="preserve">poklop šachtový litinový  DN 600 pro třídu zatížení D400 samonivelační bez odvětrání vč. rámu bez kloubu s PUR těsněním</t>
  </si>
  <si>
    <t>734778844</t>
  </si>
  <si>
    <t>55</t>
  </si>
  <si>
    <t>916241213</t>
  </si>
  <si>
    <t>Osazení obrubníku kamenného stojatého s boční opěrou do lože z betonu prostého</t>
  </si>
  <si>
    <t>70446284</t>
  </si>
  <si>
    <t>56</t>
  </si>
  <si>
    <t>916991121</t>
  </si>
  <si>
    <t>Lože pod obrubníky, krajníky nebo obruby z dlažebních kostek z betonu prostého</t>
  </si>
  <si>
    <t>-895181108</t>
  </si>
  <si>
    <t>obrubník</t>
  </si>
  <si>
    <t>10*0,3*0,2</t>
  </si>
  <si>
    <t>přídlažba</t>
  </si>
  <si>
    <t>57</t>
  </si>
  <si>
    <t>R02</t>
  </si>
  <si>
    <t xml:space="preserve">Napojení potrubí  DN 800 do stávající šachty</t>
  </si>
  <si>
    <t>soub</t>
  </si>
  <si>
    <t>671764001</t>
  </si>
  <si>
    <t>58</t>
  </si>
  <si>
    <t>R04</t>
  </si>
  <si>
    <t>Demontáž a montáž parkovacích čidel</t>
  </si>
  <si>
    <t>kpl</t>
  </si>
  <si>
    <t>331201597</t>
  </si>
  <si>
    <t>59</t>
  </si>
  <si>
    <t>R05</t>
  </si>
  <si>
    <t xml:space="preserve">Přepojení na stávající kanalizační kameninové přípojky DN 150  (potrubí, spojka, napojení)</t>
  </si>
  <si>
    <t>1889361364</t>
  </si>
  <si>
    <t>60</t>
  </si>
  <si>
    <t>R07</t>
  </si>
  <si>
    <t>Přepojení na stávající uliční vpusti DN 200 (potrubí, spojka, napojení)</t>
  </si>
  <si>
    <t>512</t>
  </si>
  <si>
    <t>672870105</t>
  </si>
  <si>
    <t>Ostatní konstrukce a práce, bourání</t>
  </si>
  <si>
    <t>61</t>
  </si>
  <si>
    <t>919112111</t>
  </si>
  <si>
    <t>Řezání dilatačních spár š 4 mm hl do 60 mm příčných nebo podélných v živičném krytu</t>
  </si>
  <si>
    <t>-1986690829</t>
  </si>
  <si>
    <t>(2,8+0,4+0,4)*2</t>
  </si>
  <si>
    <t>62</t>
  </si>
  <si>
    <t>979024443</t>
  </si>
  <si>
    <t>Očištění vybouraných obrubníků a krajníků silničních</t>
  </si>
  <si>
    <t>-715521004</t>
  </si>
  <si>
    <t>63</t>
  </si>
  <si>
    <t>979071112</t>
  </si>
  <si>
    <t>Očištění dlažebních kostek velkých s původním spárováním živičnou směsí nebo MC</t>
  </si>
  <si>
    <t>-21125320</t>
  </si>
  <si>
    <t>997</t>
  </si>
  <si>
    <t>Přesun sutě</t>
  </si>
  <si>
    <t>64</t>
  </si>
  <si>
    <t>997221571</t>
  </si>
  <si>
    <t>Vodorovná doprava vybouraných hmot do 1 km</t>
  </si>
  <si>
    <t>204127805</t>
  </si>
  <si>
    <t>"kamenivo" 87</t>
  </si>
  <si>
    <t>"potrubí beton" 50</t>
  </si>
  <si>
    <t>"šachta železobeton" 1,134</t>
  </si>
  <si>
    <t>"živice" 12,88+32,2</t>
  </si>
  <si>
    <t>65</t>
  </si>
  <si>
    <t>997221579</t>
  </si>
  <si>
    <t>Příplatek ZKD 1 km u vodorovné dopravy vybouraných hmot</t>
  </si>
  <si>
    <t>1296844368</t>
  </si>
  <si>
    <t>211,734*12 "Přepočtené koeficientem množství</t>
  </si>
  <si>
    <t>66</t>
  </si>
  <si>
    <t>997221612</t>
  </si>
  <si>
    <t>Nakládání vybouraných hmot na dopravní prostředky pro vodorovnou dopravu</t>
  </si>
  <si>
    <t>1310050187</t>
  </si>
  <si>
    <t>67</t>
  </si>
  <si>
    <t>997221615</t>
  </si>
  <si>
    <t>Poplatek za uložení na skládce (skládkovné) stavebního odpadu betonového kód odpadu 17 01 01</t>
  </si>
  <si>
    <t>-8927024</t>
  </si>
  <si>
    <t>68</t>
  </si>
  <si>
    <t>997221625</t>
  </si>
  <si>
    <t>Poplatek za uložení na skládce (skládkovné) stavebního odpadu železobetonového kód odpadu 17 01 01</t>
  </si>
  <si>
    <t>-541806471</t>
  </si>
  <si>
    <t>69</t>
  </si>
  <si>
    <t>997221645</t>
  </si>
  <si>
    <t>Poplatek za uložení na skládce (skládkovné) odpadu asfaltového bez dehtu kód odpadu 17 03 02</t>
  </si>
  <si>
    <t>547343419</t>
  </si>
  <si>
    <t>živice</t>
  </si>
  <si>
    <t>12,88</t>
  </si>
  <si>
    <t>32,2</t>
  </si>
  <si>
    <t>70</t>
  </si>
  <si>
    <t>997221655</t>
  </si>
  <si>
    <t>-71018410</t>
  </si>
  <si>
    <t>998</t>
  </si>
  <si>
    <t>Přesun hmot</t>
  </si>
  <si>
    <t>71</t>
  </si>
  <si>
    <t>998276101</t>
  </si>
  <si>
    <t>Přesun hmot pro trubní vedení z trub z plastických hmot otevřený výkop</t>
  </si>
  <si>
    <t>1986732581</t>
  </si>
  <si>
    <t>2025/0302 - SO 02 Bulharská ul. - vodovod</t>
  </si>
  <si>
    <t xml:space="preserve">    8 - Vedení trubní dálková a přípojná</t>
  </si>
  <si>
    <t>-1272222206</t>
  </si>
  <si>
    <t>91,0*1,0</t>
  </si>
  <si>
    <t>-1599936652</t>
  </si>
  <si>
    <t>-2045792470</t>
  </si>
  <si>
    <t>-435401550</t>
  </si>
  <si>
    <t>95,55*0,50</t>
  </si>
  <si>
    <t>868065519</t>
  </si>
  <si>
    <t>výkop hor. 3 50%</t>
  </si>
  <si>
    <t>91,0*1,0*1,3</t>
  </si>
  <si>
    <t>-91,0*1,0*0,25</t>
  </si>
  <si>
    <t>-1430835879</t>
  </si>
  <si>
    <t>91,0*1,3*2</t>
  </si>
  <si>
    <t>537867613</t>
  </si>
  <si>
    <t>-1712486201</t>
  </si>
  <si>
    <t>886847773</t>
  </si>
  <si>
    <t>95,55*3</t>
  </si>
  <si>
    <t>-553474261</t>
  </si>
  <si>
    <t>95,55</t>
  </si>
  <si>
    <t>95,55*1,8 "Přepočtené koeficientem množství</t>
  </si>
  <si>
    <t>-1549157409</t>
  </si>
  <si>
    <t>-1169100307</t>
  </si>
  <si>
    <t>-9,1</t>
  </si>
  <si>
    <t>-35,49</t>
  </si>
  <si>
    <t>1799503364</t>
  </si>
  <si>
    <t>50,96*2 "Přepočtené koeficientem množství</t>
  </si>
  <si>
    <t>-429502934</t>
  </si>
  <si>
    <t>D 90</t>
  </si>
  <si>
    <t>91,0*1,0*0,39</t>
  </si>
  <si>
    <t>328042022</t>
  </si>
  <si>
    <t>35,49*2 "Přepočtené koeficientem množství</t>
  </si>
  <si>
    <t>23608290</t>
  </si>
  <si>
    <t>510891304</t>
  </si>
  <si>
    <t>91,0*1,0*0,1</t>
  </si>
  <si>
    <t>786194987</t>
  </si>
  <si>
    <t>-23217348</t>
  </si>
  <si>
    <t>-2061796199</t>
  </si>
  <si>
    <t>1234924350</t>
  </si>
  <si>
    <t>1033575472</t>
  </si>
  <si>
    <t>1094771645</t>
  </si>
  <si>
    <t>Vedení trubní dálková a přípojná</t>
  </si>
  <si>
    <t>850185122</t>
  </si>
  <si>
    <t>Přepojení stávající vodovodní přípojky</t>
  </si>
  <si>
    <t>472473107</t>
  </si>
  <si>
    <t>850245122</t>
  </si>
  <si>
    <t>Napojení na stávají vodovodní potrubí</t>
  </si>
  <si>
    <t>-1237615977</t>
  </si>
  <si>
    <t>857242122</t>
  </si>
  <si>
    <t>Montáž litinových tvarovek jednoosých přírubových otevřený výkop DN 80</t>
  </si>
  <si>
    <t>1331714603</t>
  </si>
  <si>
    <t>HWL.797408000016</t>
  </si>
  <si>
    <t>SYNOFLEX SPOJKA 80 (85-105)</t>
  </si>
  <si>
    <t>-183122251</t>
  </si>
  <si>
    <t>HWL.800008000016</t>
  </si>
  <si>
    <t>PŘÍRUBA SLEPÁ 80</t>
  </si>
  <si>
    <t>998820142</t>
  </si>
  <si>
    <t>871241211</t>
  </si>
  <si>
    <t>Montáž potrubí z PE100 RC SDR 11 otevřený výkop svařovaných elektrotvarovkou d 90 x 8,2 mm</t>
  </si>
  <si>
    <t>1577142527</t>
  </si>
  <si>
    <t>28613556</t>
  </si>
  <si>
    <t>potrubí vodovodní dvouvrstvé PE100 RC SDR11 90x8,2mm</t>
  </si>
  <si>
    <t>-1725227252</t>
  </si>
  <si>
    <t>91*1,015 "Přepočtené koeficientem množství"</t>
  </si>
  <si>
    <t>877241101</t>
  </si>
  <si>
    <t>Montáž elektrospojek na vodovodním potrubí z PE trub d 90</t>
  </si>
  <si>
    <t>-2093389130</t>
  </si>
  <si>
    <t>16,0</t>
  </si>
  <si>
    <t>4,0</t>
  </si>
  <si>
    <t>WVN.FF485710W</t>
  </si>
  <si>
    <t>Elektrospojka PE 100 SDR 11 90</t>
  </si>
  <si>
    <t>-1002392567</t>
  </si>
  <si>
    <t>WVN.FF485620W</t>
  </si>
  <si>
    <t>Elektrokoleno 45° 90</t>
  </si>
  <si>
    <t>1055126956</t>
  </si>
  <si>
    <t>891249111</t>
  </si>
  <si>
    <t>Montáž navrtávacích pasů na potrubí z jakýchkoli trub DN 80</t>
  </si>
  <si>
    <t>1672716451</t>
  </si>
  <si>
    <t>HWL.350008000116</t>
  </si>
  <si>
    <t>PAS NAVRTÁVACÍ VÝSTUP 80-1"</t>
  </si>
  <si>
    <t>1107753533</t>
  </si>
  <si>
    <t>892241111</t>
  </si>
  <si>
    <t>Tlaková zkouška vodou potrubí DN do 80</t>
  </si>
  <si>
    <t>1948523649</t>
  </si>
  <si>
    <t>892273122</t>
  </si>
  <si>
    <t>Proplach a dezinfekce vodovodního potrubí DN od 80 do 125</t>
  </si>
  <si>
    <t>-1161218271</t>
  </si>
  <si>
    <t>899721111</t>
  </si>
  <si>
    <t>Signalizační vodič DN do 150 mm na potrubí</t>
  </si>
  <si>
    <t>1234111223</t>
  </si>
  <si>
    <t>899722113</t>
  </si>
  <si>
    <t>Krytí potrubí z plastů výstražnou fólií z PVC přes 25 do 34cm</t>
  </si>
  <si>
    <t>-1860649800</t>
  </si>
  <si>
    <t>1410181607</t>
  </si>
  <si>
    <t>"kamenivo" 26,39</t>
  </si>
  <si>
    <t>"živice" 8,372+20,93</t>
  </si>
  <si>
    <t>29701668</t>
  </si>
  <si>
    <t>55,692*12 "Přepočtené koeficientem množství</t>
  </si>
  <si>
    <t>1666141053</t>
  </si>
  <si>
    <t>1584930816</t>
  </si>
  <si>
    <t>8,372+20,93</t>
  </si>
  <si>
    <t>1685371561</t>
  </si>
  <si>
    <t>-1533874500</t>
  </si>
  <si>
    <t>2025/0303 - SO 03 Ke Tvrzi - kanalizace</t>
  </si>
  <si>
    <t>-1074478989</t>
  </si>
  <si>
    <t>25,0*1,5</t>
  </si>
  <si>
    <t>25,0*(1,5+0,2+0,2)</t>
  </si>
  <si>
    <t>-960086060</t>
  </si>
  <si>
    <t>-1833170929</t>
  </si>
  <si>
    <t>1112327024</t>
  </si>
  <si>
    <t>20,0*24</t>
  </si>
  <si>
    <t>940487108</t>
  </si>
  <si>
    <t>20*24</t>
  </si>
  <si>
    <t>1770152636</t>
  </si>
  <si>
    <t>1967388565</t>
  </si>
  <si>
    <t>1,5</t>
  </si>
  <si>
    <t>-1546696122</t>
  </si>
  <si>
    <t>114,19*0,50</t>
  </si>
  <si>
    <t>-817309761</t>
  </si>
  <si>
    <t>25,0*1,5*3,63</t>
  </si>
  <si>
    <t>-25,0*1,5*0,25</t>
  </si>
  <si>
    <t>-3,14*0,4*0,4*25</t>
  </si>
  <si>
    <t>-1072854058</t>
  </si>
  <si>
    <t>25,0*3,63*2</t>
  </si>
  <si>
    <t>-741952883</t>
  </si>
  <si>
    <t>830520239</t>
  </si>
  <si>
    <t>-1256186397</t>
  </si>
  <si>
    <t>114,19*3</t>
  </si>
  <si>
    <t>485745969</t>
  </si>
  <si>
    <t>114,19</t>
  </si>
  <si>
    <t>114,19*1,8 "Přepočtené koeficientem množství</t>
  </si>
  <si>
    <t>1366251570</t>
  </si>
  <si>
    <t>-1416388473</t>
  </si>
  <si>
    <t>podkladní desky</t>
  </si>
  <si>
    <t>-3,75</t>
  </si>
  <si>
    <t>sedlové lože</t>
  </si>
  <si>
    <t>-5,25</t>
  </si>
  <si>
    <t>1867868802</t>
  </si>
  <si>
    <t>105,19*2 "Přepočtené koeficientem množství</t>
  </si>
  <si>
    <t>-1952738995</t>
  </si>
  <si>
    <t>DN 400</t>
  </si>
  <si>
    <t>25,0*1,5*0,8</t>
  </si>
  <si>
    <t>-3,14*0,2*0,2*25</t>
  </si>
  <si>
    <t>-1322990988</t>
  </si>
  <si>
    <t>26,86*2 "Přepočtené koeficientem množství</t>
  </si>
  <si>
    <t>-1419577116</t>
  </si>
  <si>
    <t>25,0*1,9</t>
  </si>
  <si>
    <t>715963770</t>
  </si>
  <si>
    <t>2097073006</t>
  </si>
  <si>
    <t>-212724256</t>
  </si>
  <si>
    <t>-264793731</t>
  </si>
  <si>
    <t>-1048125826</t>
  </si>
  <si>
    <t>"potrubí" 25*1,5*0,1</t>
  </si>
  <si>
    <t>452312131</t>
  </si>
  <si>
    <t>Sedlové lože z betonu prostého bez zvýšených nároků na prostředí tř. C 12/15 otevřený výkop</t>
  </si>
  <si>
    <t>-877542876</t>
  </si>
  <si>
    <t>"potrubí" 25*1,5*0,14</t>
  </si>
  <si>
    <t>1547884097</t>
  </si>
  <si>
    <t>-1170017307</t>
  </si>
  <si>
    <t>-1260667770</t>
  </si>
  <si>
    <t>2007022707</t>
  </si>
  <si>
    <t>1989803313</t>
  </si>
  <si>
    <t>-1975533710</t>
  </si>
  <si>
    <t>810391811</t>
  </si>
  <si>
    <t>Bourání stávajícího potrubí z betonu v otevřeném výkopu DN přes 200 do 400</t>
  </si>
  <si>
    <t>1149924147</t>
  </si>
  <si>
    <t>59710701</t>
  </si>
  <si>
    <t>trouba kameninová glazovaná DN 400 dl 2,50m spojovací systém C Třida 160</t>
  </si>
  <si>
    <t>1375361702</t>
  </si>
  <si>
    <t>831392193</t>
  </si>
  <si>
    <t>Montáž potrubí z trub kameninových hrdlových s integrovaným těsněním Příplatek k cenám za napojení dvou dříků trub o stejném průměru (max. rozdíl 12 mm) pomocí převlečné manžety (manžeta zahrnuta v ceně) DN 400</t>
  </si>
  <si>
    <t>496783220</t>
  </si>
  <si>
    <t>1430732381</t>
  </si>
  <si>
    <t>-1472054990</t>
  </si>
  <si>
    <t>894411311</t>
  </si>
  <si>
    <t>Osazení betonových nebo železobetonových dílců pro šachty skruží rovných</t>
  </si>
  <si>
    <t>1914268962</t>
  </si>
  <si>
    <t>59224160</t>
  </si>
  <si>
    <t>skruž betonová kanalizační se stupadly 100x25x12cm</t>
  </si>
  <si>
    <t>366027743</t>
  </si>
  <si>
    <t>59224161</t>
  </si>
  <si>
    <t>skruž betonová kanalizační se stupadly 100x50x12cm</t>
  </si>
  <si>
    <t>1040263426</t>
  </si>
  <si>
    <t>-712815781</t>
  </si>
  <si>
    <t>894412411</t>
  </si>
  <si>
    <t>Osazení betonových nebo železobetonových dílců pro šachty skruží přechodových</t>
  </si>
  <si>
    <t>1397636960</t>
  </si>
  <si>
    <t>59224168</t>
  </si>
  <si>
    <t>skruž betonová přechodová 62,5/100x60x12cm stupadla poplastovaná kapsová</t>
  </si>
  <si>
    <t>-1803996548</t>
  </si>
  <si>
    <t>894414111</t>
  </si>
  <si>
    <t>Osazení betonových nebo železobetonových dílců pro šachty skruží základových (dno)</t>
  </si>
  <si>
    <t>793671028</t>
  </si>
  <si>
    <t>59224338</t>
  </si>
  <si>
    <t>dno betonové šachty DN 1000 kanalizační výšky 80cm</t>
  </si>
  <si>
    <t>1075350116</t>
  </si>
  <si>
    <t>1299871431</t>
  </si>
  <si>
    <t>241859211</t>
  </si>
  <si>
    <t>100180524</t>
  </si>
  <si>
    <t>1852890749</t>
  </si>
  <si>
    <t>R03</t>
  </si>
  <si>
    <t xml:space="preserve">Napojení na stávající potrubí  DN 400</t>
  </si>
  <si>
    <t>-1922881871</t>
  </si>
  <si>
    <t>-2130740041</t>
  </si>
  <si>
    <t>-959840640</t>
  </si>
  <si>
    <t>(1,5+0,4+0,4)*2</t>
  </si>
  <si>
    <t>-1760994202</t>
  </si>
  <si>
    <t>"kamenivo" 24,65</t>
  </si>
  <si>
    <t>"potrubí beton" 8</t>
  </si>
  <si>
    <t>"živice" 3,45+8,625</t>
  </si>
  <si>
    <t>-1125963174</t>
  </si>
  <si>
    <t>60,809*12 "Přepočtené koeficientem množství</t>
  </si>
  <si>
    <t>1931552405</t>
  </si>
  <si>
    <t>-279672073</t>
  </si>
  <si>
    <t>"potrubí beton" 8,0</t>
  </si>
  <si>
    <t>-105761605</t>
  </si>
  <si>
    <t>536301184</t>
  </si>
  <si>
    <t>3,45</t>
  </si>
  <si>
    <t>8,625</t>
  </si>
  <si>
    <t>-1090126384</t>
  </si>
  <si>
    <t>47087542</t>
  </si>
  <si>
    <t>2025/0304 - SO 04 Ke Tvrzi - vodovod</t>
  </si>
  <si>
    <t>1365515695</t>
  </si>
  <si>
    <t>18,0*1,0</t>
  </si>
  <si>
    <t>-672442899</t>
  </si>
  <si>
    <t>216978785</t>
  </si>
  <si>
    <t>-610595687</t>
  </si>
  <si>
    <t>-81701790</t>
  </si>
  <si>
    <t>18,0*1,0*1,3</t>
  </si>
  <si>
    <t>18,0*1,0*0,25</t>
  </si>
  <si>
    <t>435467728</t>
  </si>
  <si>
    <t>18,0*1,3*2</t>
  </si>
  <si>
    <t>-755037464</t>
  </si>
  <si>
    <t>78460170</t>
  </si>
  <si>
    <t>-18,0*1,0*0,25</t>
  </si>
  <si>
    <t>160499498</t>
  </si>
  <si>
    <t>18,9*3</t>
  </si>
  <si>
    <t>1039348957</t>
  </si>
  <si>
    <t>18,9</t>
  </si>
  <si>
    <t>18,9*1,8 "Přepočtené koeficientem množství</t>
  </si>
  <si>
    <t>-1186186772</t>
  </si>
  <si>
    <t>27,9</t>
  </si>
  <si>
    <t>-1859539591</t>
  </si>
  <si>
    <t>-1,8</t>
  </si>
  <si>
    <t>-7,38</t>
  </si>
  <si>
    <t>-60216981</t>
  </si>
  <si>
    <t>18,72*2 "Přepočtené koeficientem množství</t>
  </si>
  <si>
    <t>-714584062</t>
  </si>
  <si>
    <t>D 110</t>
  </si>
  <si>
    <t>18,0*1,0*0,41</t>
  </si>
  <si>
    <t>1078183098</t>
  </si>
  <si>
    <t>7,38*2 "Přepočtené koeficientem množství</t>
  </si>
  <si>
    <t>-219272501</t>
  </si>
  <si>
    <t>18*1,0</t>
  </si>
  <si>
    <t>1895858125</t>
  </si>
  <si>
    <t>18,0*1,0*0,1</t>
  </si>
  <si>
    <t>-1058343619</t>
  </si>
  <si>
    <t>251098033</t>
  </si>
  <si>
    <t>-1731449651</t>
  </si>
  <si>
    <t>-1558805807</t>
  </si>
  <si>
    <t>-1283565944</t>
  </si>
  <si>
    <t>1487496767</t>
  </si>
  <si>
    <t>-691197132</t>
  </si>
  <si>
    <t>857262122</t>
  </si>
  <si>
    <t>Montáž litinových tvarovek jednoosých přírubových otevřený výkop DN 100</t>
  </si>
  <si>
    <t>-1000045759</t>
  </si>
  <si>
    <t>PŘÍRUBA SLEPÁ 100</t>
  </si>
  <si>
    <t>-1312940163</t>
  </si>
  <si>
    <t>SYNOFLEX SPOJKA 100 (104-132)</t>
  </si>
  <si>
    <t>-1367924272</t>
  </si>
  <si>
    <t>871251211</t>
  </si>
  <si>
    <t>Montáž potrubí z PE100 RC SDR 11 otevřený výkop svařovaných elektrotvarovkou d 110 x 10,0 mm</t>
  </si>
  <si>
    <t>-1244918656</t>
  </si>
  <si>
    <t>28613550</t>
  </si>
  <si>
    <t>potrubí vodovodní dvouvrstvé PE100 RC SDR11 110x10mm</t>
  </si>
  <si>
    <t>1894963029</t>
  </si>
  <si>
    <t>18*1,015 "Přepočtené koeficientem množství"</t>
  </si>
  <si>
    <t>877251101</t>
  </si>
  <si>
    <t>Montáž elektrospojek na vodovodním potrubí z PE trub d 110</t>
  </si>
  <si>
    <t>961601132</t>
  </si>
  <si>
    <t>WVN.FF485710W1</t>
  </si>
  <si>
    <t>Elektrospojka PE 100 SDR 11 110</t>
  </si>
  <si>
    <t>1467752584</t>
  </si>
  <si>
    <t>892271111</t>
  </si>
  <si>
    <t>Tlaková zkouška vodou potrubí DN 100 nebo 125</t>
  </si>
  <si>
    <t>-319962590</t>
  </si>
  <si>
    <t>1632813376</t>
  </si>
  <si>
    <t>1148613900</t>
  </si>
  <si>
    <t>251346631</t>
  </si>
  <si>
    <t>2051029722</t>
  </si>
  <si>
    <t>"kamenivo" 5,22</t>
  </si>
  <si>
    <t>"živice" 1,656+4,14</t>
  </si>
  <si>
    <t>81736265</t>
  </si>
  <si>
    <t>11,016*12 "Přepočtené koeficientem množství</t>
  </si>
  <si>
    <t>-1356180371</t>
  </si>
  <si>
    <t>-23642318</t>
  </si>
  <si>
    <t>1,656+4,14</t>
  </si>
  <si>
    <t>-1523759404</t>
  </si>
  <si>
    <t>-1432272550</t>
  </si>
  <si>
    <t>2025/0305 - SO 05 Komunikace MO I</t>
  </si>
  <si>
    <t>1852237861</t>
  </si>
  <si>
    <t>520,7</t>
  </si>
  <si>
    <t>1575968263</t>
  </si>
  <si>
    <t>1599838008</t>
  </si>
  <si>
    <t>103121991</t>
  </si>
  <si>
    <t>-1989962487</t>
  </si>
  <si>
    <t>-1911636066</t>
  </si>
  <si>
    <t>-817328460</t>
  </si>
  <si>
    <t>200*0,25</t>
  </si>
  <si>
    <t>895941302</t>
  </si>
  <si>
    <t>Osazení vpusti uliční DN 450 z betonových dílců dno s kalištěm</t>
  </si>
  <si>
    <t>645653186</t>
  </si>
  <si>
    <t>59224495</t>
  </si>
  <si>
    <t>vpusť uliční DN 450 kaliště nízké 450/240x50mm</t>
  </si>
  <si>
    <t>-634625327</t>
  </si>
  <si>
    <t>895941313</t>
  </si>
  <si>
    <t>Osazení vpusti uliční DN 450 z betonových dílců skruž horní 295 mm</t>
  </si>
  <si>
    <t>-1360155792</t>
  </si>
  <si>
    <t>59223857</t>
  </si>
  <si>
    <t>skruž betonová horní pro uliční vpusť 450x295x50mm</t>
  </si>
  <si>
    <t>896288928</t>
  </si>
  <si>
    <t>895941323</t>
  </si>
  <si>
    <t>Osazení vpusti uliční DN 450 z betonových dílců skruž středová 570 mm</t>
  </si>
  <si>
    <t>-1971657394</t>
  </si>
  <si>
    <t>59224488</t>
  </si>
  <si>
    <t>skruž betonová středová pro uliční vpusť 450x570x50mm</t>
  </si>
  <si>
    <t>-1797119202</t>
  </si>
  <si>
    <t>895941331</t>
  </si>
  <si>
    <t>Osazení vpusti uliční DN 450 z betonových dílců skruž průběžná s výtokem</t>
  </si>
  <si>
    <t>1262116334</t>
  </si>
  <si>
    <t>59224491</t>
  </si>
  <si>
    <t>skruž betonová s odtokem 200mm pro uliční vpusť 450x450x50mm</t>
  </si>
  <si>
    <t>-182072330</t>
  </si>
  <si>
    <t>R06</t>
  </si>
  <si>
    <t>1098343936</t>
  </si>
  <si>
    <t>1549822033</t>
  </si>
  <si>
    <t>919122132</t>
  </si>
  <si>
    <t>Těsnění spár zálivkou za tepla pro komůrky š 20 mm hl 40 mm s těsnicím profilem</t>
  </si>
  <si>
    <t>1815879610</t>
  </si>
  <si>
    <t>7,0*2</t>
  </si>
  <si>
    <t>7,0*1</t>
  </si>
  <si>
    <t>919731122</t>
  </si>
  <si>
    <t>Zarovnání styčné plochy podkladu nebo krytu živičného tl přes 50 do 100 mm</t>
  </si>
  <si>
    <t>693617862</t>
  </si>
  <si>
    <t>-1426244230</t>
  </si>
  <si>
    <t>1140823353</t>
  </si>
  <si>
    <t>"živice" 47,904+119,761</t>
  </si>
  <si>
    <t>1627842779</t>
  </si>
  <si>
    <t>167,69*12 "Přepočtené koeficientem množství</t>
  </si>
  <si>
    <t>2128345306</t>
  </si>
  <si>
    <t>638131971</t>
  </si>
  <si>
    <t>47,904</t>
  </si>
  <si>
    <t>119,761</t>
  </si>
  <si>
    <t>-611387385</t>
  </si>
  <si>
    <t>2025/0306 - VON</t>
  </si>
  <si>
    <t>D1 - VON 1: Příprava a zařízení staveniště, provozní a územní vlivy</t>
  </si>
  <si>
    <t xml:space="preserve">    D2 - VRN: Vedlejší rozpočtové náklady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</si>
  <si>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</si>
  <si>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</si>
  <si>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</si>
  <si>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</si>
  <si>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</si>
  <si>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</si>
  <si>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-2002079302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</si>
  <si>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</si>
  <si>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</t>
  </si>
  <si>
    <t>-610650202</t>
  </si>
  <si>
    <t>X28</t>
  </si>
  <si>
    <t>Komplexní a technologické zkoušky dle příslušných ČSN - hutnící zkoušky 2x</t>
  </si>
  <si>
    <t>-78969646</t>
  </si>
  <si>
    <t>X29</t>
  </si>
  <si>
    <t>Manipulační předpisy, prohlášení o shodě, tlakové zkoušky jinde neuvedené, provozní zkoušky)</t>
  </si>
  <si>
    <t>1249727073</t>
  </si>
  <si>
    <t>X30</t>
  </si>
  <si>
    <t>Vyhotovení  geodetického zaměření skutečného provedení stavby</t>
  </si>
  <si>
    <t>2069925535</t>
  </si>
  <si>
    <t>X32</t>
  </si>
  <si>
    <t>Dokumentace skutečného provedení stavby (DSPS). Vyhotovení 6x v papírové podobě + 1 x elekronicky na CD ve formátech .doc, .xls, .dwg, .dxf.</t>
  </si>
  <si>
    <t>2042908822</t>
  </si>
  <si>
    <t>X5</t>
  </si>
  <si>
    <t>Prováděcí dokumentace organizace dopravy v průběhu stavby, dopravní značení, světelná signalizace</t>
  </si>
  <si>
    <t>1382833681</t>
  </si>
  <si>
    <t>X9</t>
  </si>
  <si>
    <t>Vytýčení stávajících inženýrských sítí, vč. kopání sond pro jejich zjištění, vč. ručních výkopů. Zajištění aktualizace vyjádření správců sítí k existenci sítí.</t>
  </si>
  <si>
    <t>1625067727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</si>
</sst>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2025/03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Pardubice, Bulharská, Ke Tvrzi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11. 3. 2025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'2025-0301 - SO 01 Bulhars...'!J30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'2025-0301 - SO 01 Bulhars...'!P125</f>
        <v>0</v>
      </c>
      <c r="AV95" s="128">
        <f>'2025-0301 - SO 01 Bulhars...'!J33</f>
        <v>0</v>
      </c>
      <c r="AW95" s="128">
        <f>'2025-0301 - SO 01 Bulhars...'!J34</f>
        <v>0</v>
      </c>
      <c r="AX95" s="128">
        <f>'2025-0301 - SO 01 Bulhars...'!J35</f>
        <v>0</v>
      </c>
      <c r="AY95" s="128">
        <f>'2025-0301 - SO 01 Bulhars...'!J36</f>
        <v>0</v>
      </c>
      <c r="AZ95" s="128">
        <f>'2025-0301 - SO 01 Bulhars...'!F33</f>
        <v>0</v>
      </c>
      <c r="BA95" s="128">
        <f>'2025-0301 - SO 01 Bulhars...'!F34</f>
        <v>0</v>
      </c>
      <c r="BB95" s="128">
        <f>'2025-0301 - SO 01 Bulhars...'!F35</f>
        <v>0</v>
      </c>
      <c r="BC95" s="128">
        <f>'2025-0301 - SO 01 Bulhars...'!F36</f>
        <v>0</v>
      </c>
      <c r="BD95" s="130">
        <f>'2025-0301 - SO 01 Bulhars...'!F37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'2025-0302 - SO 02 Bulhars...'!J30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'2025-0302 - SO 02 Bulhars...'!P123</f>
        <v>0</v>
      </c>
      <c r="AV96" s="128">
        <f>'2025-0302 - SO 02 Bulhars...'!J33</f>
        <v>0</v>
      </c>
      <c r="AW96" s="128">
        <f>'2025-0302 - SO 02 Bulhars...'!J34</f>
        <v>0</v>
      </c>
      <c r="AX96" s="128">
        <f>'2025-0302 - SO 02 Bulhars...'!J35</f>
        <v>0</v>
      </c>
      <c r="AY96" s="128">
        <f>'2025-0302 - SO 02 Bulhars...'!J36</f>
        <v>0</v>
      </c>
      <c r="AZ96" s="128">
        <f>'2025-0302 - SO 02 Bulhars...'!F33</f>
        <v>0</v>
      </c>
      <c r="BA96" s="128">
        <f>'2025-0302 - SO 02 Bulhars...'!F34</f>
        <v>0</v>
      </c>
      <c r="BB96" s="128">
        <f>'2025-0302 - SO 02 Bulhars...'!F35</f>
        <v>0</v>
      </c>
      <c r="BC96" s="128">
        <f>'2025-0302 - SO 02 Bulhars...'!F36</f>
        <v>0</v>
      </c>
      <c r="BD96" s="130">
        <f>'2025-0302 - SO 02 Bulhars...'!F37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'2025-0303 - SO 03 Ke Tvrz...'!J30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'2025-0303 - SO 03 Ke Tvrz...'!P125</f>
        <v>0</v>
      </c>
      <c r="AV97" s="128">
        <f>'2025-0303 - SO 03 Ke Tvrz...'!J33</f>
        <v>0</v>
      </c>
      <c r="AW97" s="128">
        <f>'2025-0303 - SO 03 Ke Tvrz...'!J34</f>
        <v>0</v>
      </c>
      <c r="AX97" s="128">
        <f>'2025-0303 - SO 03 Ke Tvrz...'!J35</f>
        <v>0</v>
      </c>
      <c r="AY97" s="128">
        <f>'2025-0303 - SO 03 Ke Tvrz...'!J36</f>
        <v>0</v>
      </c>
      <c r="AZ97" s="128">
        <f>'2025-0303 - SO 03 Ke Tvrz...'!F33</f>
        <v>0</v>
      </c>
      <c r="BA97" s="128">
        <f>'2025-0303 - SO 03 Ke Tvrz...'!F34</f>
        <v>0</v>
      </c>
      <c r="BB97" s="128">
        <f>'2025-0303 - SO 03 Ke Tvrz...'!F35</f>
        <v>0</v>
      </c>
      <c r="BC97" s="128">
        <f>'2025-0303 - SO 03 Ke Tvrz...'!F36</f>
        <v>0</v>
      </c>
      <c r="BD97" s="130">
        <f>'2025-0303 - SO 03 Ke Tvrz...'!F37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24.7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'2025-0304 - SO 04 Ke Tvrz...'!J30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'2025-0304 - SO 04 Ke Tvrz...'!P123</f>
        <v>0</v>
      </c>
      <c r="AV98" s="128">
        <f>'2025-0304 - SO 04 Ke Tvrz...'!J33</f>
        <v>0</v>
      </c>
      <c r="AW98" s="128">
        <f>'2025-0304 - SO 04 Ke Tvrz...'!J34</f>
        <v>0</v>
      </c>
      <c r="AX98" s="128">
        <f>'2025-0304 - SO 04 Ke Tvrz...'!J35</f>
        <v>0</v>
      </c>
      <c r="AY98" s="128">
        <f>'2025-0304 - SO 04 Ke Tvrz...'!J36</f>
        <v>0</v>
      </c>
      <c r="AZ98" s="128">
        <f>'2025-0304 - SO 04 Ke Tvrz...'!F33</f>
        <v>0</v>
      </c>
      <c r="BA98" s="128">
        <f>'2025-0304 - SO 04 Ke Tvrz...'!F34</f>
        <v>0</v>
      </c>
      <c r="BB98" s="128">
        <f>'2025-0304 - SO 04 Ke Tvrz...'!F35</f>
        <v>0</v>
      </c>
      <c r="BC98" s="128">
        <f>'2025-0304 - SO 04 Ke Tvrz...'!F36</f>
        <v>0</v>
      </c>
      <c r="BD98" s="130">
        <f>'2025-0304 - SO 04 Ke Tvrz...'!F37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24.7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'2025-0305 - SO 05 Komunik...'!J30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'2025-0305 - SO 05 Komunik...'!P123</f>
        <v>0</v>
      </c>
      <c r="AV99" s="128">
        <f>'2025-0305 - SO 05 Komunik...'!J33</f>
        <v>0</v>
      </c>
      <c r="AW99" s="128">
        <f>'2025-0305 - SO 05 Komunik...'!J34</f>
        <v>0</v>
      </c>
      <c r="AX99" s="128">
        <f>'2025-0305 - SO 05 Komunik...'!J35</f>
        <v>0</v>
      </c>
      <c r="AY99" s="128">
        <f>'2025-0305 - SO 05 Komunik...'!J36</f>
        <v>0</v>
      </c>
      <c r="AZ99" s="128">
        <f>'2025-0305 - SO 05 Komunik...'!F33</f>
        <v>0</v>
      </c>
      <c r="BA99" s="128">
        <f>'2025-0305 - SO 05 Komunik...'!F34</f>
        <v>0</v>
      </c>
      <c r="BB99" s="128">
        <f>'2025-0305 - SO 05 Komunik...'!F35</f>
        <v>0</v>
      </c>
      <c r="BC99" s="128">
        <f>'2025-0305 - SO 05 Komunik...'!F36</f>
        <v>0</v>
      </c>
      <c r="BD99" s="130">
        <f>'2025-0305 - SO 05 Komunik...'!F37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24.7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'2025-0306 - VON'!J30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99</v>
      </c>
      <c r="AR100" s="126"/>
      <c r="AS100" s="132">
        <v>0</v>
      </c>
      <c r="AT100" s="133">
        <f>ROUND(SUM(AV100:AW100),2)</f>
        <v>0</v>
      </c>
      <c r="AU100" s="134">
        <f>'2025-0306 - VON'!P118</f>
        <v>0</v>
      </c>
      <c r="AV100" s="133">
        <f>'2025-0306 - VON'!J33</f>
        <v>0</v>
      </c>
      <c r="AW100" s="133">
        <f>'2025-0306 - VON'!J34</f>
        <v>0</v>
      </c>
      <c r="AX100" s="133">
        <f>'2025-0306 - VON'!J35</f>
        <v>0</v>
      </c>
      <c r="AY100" s="133">
        <f>'2025-0306 - VON'!J36</f>
        <v>0</v>
      </c>
      <c r="AZ100" s="133">
        <f>'2025-0306 - VON'!F33</f>
        <v>0</v>
      </c>
      <c r="BA100" s="133">
        <f>'2025-0306 - VON'!F34</f>
        <v>0</v>
      </c>
      <c r="BB100" s="133">
        <f>'2025-0306 - VON'!F35</f>
        <v>0</v>
      </c>
      <c r="BC100" s="133">
        <f>'2025-0306 - VON'!F36</f>
        <v>0</v>
      </c>
      <c r="BD100" s="135">
        <f>'2025-0306 - VON'!F37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xc24jHA/YcPQTO1znaWIzWxHTtHjsP+ZQJgNIucyI1ZurM1bqa59SJer+sF0NdKJAzi3y1X+JRYpxkuq/WB4rQ==" hashValue="niTPsfqTkAvHgFyt5YA2ipd1UT0ax7zILL1tV8pAKwo9e8921PJ+xhIhcoAXGE2TrY4ZQoQO84HEnzWkqMBBT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5-0301 - SO 01 Bulhars...'!C2" display="/"/>
    <hyperlink ref="A96" location="'2025-0302 - SO 02 Bulhars...'!C2" display="/"/>
    <hyperlink ref="A97" location="'2025-0303 - SO 03 Ke Tvrz...'!C2" display="/"/>
    <hyperlink ref="A98" location="'2025-0304 - SO 04 Ke Tvrz...'!C2" display="/"/>
    <hyperlink ref="A99" location="'2025-0305 - SO 05 Komunik...'!C2" display="/"/>
    <hyperlink ref="A100" location="'2025-0306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ROUND((SUM(BE125:BE331)),  2)</f>
        <v>0</v>
      </c>
      <c r="G33" s="38"/>
      <c r="H33" s="38"/>
      <c r="I33" s="155">
        <v>0.20999999999999999</v>
      </c>
      <c r="J33" s="154">
        <f>ROUND(((SUM(BE125:BE331))*I33),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ROUND((SUM(BF125:BF331)),  2)</f>
        <v>0</v>
      </c>
      <c r="G34" s="38"/>
      <c r="H34" s="38"/>
      <c r="I34" s="155">
        <v>0.12</v>
      </c>
      <c r="J34" s="154">
        <f>ROUND(((SUM(BF125:BF331))*I34),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ROUND((SUM(BG125:BG331)),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ROUND((SUM(BH125:BH331)),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ROUND((SUM(BI125:BI331)),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2025/0301 - SO 01 Bulharská ul. -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J223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J261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J307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117</v>
      </c>
      <c r="E105" s="188"/>
      <c r="F105" s="188"/>
      <c r="G105" s="188"/>
      <c r="H105" s="188"/>
      <c r="I105" s="188"/>
      <c r="J105" s="189">
        <f>J330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Pardubice, Bulharská, Ke Tvrzi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2025/0301 - SO 01 Bulharská ul. - kanalizace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11. 3. 2025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Pardubice, a.s.</v>
      </c>
      <c r="G121" s="40"/>
      <c r="H121" s="40"/>
      <c r="I121" s="32" t="s">
        <v>31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119</v>
      </c>
      <c r="D124" s="194" t="s">
        <v>60</v>
      </c>
      <c r="E124" s="194" t="s">
        <v>56</v>
      </c>
      <c r="F124" s="194" t="s">
        <v>57</v>
      </c>
      <c r="G124" s="194" t="s">
        <v>120</v>
      </c>
      <c r="H124" s="194" t="s">
        <v>121</v>
      </c>
      <c r="I124" s="194" t="s">
        <v>122</v>
      </c>
      <c r="J124" s="195" t="s">
        <v>106</v>
      </c>
      <c r="K124" s="196" t="s">
        <v>123</v>
      </c>
      <c r="L124" s="197"/>
      <c r="M124" s="100" t="s">
        <v>1</v>
      </c>
      <c r="N124" s="101" t="s">
        <v>39</v>
      </c>
      <c r="O124" s="101" t="s">
        <v>124</v>
      </c>
      <c r="P124" s="101" t="s">
        <v>125</v>
      </c>
      <c r="Q124" s="101" t="s">
        <v>126</v>
      </c>
      <c r="R124" s="101" t="s">
        <v>127</v>
      </c>
      <c r="S124" s="101" t="s">
        <v>128</v>
      </c>
      <c r="T124" s="102" t="s">
        <v>129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1282.308002</v>
      </c>
      <c r="S125" s="104"/>
      <c r="T125" s="201">
        <f>T126</f>
        <v>183.214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108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74</v>
      </c>
      <c r="E126" s="206" t="s">
        <v>131</v>
      </c>
      <c r="F126" s="206" t="s">
        <v>132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P127+P220+P223+P236+P261+P298+P307+P330</f>
        <v>0</v>
      </c>
      <c r="Q126" s="211"/>
      <c r="R126" s="212">
        <f>R127+R220+R223+R236+R261+R298+R307+R330</f>
        <v>1282.308002</v>
      </c>
      <c r="S126" s="211"/>
      <c r="T126" s="213">
        <f>T127+T220+T223+T236+T261+T298+T307+T330</f>
        <v>183.214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74</v>
      </c>
      <c r="AU126" s="215" t="s">
        <v>75</v>
      </c>
      <c r="AY126" s="214" t="s">
        <v>133</v>
      </c>
      <c r="BK126" s="216">
        <f>BK127+BK220+BK223+BK236+BK261+BK298+BK307+BK330</f>
        <v>0</v>
      </c>
    </row>
    <row r="127" s="12" customFormat="1" ht="22.8" customHeight="1">
      <c r="A127" s="12"/>
      <c r="B127" s="203"/>
      <c r="C127" s="204"/>
      <c r="D127" s="205" t="s">
        <v>74</v>
      </c>
      <c r="E127" s="217" t="s">
        <v>83</v>
      </c>
      <c r="F127" s="217" t="s">
        <v>134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SUM(P128:P219)</f>
        <v>0</v>
      </c>
      <c r="Q127" s="211"/>
      <c r="R127" s="212">
        <f>SUM(R128:R219)</f>
        <v>1026.5463</v>
      </c>
      <c r="S127" s="211"/>
      <c r="T127" s="213">
        <f>SUM(T128:T219)</f>
        <v>132.07999999999998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83</v>
      </c>
      <c r="AT127" s="215" t="s">
        <v>74</v>
      </c>
      <c r="AU127" s="215" t="s">
        <v>83</v>
      </c>
      <c r="AY127" s="214" t="s">
        <v>133</v>
      </c>
      <c r="BK127" s="216">
        <f>SUM(BK128:BK219)</f>
        <v>0</v>
      </c>
    </row>
    <row r="128" s="2" customFormat="1" ht="33" customHeight="1">
      <c r="A128" s="38"/>
      <c r="B128" s="39"/>
      <c r="C128" s="219" t="s">
        <v>83</v>
      </c>
      <c r="D128" s="219" t="s">
        <v>135</v>
      </c>
      <c r="E128" s="220" t="s">
        <v>136</v>
      </c>
      <c r="F128" s="221" t="s">
        <v>137</v>
      </c>
      <c r="G128" s="222" t="s">
        <v>138</v>
      </c>
      <c r="H128" s="223">
        <v>300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0.28999999999999998</v>
      </c>
      <c r="T128" s="230">
        <f>S128*H128</f>
        <v>87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139</v>
      </c>
      <c r="AT128" s="231" t="s">
        <v>135</v>
      </c>
      <c r="AU128" s="231" t="s">
        <v>85</v>
      </c>
      <c r="AY128" s="17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139</v>
      </c>
      <c r="BM128" s="231" t="s">
        <v>140</v>
      </c>
    </row>
    <row r="129" s="13" customFormat="1">
      <c r="A129" s="13"/>
      <c r="B129" s="233"/>
      <c r="C129" s="234"/>
      <c r="D129" s="235" t="s">
        <v>141</v>
      </c>
      <c r="E129" s="236" t="s">
        <v>1</v>
      </c>
      <c r="F129" s="237" t="s">
        <v>142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85</v>
      </c>
      <c r="AV129" s="13" t="s">
        <v>83</v>
      </c>
      <c r="AW129" s="13" t="s">
        <v>32</v>
      </c>
      <c r="AX129" s="13" t="s">
        <v>75</v>
      </c>
      <c r="AY129" s="243" t="s">
        <v>133</v>
      </c>
    </row>
    <row r="130" s="14" customFormat="1">
      <c r="A130" s="14"/>
      <c r="B130" s="244"/>
      <c r="C130" s="245"/>
      <c r="D130" s="235" t="s">
        <v>141</v>
      </c>
      <c r="E130" s="246" t="s">
        <v>1</v>
      </c>
      <c r="F130" s="247" t="s">
        <v>143</v>
      </c>
      <c r="G130" s="245"/>
      <c r="H130" s="248">
        <v>140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141</v>
      </c>
      <c r="AU130" s="254" t="s">
        <v>85</v>
      </c>
      <c r="AV130" s="14" t="s">
        <v>85</v>
      </c>
      <c r="AW130" s="14" t="s">
        <v>32</v>
      </c>
      <c r="AX130" s="14" t="s">
        <v>75</v>
      </c>
      <c r="AY130" s="254" t="s">
        <v>133</v>
      </c>
    </row>
    <row r="131" s="13" customFormat="1">
      <c r="A131" s="13"/>
      <c r="B131" s="233"/>
      <c r="C131" s="234"/>
      <c r="D131" s="235" t="s">
        <v>141</v>
      </c>
      <c r="E131" s="236" t="s">
        <v>1</v>
      </c>
      <c r="F131" s="237" t="s">
        <v>144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85</v>
      </c>
      <c r="AV131" s="13" t="s">
        <v>83</v>
      </c>
      <c r="AW131" s="13" t="s">
        <v>32</v>
      </c>
      <c r="AX131" s="13" t="s">
        <v>75</v>
      </c>
      <c r="AY131" s="243" t="s">
        <v>133</v>
      </c>
    </row>
    <row r="132" s="14" customFormat="1">
      <c r="A132" s="14"/>
      <c r="B132" s="244"/>
      <c r="C132" s="245"/>
      <c r="D132" s="235" t="s">
        <v>141</v>
      </c>
      <c r="E132" s="246" t="s">
        <v>1</v>
      </c>
      <c r="F132" s="247" t="s">
        <v>145</v>
      </c>
      <c r="G132" s="245"/>
      <c r="H132" s="248">
        <v>160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141</v>
      </c>
      <c r="AU132" s="254" t="s">
        <v>85</v>
      </c>
      <c r="AV132" s="14" t="s">
        <v>85</v>
      </c>
      <c r="AW132" s="14" t="s">
        <v>32</v>
      </c>
      <c r="AX132" s="14" t="s">
        <v>75</v>
      </c>
      <c r="AY132" s="254" t="s">
        <v>133</v>
      </c>
    </row>
    <row r="133" s="15" customFormat="1">
      <c r="A133" s="15"/>
      <c r="B133" s="255"/>
      <c r="C133" s="256"/>
      <c r="D133" s="235" t="s">
        <v>141</v>
      </c>
      <c r="E133" s="257" t="s">
        <v>1</v>
      </c>
      <c r="F133" s="258" t="s">
        <v>146</v>
      </c>
      <c r="G133" s="256"/>
      <c r="H133" s="259">
        <v>300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141</v>
      </c>
      <c r="AU133" s="265" t="s">
        <v>85</v>
      </c>
      <c r="AV133" s="15" t="s">
        <v>139</v>
      </c>
      <c r="AW133" s="15" t="s">
        <v>32</v>
      </c>
      <c r="AX133" s="15" t="s">
        <v>83</v>
      </c>
      <c r="AY133" s="265" t="s">
        <v>133</v>
      </c>
    </row>
    <row r="134" s="2" customFormat="1" ht="33" customHeight="1">
      <c r="A134" s="38"/>
      <c r="B134" s="39"/>
      <c r="C134" s="219" t="s">
        <v>85</v>
      </c>
      <c r="D134" s="219" t="s">
        <v>135</v>
      </c>
      <c r="E134" s="220" t="s">
        <v>147</v>
      </c>
      <c r="F134" s="221" t="s">
        <v>148</v>
      </c>
      <c r="G134" s="222" t="s">
        <v>138</v>
      </c>
      <c r="H134" s="223">
        <v>140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4.0000000000000003E-05</v>
      </c>
      <c r="R134" s="229">
        <f>Q134*H134</f>
        <v>0.0056000000000000008</v>
      </c>
      <c r="S134" s="229">
        <v>0.091999999999999998</v>
      </c>
      <c r="T134" s="230">
        <f>S134*H134</f>
        <v>12.879999999999999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139</v>
      </c>
      <c r="AT134" s="231" t="s">
        <v>135</v>
      </c>
      <c r="AU134" s="231" t="s">
        <v>85</v>
      </c>
      <c r="AY134" s="17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139</v>
      </c>
      <c r="BM134" s="231" t="s">
        <v>149</v>
      </c>
    </row>
    <row r="135" s="13" customFormat="1">
      <c r="A135" s="13"/>
      <c r="B135" s="233"/>
      <c r="C135" s="234"/>
      <c r="D135" s="235" t="s">
        <v>141</v>
      </c>
      <c r="E135" s="236" t="s">
        <v>1</v>
      </c>
      <c r="F135" s="237" t="s">
        <v>150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133</v>
      </c>
    </row>
    <row r="136" s="14" customFormat="1">
      <c r="A136" s="14"/>
      <c r="B136" s="244"/>
      <c r="C136" s="245"/>
      <c r="D136" s="235" t="s">
        <v>141</v>
      </c>
      <c r="E136" s="246" t="s">
        <v>1</v>
      </c>
      <c r="F136" s="247" t="s">
        <v>143</v>
      </c>
      <c r="G136" s="245"/>
      <c r="H136" s="248">
        <v>140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141</v>
      </c>
      <c r="AU136" s="254" t="s">
        <v>85</v>
      </c>
      <c r="AV136" s="14" t="s">
        <v>85</v>
      </c>
      <c r="AW136" s="14" t="s">
        <v>32</v>
      </c>
      <c r="AX136" s="14" t="s">
        <v>75</v>
      </c>
      <c r="AY136" s="254" t="s">
        <v>133</v>
      </c>
    </row>
    <row r="137" s="15" customFormat="1">
      <c r="A137" s="15"/>
      <c r="B137" s="255"/>
      <c r="C137" s="256"/>
      <c r="D137" s="235" t="s">
        <v>141</v>
      </c>
      <c r="E137" s="257" t="s">
        <v>1</v>
      </c>
      <c r="F137" s="258" t="s">
        <v>146</v>
      </c>
      <c r="G137" s="256"/>
      <c r="H137" s="259">
        <v>140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141</v>
      </c>
      <c r="AU137" s="265" t="s">
        <v>85</v>
      </c>
      <c r="AV137" s="15" t="s">
        <v>139</v>
      </c>
      <c r="AW137" s="15" t="s">
        <v>32</v>
      </c>
      <c r="AX137" s="15" t="s">
        <v>83</v>
      </c>
      <c r="AY137" s="265" t="s">
        <v>133</v>
      </c>
    </row>
    <row r="138" s="2" customFormat="1" ht="33" customHeight="1">
      <c r="A138" s="38"/>
      <c r="B138" s="39"/>
      <c r="C138" s="219" t="s">
        <v>151</v>
      </c>
      <c r="D138" s="219" t="s">
        <v>135</v>
      </c>
      <c r="E138" s="220" t="s">
        <v>152</v>
      </c>
      <c r="F138" s="221" t="s">
        <v>153</v>
      </c>
      <c r="G138" s="222" t="s">
        <v>138</v>
      </c>
      <c r="H138" s="223">
        <v>140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40</v>
      </c>
      <c r="O138" s="91"/>
      <c r="P138" s="229">
        <f>O138*H138</f>
        <v>0</v>
      </c>
      <c r="Q138" s="229">
        <v>9.0000000000000006E-05</v>
      </c>
      <c r="R138" s="229">
        <f>Q138*H138</f>
        <v>0.0126</v>
      </c>
      <c r="S138" s="229">
        <v>0.23000000000000001</v>
      </c>
      <c r="T138" s="230">
        <f>S138*H138</f>
        <v>32.200000000000003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139</v>
      </c>
      <c r="AT138" s="231" t="s">
        <v>135</v>
      </c>
      <c r="AU138" s="231" t="s">
        <v>85</v>
      </c>
      <c r="AY138" s="17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139</v>
      </c>
      <c r="BM138" s="231" t="s">
        <v>154</v>
      </c>
    </row>
    <row r="139" s="13" customFormat="1">
      <c r="A139" s="13"/>
      <c r="B139" s="233"/>
      <c r="C139" s="234"/>
      <c r="D139" s="235" t="s">
        <v>141</v>
      </c>
      <c r="E139" s="236" t="s">
        <v>1</v>
      </c>
      <c r="F139" s="237" t="s">
        <v>142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85</v>
      </c>
      <c r="AV139" s="13" t="s">
        <v>83</v>
      </c>
      <c r="AW139" s="13" t="s">
        <v>32</v>
      </c>
      <c r="AX139" s="13" t="s">
        <v>75</v>
      </c>
      <c r="AY139" s="243" t="s">
        <v>133</v>
      </c>
    </row>
    <row r="140" s="14" customFormat="1">
      <c r="A140" s="14"/>
      <c r="B140" s="244"/>
      <c r="C140" s="245"/>
      <c r="D140" s="235" t="s">
        <v>141</v>
      </c>
      <c r="E140" s="246" t="s">
        <v>1</v>
      </c>
      <c r="F140" s="247" t="s">
        <v>143</v>
      </c>
      <c r="G140" s="245"/>
      <c r="H140" s="248">
        <v>140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141</v>
      </c>
      <c r="AU140" s="254" t="s">
        <v>85</v>
      </c>
      <c r="AV140" s="14" t="s">
        <v>85</v>
      </c>
      <c r="AW140" s="14" t="s">
        <v>32</v>
      </c>
      <c r="AX140" s="14" t="s">
        <v>75</v>
      </c>
      <c r="AY140" s="254" t="s">
        <v>133</v>
      </c>
    </row>
    <row r="141" s="15" customFormat="1">
      <c r="A141" s="15"/>
      <c r="B141" s="255"/>
      <c r="C141" s="256"/>
      <c r="D141" s="235" t="s">
        <v>141</v>
      </c>
      <c r="E141" s="257" t="s">
        <v>1</v>
      </c>
      <c r="F141" s="258" t="s">
        <v>146</v>
      </c>
      <c r="G141" s="256"/>
      <c r="H141" s="259">
        <v>140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141</v>
      </c>
      <c r="AU141" s="265" t="s">
        <v>85</v>
      </c>
      <c r="AV141" s="15" t="s">
        <v>139</v>
      </c>
      <c r="AW141" s="15" t="s">
        <v>32</v>
      </c>
      <c r="AX141" s="15" t="s">
        <v>83</v>
      </c>
      <c r="AY141" s="265" t="s">
        <v>133</v>
      </c>
    </row>
    <row r="142" s="2" customFormat="1" ht="24.15" customHeight="1">
      <c r="A142" s="38"/>
      <c r="B142" s="39"/>
      <c r="C142" s="219" t="s">
        <v>139</v>
      </c>
      <c r="D142" s="219" t="s">
        <v>135</v>
      </c>
      <c r="E142" s="220" t="s">
        <v>155</v>
      </c>
      <c r="F142" s="221" t="s">
        <v>156</v>
      </c>
      <c r="G142" s="222" t="s">
        <v>157</v>
      </c>
      <c r="H142" s="223">
        <v>1080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4.0000000000000003E-05</v>
      </c>
      <c r="R142" s="229">
        <f>Q142*H142</f>
        <v>0.043200000000000002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85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139</v>
      </c>
      <c r="BM142" s="231" t="s">
        <v>158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159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85</v>
      </c>
      <c r="AV143" s="13" t="s">
        <v>83</v>
      </c>
      <c r="AW143" s="13" t="s">
        <v>32</v>
      </c>
      <c r="AX143" s="13" t="s">
        <v>75</v>
      </c>
      <c r="AY143" s="243" t="s">
        <v>133</v>
      </c>
    </row>
    <row r="144" s="14" customFormat="1">
      <c r="A144" s="14"/>
      <c r="B144" s="244"/>
      <c r="C144" s="245"/>
      <c r="D144" s="235" t="s">
        <v>141</v>
      </c>
      <c r="E144" s="246" t="s">
        <v>1</v>
      </c>
      <c r="F144" s="247" t="s">
        <v>160</v>
      </c>
      <c r="G144" s="245"/>
      <c r="H144" s="248">
        <v>1080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141</v>
      </c>
      <c r="AU144" s="254" t="s">
        <v>85</v>
      </c>
      <c r="AV144" s="14" t="s">
        <v>85</v>
      </c>
      <c r="AW144" s="14" t="s">
        <v>32</v>
      </c>
      <c r="AX144" s="14" t="s">
        <v>75</v>
      </c>
      <c r="AY144" s="254" t="s">
        <v>133</v>
      </c>
    </row>
    <row r="145" s="15" customFormat="1">
      <c r="A145" s="15"/>
      <c r="B145" s="255"/>
      <c r="C145" s="256"/>
      <c r="D145" s="235" t="s">
        <v>141</v>
      </c>
      <c r="E145" s="257" t="s">
        <v>1</v>
      </c>
      <c r="F145" s="258" t="s">
        <v>146</v>
      </c>
      <c r="G145" s="256"/>
      <c r="H145" s="259">
        <v>1080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141</v>
      </c>
      <c r="AU145" s="265" t="s">
        <v>85</v>
      </c>
      <c r="AV145" s="15" t="s">
        <v>139</v>
      </c>
      <c r="AW145" s="15" t="s">
        <v>32</v>
      </c>
      <c r="AX145" s="15" t="s">
        <v>83</v>
      </c>
      <c r="AY145" s="265" t="s">
        <v>133</v>
      </c>
    </row>
    <row r="146" s="2" customFormat="1" ht="16.5" customHeight="1">
      <c r="A146" s="38"/>
      <c r="B146" s="39"/>
      <c r="C146" s="219" t="s">
        <v>161</v>
      </c>
      <c r="D146" s="219" t="s">
        <v>135</v>
      </c>
      <c r="E146" s="220" t="s">
        <v>162</v>
      </c>
      <c r="F146" s="221" t="s">
        <v>163</v>
      </c>
      <c r="G146" s="222" t="s">
        <v>157</v>
      </c>
      <c r="H146" s="223">
        <v>1080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40</v>
      </c>
      <c r="O146" s="91"/>
      <c r="P146" s="229">
        <f>O146*H146</f>
        <v>0</v>
      </c>
      <c r="Q146" s="229">
        <v>5.0000000000000002E-05</v>
      </c>
      <c r="R146" s="229">
        <f>Q146*H146</f>
        <v>0.053999999999999999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139</v>
      </c>
      <c r="AT146" s="231" t="s">
        <v>135</v>
      </c>
      <c r="AU146" s="231" t="s">
        <v>85</v>
      </c>
      <c r="AY146" s="17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139</v>
      </c>
      <c r="BM146" s="231" t="s">
        <v>164</v>
      </c>
    </row>
    <row r="147" s="13" customFormat="1">
      <c r="A147" s="13"/>
      <c r="B147" s="233"/>
      <c r="C147" s="234"/>
      <c r="D147" s="235" t="s">
        <v>141</v>
      </c>
      <c r="E147" s="236" t="s">
        <v>1</v>
      </c>
      <c r="F147" s="237" t="s">
        <v>165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85</v>
      </c>
      <c r="AV147" s="13" t="s">
        <v>83</v>
      </c>
      <c r="AW147" s="13" t="s">
        <v>32</v>
      </c>
      <c r="AX147" s="13" t="s">
        <v>75</v>
      </c>
      <c r="AY147" s="243" t="s">
        <v>133</v>
      </c>
    </row>
    <row r="148" s="14" customFormat="1">
      <c r="A148" s="14"/>
      <c r="B148" s="244"/>
      <c r="C148" s="245"/>
      <c r="D148" s="235" t="s">
        <v>141</v>
      </c>
      <c r="E148" s="246" t="s">
        <v>1</v>
      </c>
      <c r="F148" s="247" t="s">
        <v>166</v>
      </c>
      <c r="G148" s="245"/>
      <c r="H148" s="248">
        <v>1080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141</v>
      </c>
      <c r="AU148" s="254" t="s">
        <v>85</v>
      </c>
      <c r="AV148" s="14" t="s">
        <v>85</v>
      </c>
      <c r="AW148" s="14" t="s">
        <v>32</v>
      </c>
      <c r="AX148" s="14" t="s">
        <v>75</v>
      </c>
      <c r="AY148" s="254" t="s">
        <v>133</v>
      </c>
    </row>
    <row r="149" s="15" customFormat="1">
      <c r="A149" s="15"/>
      <c r="B149" s="255"/>
      <c r="C149" s="256"/>
      <c r="D149" s="235" t="s">
        <v>141</v>
      </c>
      <c r="E149" s="257" t="s">
        <v>1</v>
      </c>
      <c r="F149" s="258" t="s">
        <v>146</v>
      </c>
      <c r="G149" s="256"/>
      <c r="H149" s="259">
        <v>1080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141</v>
      </c>
      <c r="AU149" s="265" t="s">
        <v>85</v>
      </c>
      <c r="AV149" s="15" t="s">
        <v>139</v>
      </c>
      <c r="AW149" s="15" t="s">
        <v>32</v>
      </c>
      <c r="AX149" s="15" t="s">
        <v>83</v>
      </c>
      <c r="AY149" s="265" t="s">
        <v>133</v>
      </c>
    </row>
    <row r="150" s="2" customFormat="1" ht="24.15" customHeight="1">
      <c r="A150" s="38"/>
      <c r="B150" s="39"/>
      <c r="C150" s="219" t="s">
        <v>167</v>
      </c>
      <c r="D150" s="219" t="s">
        <v>135</v>
      </c>
      <c r="E150" s="220" t="s">
        <v>168</v>
      </c>
      <c r="F150" s="221" t="s">
        <v>169</v>
      </c>
      <c r="G150" s="222" t="s">
        <v>170</v>
      </c>
      <c r="H150" s="223">
        <v>90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139</v>
      </c>
      <c r="AT150" s="231" t="s">
        <v>135</v>
      </c>
      <c r="AU150" s="231" t="s">
        <v>85</v>
      </c>
      <c r="AY150" s="17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139</v>
      </c>
      <c r="BM150" s="231" t="s">
        <v>171</v>
      </c>
    </row>
    <row r="151" s="13" customFormat="1">
      <c r="A151" s="13"/>
      <c r="B151" s="233"/>
      <c r="C151" s="234"/>
      <c r="D151" s="235" t="s">
        <v>141</v>
      </c>
      <c r="E151" s="236" t="s">
        <v>1</v>
      </c>
      <c r="F151" s="237" t="s">
        <v>159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141</v>
      </c>
      <c r="AU151" s="243" t="s">
        <v>85</v>
      </c>
      <c r="AV151" s="13" t="s">
        <v>83</v>
      </c>
      <c r="AW151" s="13" t="s">
        <v>32</v>
      </c>
      <c r="AX151" s="13" t="s">
        <v>75</v>
      </c>
      <c r="AY151" s="243" t="s">
        <v>133</v>
      </c>
    </row>
    <row r="152" s="14" customFormat="1">
      <c r="A152" s="14"/>
      <c r="B152" s="244"/>
      <c r="C152" s="245"/>
      <c r="D152" s="235" t="s">
        <v>141</v>
      </c>
      <c r="E152" s="246" t="s">
        <v>1</v>
      </c>
      <c r="F152" s="247" t="s">
        <v>172</v>
      </c>
      <c r="G152" s="245"/>
      <c r="H152" s="248">
        <v>45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141</v>
      </c>
      <c r="AU152" s="254" t="s">
        <v>85</v>
      </c>
      <c r="AV152" s="14" t="s">
        <v>85</v>
      </c>
      <c r="AW152" s="14" t="s">
        <v>32</v>
      </c>
      <c r="AX152" s="14" t="s">
        <v>75</v>
      </c>
      <c r="AY152" s="254" t="s">
        <v>133</v>
      </c>
    </row>
    <row r="153" s="13" customFormat="1">
      <c r="A153" s="13"/>
      <c r="B153" s="233"/>
      <c r="C153" s="234"/>
      <c r="D153" s="235" t="s">
        <v>141</v>
      </c>
      <c r="E153" s="236" t="s">
        <v>1</v>
      </c>
      <c r="F153" s="237" t="s">
        <v>165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141</v>
      </c>
      <c r="AU153" s="243" t="s">
        <v>85</v>
      </c>
      <c r="AV153" s="13" t="s">
        <v>83</v>
      </c>
      <c r="AW153" s="13" t="s">
        <v>32</v>
      </c>
      <c r="AX153" s="13" t="s">
        <v>75</v>
      </c>
      <c r="AY153" s="243" t="s">
        <v>133</v>
      </c>
    </row>
    <row r="154" s="14" customFormat="1">
      <c r="A154" s="14"/>
      <c r="B154" s="244"/>
      <c r="C154" s="245"/>
      <c r="D154" s="235" t="s">
        <v>141</v>
      </c>
      <c r="E154" s="246" t="s">
        <v>1</v>
      </c>
      <c r="F154" s="247" t="s">
        <v>172</v>
      </c>
      <c r="G154" s="245"/>
      <c r="H154" s="248">
        <v>45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141</v>
      </c>
      <c r="AU154" s="254" t="s">
        <v>85</v>
      </c>
      <c r="AV154" s="14" t="s">
        <v>85</v>
      </c>
      <c r="AW154" s="14" t="s">
        <v>32</v>
      </c>
      <c r="AX154" s="14" t="s">
        <v>75</v>
      </c>
      <c r="AY154" s="254" t="s">
        <v>133</v>
      </c>
    </row>
    <row r="155" s="15" customFormat="1">
      <c r="A155" s="15"/>
      <c r="B155" s="255"/>
      <c r="C155" s="256"/>
      <c r="D155" s="235" t="s">
        <v>141</v>
      </c>
      <c r="E155" s="257" t="s">
        <v>1</v>
      </c>
      <c r="F155" s="258" t="s">
        <v>146</v>
      </c>
      <c r="G155" s="256"/>
      <c r="H155" s="259">
        <v>90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141</v>
      </c>
      <c r="AU155" s="265" t="s">
        <v>85</v>
      </c>
      <c r="AV155" s="15" t="s">
        <v>139</v>
      </c>
      <c r="AW155" s="15" t="s">
        <v>32</v>
      </c>
      <c r="AX155" s="15" t="s">
        <v>83</v>
      </c>
      <c r="AY155" s="265" t="s">
        <v>133</v>
      </c>
    </row>
    <row r="156" s="2" customFormat="1" ht="24.15" customHeight="1">
      <c r="A156" s="38"/>
      <c r="B156" s="39"/>
      <c r="C156" s="219" t="s">
        <v>173</v>
      </c>
      <c r="D156" s="219" t="s">
        <v>135</v>
      </c>
      <c r="E156" s="220" t="s">
        <v>174</v>
      </c>
      <c r="F156" s="221" t="s">
        <v>175</v>
      </c>
      <c r="G156" s="222" t="s">
        <v>176</v>
      </c>
      <c r="H156" s="223">
        <v>2.7999999999999998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139</v>
      </c>
      <c r="AT156" s="231" t="s">
        <v>135</v>
      </c>
      <c r="AU156" s="231" t="s">
        <v>85</v>
      </c>
      <c r="AY156" s="17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139</v>
      </c>
      <c r="BM156" s="231" t="s">
        <v>177</v>
      </c>
    </row>
    <row r="157" s="13" customFormat="1">
      <c r="A157" s="13"/>
      <c r="B157" s="233"/>
      <c r="C157" s="234"/>
      <c r="D157" s="235" t="s">
        <v>141</v>
      </c>
      <c r="E157" s="236" t="s">
        <v>1</v>
      </c>
      <c r="F157" s="237" t="s">
        <v>178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141</v>
      </c>
      <c r="AU157" s="243" t="s">
        <v>85</v>
      </c>
      <c r="AV157" s="13" t="s">
        <v>83</v>
      </c>
      <c r="AW157" s="13" t="s">
        <v>32</v>
      </c>
      <c r="AX157" s="13" t="s">
        <v>75</v>
      </c>
      <c r="AY157" s="243" t="s">
        <v>133</v>
      </c>
    </row>
    <row r="158" s="14" customFormat="1">
      <c r="A158" s="14"/>
      <c r="B158" s="244"/>
      <c r="C158" s="245"/>
      <c r="D158" s="235" t="s">
        <v>141</v>
      </c>
      <c r="E158" s="246" t="s">
        <v>1</v>
      </c>
      <c r="F158" s="247" t="s">
        <v>179</v>
      </c>
      <c r="G158" s="245"/>
      <c r="H158" s="248">
        <v>2.7999999999999998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141</v>
      </c>
      <c r="AU158" s="254" t="s">
        <v>85</v>
      </c>
      <c r="AV158" s="14" t="s">
        <v>85</v>
      </c>
      <c r="AW158" s="14" t="s">
        <v>32</v>
      </c>
      <c r="AX158" s="14" t="s">
        <v>75</v>
      </c>
      <c r="AY158" s="254" t="s">
        <v>133</v>
      </c>
    </row>
    <row r="159" s="14" customFormat="1">
      <c r="A159" s="14"/>
      <c r="B159" s="244"/>
      <c r="C159" s="245"/>
      <c r="D159" s="235" t="s">
        <v>141</v>
      </c>
      <c r="E159" s="246" t="s">
        <v>1</v>
      </c>
      <c r="F159" s="247" t="s">
        <v>179</v>
      </c>
      <c r="G159" s="245"/>
      <c r="H159" s="248">
        <v>2.7999999999999998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141</v>
      </c>
      <c r="AU159" s="254" t="s">
        <v>85</v>
      </c>
      <c r="AV159" s="14" t="s">
        <v>85</v>
      </c>
      <c r="AW159" s="14" t="s">
        <v>32</v>
      </c>
      <c r="AX159" s="14" t="s">
        <v>83</v>
      </c>
      <c r="AY159" s="254" t="s">
        <v>133</v>
      </c>
    </row>
    <row r="160" s="2" customFormat="1" ht="24.15" customHeight="1">
      <c r="A160" s="38"/>
      <c r="B160" s="39"/>
      <c r="C160" s="219" t="s">
        <v>180</v>
      </c>
      <c r="D160" s="219" t="s">
        <v>135</v>
      </c>
      <c r="E160" s="220" t="s">
        <v>181</v>
      </c>
      <c r="F160" s="221" t="s">
        <v>182</v>
      </c>
      <c r="G160" s="222" t="s">
        <v>183</v>
      </c>
      <c r="H160" s="223">
        <v>269.21899999999999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40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139</v>
      </c>
      <c r="AT160" s="231" t="s">
        <v>135</v>
      </c>
      <c r="AU160" s="231" t="s">
        <v>85</v>
      </c>
      <c r="AY160" s="17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83</v>
      </c>
      <c r="BK160" s="232">
        <f>ROUND(I160*H160,2)</f>
        <v>0</v>
      </c>
      <c r="BL160" s="17" t="s">
        <v>139</v>
      </c>
      <c r="BM160" s="231" t="s">
        <v>184</v>
      </c>
    </row>
    <row r="161" s="13" customFormat="1">
      <c r="A161" s="13"/>
      <c r="B161" s="233"/>
      <c r="C161" s="234"/>
      <c r="D161" s="235" t="s">
        <v>141</v>
      </c>
      <c r="E161" s="236" t="s">
        <v>1</v>
      </c>
      <c r="F161" s="237" t="s">
        <v>185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141</v>
      </c>
      <c r="AU161" s="243" t="s">
        <v>85</v>
      </c>
      <c r="AV161" s="13" t="s">
        <v>83</v>
      </c>
      <c r="AW161" s="13" t="s">
        <v>32</v>
      </c>
      <c r="AX161" s="13" t="s">
        <v>75</v>
      </c>
      <c r="AY161" s="243" t="s">
        <v>133</v>
      </c>
    </row>
    <row r="162" s="14" customFormat="1">
      <c r="A162" s="14"/>
      <c r="B162" s="244"/>
      <c r="C162" s="245"/>
      <c r="D162" s="235" t="s">
        <v>141</v>
      </c>
      <c r="E162" s="246" t="s">
        <v>1</v>
      </c>
      <c r="F162" s="247" t="s">
        <v>186</v>
      </c>
      <c r="G162" s="245"/>
      <c r="H162" s="248">
        <v>269.21899999999999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141</v>
      </c>
      <c r="AU162" s="254" t="s">
        <v>85</v>
      </c>
      <c r="AV162" s="14" t="s">
        <v>85</v>
      </c>
      <c r="AW162" s="14" t="s">
        <v>32</v>
      </c>
      <c r="AX162" s="14" t="s">
        <v>75</v>
      </c>
      <c r="AY162" s="254" t="s">
        <v>133</v>
      </c>
    </row>
    <row r="163" s="15" customFormat="1">
      <c r="A163" s="15"/>
      <c r="B163" s="255"/>
      <c r="C163" s="256"/>
      <c r="D163" s="235" t="s">
        <v>141</v>
      </c>
      <c r="E163" s="257" t="s">
        <v>1</v>
      </c>
      <c r="F163" s="258" t="s">
        <v>146</v>
      </c>
      <c r="G163" s="256"/>
      <c r="H163" s="259">
        <v>269.21899999999999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141</v>
      </c>
      <c r="AU163" s="265" t="s">
        <v>85</v>
      </c>
      <c r="AV163" s="15" t="s">
        <v>139</v>
      </c>
      <c r="AW163" s="15" t="s">
        <v>32</v>
      </c>
      <c r="AX163" s="15" t="s">
        <v>83</v>
      </c>
      <c r="AY163" s="265" t="s">
        <v>133</v>
      </c>
    </row>
    <row r="164" s="2" customFormat="1" ht="33" customHeight="1">
      <c r="A164" s="38"/>
      <c r="B164" s="39"/>
      <c r="C164" s="219" t="s">
        <v>187</v>
      </c>
      <c r="D164" s="219" t="s">
        <v>135</v>
      </c>
      <c r="E164" s="220" t="s">
        <v>188</v>
      </c>
      <c r="F164" s="221" t="s">
        <v>189</v>
      </c>
      <c r="G164" s="222" t="s">
        <v>183</v>
      </c>
      <c r="H164" s="223">
        <v>541.88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40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139</v>
      </c>
      <c r="AT164" s="231" t="s">
        <v>135</v>
      </c>
      <c r="AU164" s="231" t="s">
        <v>85</v>
      </c>
      <c r="AY164" s="17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83</v>
      </c>
      <c r="BK164" s="232">
        <f>ROUND(I164*H164,2)</f>
        <v>0</v>
      </c>
      <c r="BL164" s="17" t="s">
        <v>139</v>
      </c>
      <c r="BM164" s="231" t="s">
        <v>190</v>
      </c>
    </row>
    <row r="165" s="13" customFormat="1">
      <c r="A165" s="13"/>
      <c r="B165" s="233"/>
      <c r="C165" s="234"/>
      <c r="D165" s="235" t="s">
        <v>141</v>
      </c>
      <c r="E165" s="236" t="s">
        <v>1</v>
      </c>
      <c r="F165" s="237" t="s">
        <v>191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141</v>
      </c>
      <c r="AU165" s="243" t="s">
        <v>85</v>
      </c>
      <c r="AV165" s="13" t="s">
        <v>83</v>
      </c>
      <c r="AW165" s="13" t="s">
        <v>32</v>
      </c>
      <c r="AX165" s="13" t="s">
        <v>75</v>
      </c>
      <c r="AY165" s="243" t="s">
        <v>133</v>
      </c>
    </row>
    <row r="166" s="14" customFormat="1">
      <c r="A166" s="14"/>
      <c r="B166" s="244"/>
      <c r="C166" s="245"/>
      <c r="D166" s="235" t="s">
        <v>141</v>
      </c>
      <c r="E166" s="246" t="s">
        <v>1</v>
      </c>
      <c r="F166" s="247" t="s">
        <v>192</v>
      </c>
      <c r="G166" s="245"/>
      <c r="H166" s="248">
        <v>602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141</v>
      </c>
      <c r="AU166" s="254" t="s">
        <v>85</v>
      </c>
      <c r="AV166" s="14" t="s">
        <v>85</v>
      </c>
      <c r="AW166" s="14" t="s">
        <v>32</v>
      </c>
      <c r="AX166" s="14" t="s">
        <v>75</v>
      </c>
      <c r="AY166" s="254" t="s">
        <v>133</v>
      </c>
    </row>
    <row r="167" s="13" customFormat="1">
      <c r="A167" s="13"/>
      <c r="B167" s="233"/>
      <c r="C167" s="234"/>
      <c r="D167" s="235" t="s">
        <v>141</v>
      </c>
      <c r="E167" s="236" t="s">
        <v>1</v>
      </c>
      <c r="F167" s="237" t="s">
        <v>193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141</v>
      </c>
      <c r="AU167" s="243" t="s">
        <v>85</v>
      </c>
      <c r="AV167" s="13" t="s">
        <v>83</v>
      </c>
      <c r="AW167" s="13" t="s">
        <v>32</v>
      </c>
      <c r="AX167" s="13" t="s">
        <v>75</v>
      </c>
      <c r="AY167" s="243" t="s">
        <v>133</v>
      </c>
    </row>
    <row r="168" s="14" customFormat="1">
      <c r="A168" s="14"/>
      <c r="B168" s="244"/>
      <c r="C168" s="245"/>
      <c r="D168" s="235" t="s">
        <v>141</v>
      </c>
      <c r="E168" s="246" t="s">
        <v>1</v>
      </c>
      <c r="F168" s="247" t="s">
        <v>194</v>
      </c>
      <c r="G168" s="245"/>
      <c r="H168" s="248">
        <v>-35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141</v>
      </c>
      <c r="AU168" s="254" t="s">
        <v>85</v>
      </c>
      <c r="AV168" s="14" t="s">
        <v>85</v>
      </c>
      <c r="AW168" s="14" t="s">
        <v>32</v>
      </c>
      <c r="AX168" s="14" t="s">
        <v>75</v>
      </c>
      <c r="AY168" s="254" t="s">
        <v>133</v>
      </c>
    </row>
    <row r="169" s="13" customFormat="1">
      <c r="A169" s="13"/>
      <c r="B169" s="233"/>
      <c r="C169" s="234"/>
      <c r="D169" s="235" t="s">
        <v>141</v>
      </c>
      <c r="E169" s="236" t="s">
        <v>1</v>
      </c>
      <c r="F169" s="237" t="s">
        <v>195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141</v>
      </c>
      <c r="AU169" s="243" t="s">
        <v>85</v>
      </c>
      <c r="AV169" s="13" t="s">
        <v>83</v>
      </c>
      <c r="AW169" s="13" t="s">
        <v>32</v>
      </c>
      <c r="AX169" s="13" t="s">
        <v>75</v>
      </c>
      <c r="AY169" s="243" t="s">
        <v>133</v>
      </c>
    </row>
    <row r="170" s="14" customFormat="1">
      <c r="A170" s="14"/>
      <c r="B170" s="244"/>
      <c r="C170" s="245"/>
      <c r="D170" s="235" t="s">
        <v>141</v>
      </c>
      <c r="E170" s="246" t="s">
        <v>1</v>
      </c>
      <c r="F170" s="247" t="s">
        <v>196</v>
      </c>
      <c r="G170" s="245"/>
      <c r="H170" s="248">
        <v>-25.120000000000001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141</v>
      </c>
      <c r="AU170" s="254" t="s">
        <v>85</v>
      </c>
      <c r="AV170" s="14" t="s">
        <v>85</v>
      </c>
      <c r="AW170" s="14" t="s">
        <v>32</v>
      </c>
      <c r="AX170" s="14" t="s">
        <v>75</v>
      </c>
      <c r="AY170" s="254" t="s">
        <v>133</v>
      </c>
    </row>
    <row r="171" s="15" customFormat="1">
      <c r="A171" s="15"/>
      <c r="B171" s="255"/>
      <c r="C171" s="256"/>
      <c r="D171" s="235" t="s">
        <v>141</v>
      </c>
      <c r="E171" s="257" t="s">
        <v>1</v>
      </c>
      <c r="F171" s="258" t="s">
        <v>146</v>
      </c>
      <c r="G171" s="256"/>
      <c r="H171" s="259">
        <v>541.88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141</v>
      </c>
      <c r="AU171" s="265" t="s">
        <v>85</v>
      </c>
      <c r="AV171" s="15" t="s">
        <v>139</v>
      </c>
      <c r="AW171" s="15" t="s">
        <v>32</v>
      </c>
      <c r="AX171" s="15" t="s">
        <v>83</v>
      </c>
      <c r="AY171" s="265" t="s">
        <v>133</v>
      </c>
    </row>
    <row r="172" s="2" customFormat="1" ht="24.15" customHeight="1">
      <c r="A172" s="38"/>
      <c r="B172" s="39"/>
      <c r="C172" s="219" t="s">
        <v>197</v>
      </c>
      <c r="D172" s="219" t="s">
        <v>135</v>
      </c>
      <c r="E172" s="220" t="s">
        <v>198</v>
      </c>
      <c r="F172" s="221" t="s">
        <v>199</v>
      </c>
      <c r="G172" s="222" t="s">
        <v>138</v>
      </c>
      <c r="H172" s="223">
        <v>430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40</v>
      </c>
      <c r="O172" s="91"/>
      <c r="P172" s="229">
        <f>O172*H172</f>
        <v>0</v>
      </c>
      <c r="Q172" s="229">
        <v>0.00063000000000000003</v>
      </c>
      <c r="R172" s="229">
        <f>Q172*H172</f>
        <v>0.27090000000000003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139</v>
      </c>
      <c r="AT172" s="231" t="s">
        <v>135</v>
      </c>
      <c r="AU172" s="231" t="s">
        <v>85</v>
      </c>
      <c r="AY172" s="17" t="s">
        <v>133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139</v>
      </c>
      <c r="BM172" s="231" t="s">
        <v>200</v>
      </c>
    </row>
    <row r="173" s="14" customFormat="1">
      <c r="A173" s="14"/>
      <c r="B173" s="244"/>
      <c r="C173" s="245"/>
      <c r="D173" s="235" t="s">
        <v>141</v>
      </c>
      <c r="E173" s="246" t="s">
        <v>1</v>
      </c>
      <c r="F173" s="247" t="s">
        <v>201</v>
      </c>
      <c r="G173" s="245"/>
      <c r="H173" s="248">
        <v>430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141</v>
      </c>
      <c r="AU173" s="254" t="s">
        <v>85</v>
      </c>
      <c r="AV173" s="14" t="s">
        <v>85</v>
      </c>
      <c r="AW173" s="14" t="s">
        <v>32</v>
      </c>
      <c r="AX173" s="14" t="s">
        <v>75</v>
      </c>
      <c r="AY173" s="254" t="s">
        <v>133</v>
      </c>
    </row>
    <row r="174" s="15" customFormat="1">
      <c r="A174" s="15"/>
      <c r="B174" s="255"/>
      <c r="C174" s="256"/>
      <c r="D174" s="235" t="s">
        <v>141</v>
      </c>
      <c r="E174" s="257" t="s">
        <v>1</v>
      </c>
      <c r="F174" s="258" t="s">
        <v>146</v>
      </c>
      <c r="G174" s="256"/>
      <c r="H174" s="259">
        <v>430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141</v>
      </c>
      <c r="AU174" s="265" t="s">
        <v>85</v>
      </c>
      <c r="AV174" s="15" t="s">
        <v>139</v>
      </c>
      <c r="AW174" s="15" t="s">
        <v>32</v>
      </c>
      <c r="AX174" s="15" t="s">
        <v>83</v>
      </c>
      <c r="AY174" s="265" t="s">
        <v>133</v>
      </c>
    </row>
    <row r="175" s="2" customFormat="1" ht="24.15" customHeight="1">
      <c r="A175" s="38"/>
      <c r="B175" s="39"/>
      <c r="C175" s="219" t="s">
        <v>202</v>
      </c>
      <c r="D175" s="219" t="s">
        <v>135</v>
      </c>
      <c r="E175" s="220" t="s">
        <v>203</v>
      </c>
      <c r="F175" s="221" t="s">
        <v>204</v>
      </c>
      <c r="G175" s="222" t="s">
        <v>138</v>
      </c>
      <c r="H175" s="223">
        <v>430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40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139</v>
      </c>
      <c r="AT175" s="231" t="s">
        <v>135</v>
      </c>
      <c r="AU175" s="231" t="s">
        <v>85</v>
      </c>
      <c r="AY175" s="17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83</v>
      </c>
      <c r="BK175" s="232">
        <f>ROUND(I175*H175,2)</f>
        <v>0</v>
      </c>
      <c r="BL175" s="17" t="s">
        <v>139</v>
      </c>
      <c r="BM175" s="231" t="s">
        <v>205</v>
      </c>
    </row>
    <row r="176" s="2" customFormat="1" ht="37.8" customHeight="1">
      <c r="A176" s="38"/>
      <c r="B176" s="39"/>
      <c r="C176" s="219" t="s">
        <v>8</v>
      </c>
      <c r="D176" s="219" t="s">
        <v>135</v>
      </c>
      <c r="E176" s="220" t="s">
        <v>206</v>
      </c>
      <c r="F176" s="221" t="s">
        <v>207</v>
      </c>
      <c r="G176" s="222" t="s">
        <v>183</v>
      </c>
      <c r="H176" s="223">
        <v>541.88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139</v>
      </c>
      <c r="AT176" s="231" t="s">
        <v>135</v>
      </c>
      <c r="AU176" s="231" t="s">
        <v>85</v>
      </c>
      <c r="AY176" s="17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83</v>
      </c>
      <c r="BK176" s="232">
        <f>ROUND(I176*H176,2)</f>
        <v>0</v>
      </c>
      <c r="BL176" s="17" t="s">
        <v>139</v>
      </c>
      <c r="BM176" s="231" t="s">
        <v>208</v>
      </c>
    </row>
    <row r="177" s="13" customFormat="1">
      <c r="A177" s="13"/>
      <c r="B177" s="233"/>
      <c r="C177" s="234"/>
      <c r="D177" s="235" t="s">
        <v>141</v>
      </c>
      <c r="E177" s="236" t="s">
        <v>1</v>
      </c>
      <c r="F177" s="237" t="s">
        <v>191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85</v>
      </c>
      <c r="AV177" s="13" t="s">
        <v>83</v>
      </c>
      <c r="AW177" s="13" t="s">
        <v>32</v>
      </c>
      <c r="AX177" s="13" t="s">
        <v>75</v>
      </c>
      <c r="AY177" s="243" t="s">
        <v>133</v>
      </c>
    </row>
    <row r="178" s="14" customFormat="1">
      <c r="A178" s="14"/>
      <c r="B178" s="244"/>
      <c r="C178" s="245"/>
      <c r="D178" s="235" t="s">
        <v>141</v>
      </c>
      <c r="E178" s="246" t="s">
        <v>1</v>
      </c>
      <c r="F178" s="247" t="s">
        <v>192</v>
      </c>
      <c r="G178" s="245"/>
      <c r="H178" s="248">
        <v>602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141</v>
      </c>
      <c r="AU178" s="254" t="s">
        <v>85</v>
      </c>
      <c r="AV178" s="14" t="s">
        <v>85</v>
      </c>
      <c r="AW178" s="14" t="s">
        <v>32</v>
      </c>
      <c r="AX178" s="14" t="s">
        <v>75</v>
      </c>
      <c r="AY178" s="254" t="s">
        <v>133</v>
      </c>
    </row>
    <row r="179" s="13" customFormat="1">
      <c r="A179" s="13"/>
      <c r="B179" s="233"/>
      <c r="C179" s="234"/>
      <c r="D179" s="235" t="s">
        <v>141</v>
      </c>
      <c r="E179" s="236" t="s">
        <v>1</v>
      </c>
      <c r="F179" s="237" t="s">
        <v>193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141</v>
      </c>
      <c r="AU179" s="243" t="s">
        <v>85</v>
      </c>
      <c r="AV179" s="13" t="s">
        <v>83</v>
      </c>
      <c r="AW179" s="13" t="s">
        <v>32</v>
      </c>
      <c r="AX179" s="13" t="s">
        <v>75</v>
      </c>
      <c r="AY179" s="243" t="s">
        <v>133</v>
      </c>
    </row>
    <row r="180" s="14" customFormat="1">
      <c r="A180" s="14"/>
      <c r="B180" s="244"/>
      <c r="C180" s="245"/>
      <c r="D180" s="235" t="s">
        <v>141</v>
      </c>
      <c r="E180" s="246" t="s">
        <v>1</v>
      </c>
      <c r="F180" s="247" t="s">
        <v>194</v>
      </c>
      <c r="G180" s="245"/>
      <c r="H180" s="248">
        <v>-35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141</v>
      </c>
      <c r="AU180" s="254" t="s">
        <v>85</v>
      </c>
      <c r="AV180" s="14" t="s">
        <v>85</v>
      </c>
      <c r="AW180" s="14" t="s">
        <v>32</v>
      </c>
      <c r="AX180" s="14" t="s">
        <v>75</v>
      </c>
      <c r="AY180" s="254" t="s">
        <v>133</v>
      </c>
    </row>
    <row r="181" s="13" customFormat="1">
      <c r="A181" s="13"/>
      <c r="B181" s="233"/>
      <c r="C181" s="234"/>
      <c r="D181" s="235" t="s">
        <v>141</v>
      </c>
      <c r="E181" s="236" t="s">
        <v>1</v>
      </c>
      <c r="F181" s="237" t="s">
        <v>195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141</v>
      </c>
      <c r="AU181" s="243" t="s">
        <v>85</v>
      </c>
      <c r="AV181" s="13" t="s">
        <v>83</v>
      </c>
      <c r="AW181" s="13" t="s">
        <v>32</v>
      </c>
      <c r="AX181" s="13" t="s">
        <v>75</v>
      </c>
      <c r="AY181" s="243" t="s">
        <v>133</v>
      </c>
    </row>
    <row r="182" s="14" customFormat="1">
      <c r="A182" s="14"/>
      <c r="B182" s="244"/>
      <c r="C182" s="245"/>
      <c r="D182" s="235" t="s">
        <v>141</v>
      </c>
      <c r="E182" s="246" t="s">
        <v>1</v>
      </c>
      <c r="F182" s="247" t="s">
        <v>196</v>
      </c>
      <c r="G182" s="245"/>
      <c r="H182" s="248">
        <v>-25.120000000000001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141</v>
      </c>
      <c r="AU182" s="254" t="s">
        <v>85</v>
      </c>
      <c r="AV182" s="14" t="s">
        <v>85</v>
      </c>
      <c r="AW182" s="14" t="s">
        <v>32</v>
      </c>
      <c r="AX182" s="14" t="s">
        <v>75</v>
      </c>
      <c r="AY182" s="254" t="s">
        <v>133</v>
      </c>
    </row>
    <row r="183" s="15" customFormat="1">
      <c r="A183" s="15"/>
      <c r="B183" s="255"/>
      <c r="C183" s="256"/>
      <c r="D183" s="235" t="s">
        <v>141</v>
      </c>
      <c r="E183" s="257" t="s">
        <v>1</v>
      </c>
      <c r="F183" s="258" t="s">
        <v>146</v>
      </c>
      <c r="G183" s="256"/>
      <c r="H183" s="259">
        <v>541.88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141</v>
      </c>
      <c r="AU183" s="265" t="s">
        <v>85</v>
      </c>
      <c r="AV183" s="15" t="s">
        <v>139</v>
      </c>
      <c r="AW183" s="15" t="s">
        <v>32</v>
      </c>
      <c r="AX183" s="15" t="s">
        <v>83</v>
      </c>
      <c r="AY183" s="265" t="s">
        <v>133</v>
      </c>
    </row>
    <row r="184" s="2" customFormat="1" ht="37.8" customHeight="1">
      <c r="A184" s="38"/>
      <c r="B184" s="39"/>
      <c r="C184" s="219" t="s">
        <v>209</v>
      </c>
      <c r="D184" s="219" t="s">
        <v>135</v>
      </c>
      <c r="E184" s="220" t="s">
        <v>210</v>
      </c>
      <c r="F184" s="221" t="s">
        <v>211</v>
      </c>
      <c r="G184" s="222" t="s">
        <v>183</v>
      </c>
      <c r="H184" s="223">
        <v>1625.6400000000001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139</v>
      </c>
      <c r="AT184" s="231" t="s">
        <v>135</v>
      </c>
      <c r="AU184" s="231" t="s">
        <v>85</v>
      </c>
      <c r="AY184" s="17" t="s">
        <v>133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83</v>
      </c>
      <c r="BK184" s="232">
        <f>ROUND(I184*H184,2)</f>
        <v>0</v>
      </c>
      <c r="BL184" s="17" t="s">
        <v>139</v>
      </c>
      <c r="BM184" s="231" t="s">
        <v>212</v>
      </c>
    </row>
    <row r="185" s="13" customFormat="1">
      <c r="A185" s="13"/>
      <c r="B185" s="233"/>
      <c r="C185" s="234"/>
      <c r="D185" s="235" t="s">
        <v>141</v>
      </c>
      <c r="E185" s="236" t="s">
        <v>1</v>
      </c>
      <c r="F185" s="237" t="s">
        <v>213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141</v>
      </c>
      <c r="AU185" s="243" t="s">
        <v>85</v>
      </c>
      <c r="AV185" s="13" t="s">
        <v>83</v>
      </c>
      <c r="AW185" s="13" t="s">
        <v>32</v>
      </c>
      <c r="AX185" s="13" t="s">
        <v>75</v>
      </c>
      <c r="AY185" s="243" t="s">
        <v>133</v>
      </c>
    </row>
    <row r="186" s="14" customFormat="1">
      <c r="A186" s="14"/>
      <c r="B186" s="244"/>
      <c r="C186" s="245"/>
      <c r="D186" s="235" t="s">
        <v>141</v>
      </c>
      <c r="E186" s="246" t="s">
        <v>1</v>
      </c>
      <c r="F186" s="247" t="s">
        <v>214</v>
      </c>
      <c r="G186" s="245"/>
      <c r="H186" s="248">
        <v>1625.6400000000001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141</v>
      </c>
      <c r="AU186" s="254" t="s">
        <v>85</v>
      </c>
      <c r="AV186" s="14" t="s">
        <v>85</v>
      </c>
      <c r="AW186" s="14" t="s">
        <v>32</v>
      </c>
      <c r="AX186" s="14" t="s">
        <v>75</v>
      </c>
      <c r="AY186" s="254" t="s">
        <v>133</v>
      </c>
    </row>
    <row r="187" s="15" customFormat="1">
      <c r="A187" s="15"/>
      <c r="B187" s="255"/>
      <c r="C187" s="256"/>
      <c r="D187" s="235" t="s">
        <v>141</v>
      </c>
      <c r="E187" s="257" t="s">
        <v>1</v>
      </c>
      <c r="F187" s="258" t="s">
        <v>146</v>
      </c>
      <c r="G187" s="256"/>
      <c r="H187" s="259">
        <v>1625.6400000000001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141</v>
      </c>
      <c r="AU187" s="265" t="s">
        <v>85</v>
      </c>
      <c r="AV187" s="15" t="s">
        <v>139</v>
      </c>
      <c r="AW187" s="15" t="s">
        <v>32</v>
      </c>
      <c r="AX187" s="15" t="s">
        <v>83</v>
      </c>
      <c r="AY187" s="265" t="s">
        <v>133</v>
      </c>
    </row>
    <row r="188" s="2" customFormat="1" ht="24.15" customHeight="1">
      <c r="A188" s="38"/>
      <c r="B188" s="39"/>
      <c r="C188" s="219" t="s">
        <v>215</v>
      </c>
      <c r="D188" s="219" t="s">
        <v>135</v>
      </c>
      <c r="E188" s="220" t="s">
        <v>216</v>
      </c>
      <c r="F188" s="221" t="s">
        <v>217</v>
      </c>
      <c r="G188" s="222" t="s">
        <v>218</v>
      </c>
      <c r="H188" s="223">
        <v>975.38400000000001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40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139</v>
      </c>
      <c r="AT188" s="231" t="s">
        <v>135</v>
      </c>
      <c r="AU188" s="231" t="s">
        <v>85</v>
      </c>
      <c r="AY188" s="17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83</v>
      </c>
      <c r="BK188" s="232">
        <f>ROUND(I188*H188,2)</f>
        <v>0</v>
      </c>
      <c r="BL188" s="17" t="s">
        <v>139</v>
      </c>
      <c r="BM188" s="231" t="s">
        <v>219</v>
      </c>
    </row>
    <row r="189" s="13" customFormat="1">
      <c r="A189" s="13"/>
      <c r="B189" s="233"/>
      <c r="C189" s="234"/>
      <c r="D189" s="235" t="s">
        <v>141</v>
      </c>
      <c r="E189" s="236" t="s">
        <v>1</v>
      </c>
      <c r="F189" s="237" t="s">
        <v>220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141</v>
      </c>
      <c r="AU189" s="243" t="s">
        <v>85</v>
      </c>
      <c r="AV189" s="13" t="s">
        <v>83</v>
      </c>
      <c r="AW189" s="13" t="s">
        <v>32</v>
      </c>
      <c r="AX189" s="13" t="s">
        <v>75</v>
      </c>
      <c r="AY189" s="243" t="s">
        <v>133</v>
      </c>
    </row>
    <row r="190" s="14" customFormat="1">
      <c r="A190" s="14"/>
      <c r="B190" s="244"/>
      <c r="C190" s="245"/>
      <c r="D190" s="235" t="s">
        <v>141</v>
      </c>
      <c r="E190" s="246" t="s">
        <v>1</v>
      </c>
      <c r="F190" s="247" t="s">
        <v>221</v>
      </c>
      <c r="G190" s="245"/>
      <c r="H190" s="248">
        <v>541.88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141</v>
      </c>
      <c r="AU190" s="254" t="s">
        <v>85</v>
      </c>
      <c r="AV190" s="14" t="s">
        <v>85</v>
      </c>
      <c r="AW190" s="14" t="s">
        <v>32</v>
      </c>
      <c r="AX190" s="14" t="s">
        <v>75</v>
      </c>
      <c r="AY190" s="254" t="s">
        <v>133</v>
      </c>
    </row>
    <row r="191" s="15" customFormat="1">
      <c r="A191" s="15"/>
      <c r="B191" s="255"/>
      <c r="C191" s="256"/>
      <c r="D191" s="235" t="s">
        <v>141</v>
      </c>
      <c r="E191" s="257" t="s">
        <v>1</v>
      </c>
      <c r="F191" s="258" t="s">
        <v>146</v>
      </c>
      <c r="G191" s="256"/>
      <c r="H191" s="259">
        <v>541.88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141</v>
      </c>
      <c r="AU191" s="265" t="s">
        <v>85</v>
      </c>
      <c r="AV191" s="15" t="s">
        <v>139</v>
      </c>
      <c r="AW191" s="15" t="s">
        <v>32</v>
      </c>
      <c r="AX191" s="15" t="s">
        <v>75</v>
      </c>
      <c r="AY191" s="265" t="s">
        <v>133</v>
      </c>
    </row>
    <row r="192" s="14" customFormat="1">
      <c r="A192" s="14"/>
      <c r="B192" s="244"/>
      <c r="C192" s="245"/>
      <c r="D192" s="235" t="s">
        <v>141</v>
      </c>
      <c r="E192" s="246" t="s">
        <v>1</v>
      </c>
      <c r="F192" s="247" t="s">
        <v>222</v>
      </c>
      <c r="G192" s="245"/>
      <c r="H192" s="248">
        <v>975.38400000000001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141</v>
      </c>
      <c r="AU192" s="254" t="s">
        <v>85</v>
      </c>
      <c r="AV192" s="14" t="s">
        <v>85</v>
      </c>
      <c r="AW192" s="14" t="s">
        <v>32</v>
      </c>
      <c r="AX192" s="14" t="s">
        <v>83</v>
      </c>
      <c r="AY192" s="254" t="s">
        <v>133</v>
      </c>
    </row>
    <row r="193" s="2" customFormat="1" ht="16.5" customHeight="1">
      <c r="A193" s="38"/>
      <c r="B193" s="39"/>
      <c r="C193" s="219" t="s">
        <v>223</v>
      </c>
      <c r="D193" s="219" t="s">
        <v>135</v>
      </c>
      <c r="E193" s="220" t="s">
        <v>224</v>
      </c>
      <c r="F193" s="221" t="s">
        <v>225</v>
      </c>
      <c r="G193" s="222" t="s">
        <v>183</v>
      </c>
      <c r="H193" s="223">
        <v>541.88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40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139</v>
      </c>
      <c r="AT193" s="231" t="s">
        <v>135</v>
      </c>
      <c r="AU193" s="231" t="s">
        <v>85</v>
      </c>
      <c r="AY193" s="17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83</v>
      </c>
      <c r="BK193" s="232">
        <f>ROUND(I193*H193,2)</f>
        <v>0</v>
      </c>
      <c r="BL193" s="17" t="s">
        <v>139</v>
      </c>
      <c r="BM193" s="231" t="s">
        <v>226</v>
      </c>
    </row>
    <row r="194" s="13" customFormat="1">
      <c r="A194" s="13"/>
      <c r="B194" s="233"/>
      <c r="C194" s="234"/>
      <c r="D194" s="235" t="s">
        <v>141</v>
      </c>
      <c r="E194" s="236" t="s">
        <v>1</v>
      </c>
      <c r="F194" s="237" t="s">
        <v>220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85</v>
      </c>
      <c r="AV194" s="13" t="s">
        <v>83</v>
      </c>
      <c r="AW194" s="13" t="s">
        <v>32</v>
      </c>
      <c r="AX194" s="13" t="s">
        <v>75</v>
      </c>
      <c r="AY194" s="243" t="s">
        <v>133</v>
      </c>
    </row>
    <row r="195" s="14" customFormat="1">
      <c r="A195" s="14"/>
      <c r="B195" s="244"/>
      <c r="C195" s="245"/>
      <c r="D195" s="235" t="s">
        <v>141</v>
      </c>
      <c r="E195" s="246" t="s">
        <v>1</v>
      </c>
      <c r="F195" s="247" t="s">
        <v>221</v>
      </c>
      <c r="G195" s="245"/>
      <c r="H195" s="248">
        <v>541.88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141</v>
      </c>
      <c r="AU195" s="254" t="s">
        <v>85</v>
      </c>
      <c r="AV195" s="14" t="s">
        <v>85</v>
      </c>
      <c r="AW195" s="14" t="s">
        <v>32</v>
      </c>
      <c r="AX195" s="14" t="s">
        <v>75</v>
      </c>
      <c r="AY195" s="254" t="s">
        <v>133</v>
      </c>
    </row>
    <row r="196" s="15" customFormat="1">
      <c r="A196" s="15"/>
      <c r="B196" s="255"/>
      <c r="C196" s="256"/>
      <c r="D196" s="235" t="s">
        <v>141</v>
      </c>
      <c r="E196" s="257" t="s">
        <v>1</v>
      </c>
      <c r="F196" s="258" t="s">
        <v>146</v>
      </c>
      <c r="G196" s="256"/>
      <c r="H196" s="259">
        <v>541.88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141</v>
      </c>
      <c r="AU196" s="265" t="s">
        <v>85</v>
      </c>
      <c r="AV196" s="15" t="s">
        <v>139</v>
      </c>
      <c r="AW196" s="15" t="s">
        <v>32</v>
      </c>
      <c r="AX196" s="15" t="s">
        <v>83</v>
      </c>
      <c r="AY196" s="265" t="s">
        <v>133</v>
      </c>
    </row>
    <row r="197" s="2" customFormat="1" ht="24.15" customHeight="1">
      <c r="A197" s="38"/>
      <c r="B197" s="39"/>
      <c r="C197" s="219" t="s">
        <v>227</v>
      </c>
      <c r="D197" s="219" t="s">
        <v>135</v>
      </c>
      <c r="E197" s="220" t="s">
        <v>228</v>
      </c>
      <c r="F197" s="221" t="s">
        <v>229</v>
      </c>
      <c r="G197" s="222" t="s">
        <v>183</v>
      </c>
      <c r="H197" s="223">
        <v>384.19999999999999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40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139</v>
      </c>
      <c r="AT197" s="231" t="s">
        <v>135</v>
      </c>
      <c r="AU197" s="231" t="s">
        <v>85</v>
      </c>
      <c r="AY197" s="17" t="s">
        <v>133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83</v>
      </c>
      <c r="BK197" s="232">
        <f>ROUND(I197*H197,2)</f>
        <v>0</v>
      </c>
      <c r="BL197" s="17" t="s">
        <v>139</v>
      </c>
      <c r="BM197" s="231" t="s">
        <v>230</v>
      </c>
    </row>
    <row r="198" s="13" customFormat="1">
      <c r="A198" s="13"/>
      <c r="B198" s="233"/>
      <c r="C198" s="234"/>
      <c r="D198" s="235" t="s">
        <v>141</v>
      </c>
      <c r="E198" s="236" t="s">
        <v>1</v>
      </c>
      <c r="F198" s="237" t="s">
        <v>220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85</v>
      </c>
      <c r="AV198" s="13" t="s">
        <v>83</v>
      </c>
      <c r="AW198" s="13" t="s">
        <v>32</v>
      </c>
      <c r="AX198" s="13" t="s">
        <v>75</v>
      </c>
      <c r="AY198" s="243" t="s">
        <v>133</v>
      </c>
    </row>
    <row r="199" s="14" customFormat="1">
      <c r="A199" s="14"/>
      <c r="B199" s="244"/>
      <c r="C199" s="245"/>
      <c r="D199" s="235" t="s">
        <v>141</v>
      </c>
      <c r="E199" s="246" t="s">
        <v>1</v>
      </c>
      <c r="F199" s="247" t="s">
        <v>221</v>
      </c>
      <c r="G199" s="245"/>
      <c r="H199" s="248">
        <v>541.88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141</v>
      </c>
      <c r="AU199" s="254" t="s">
        <v>85</v>
      </c>
      <c r="AV199" s="14" t="s">
        <v>85</v>
      </c>
      <c r="AW199" s="14" t="s">
        <v>32</v>
      </c>
      <c r="AX199" s="14" t="s">
        <v>75</v>
      </c>
      <c r="AY199" s="254" t="s">
        <v>133</v>
      </c>
    </row>
    <row r="200" s="13" customFormat="1">
      <c r="A200" s="13"/>
      <c r="B200" s="233"/>
      <c r="C200" s="234"/>
      <c r="D200" s="235" t="s">
        <v>141</v>
      </c>
      <c r="E200" s="236" t="s">
        <v>1</v>
      </c>
      <c r="F200" s="237" t="s">
        <v>231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141</v>
      </c>
      <c r="AU200" s="243" t="s">
        <v>85</v>
      </c>
      <c r="AV200" s="13" t="s">
        <v>83</v>
      </c>
      <c r="AW200" s="13" t="s">
        <v>32</v>
      </c>
      <c r="AX200" s="13" t="s">
        <v>75</v>
      </c>
      <c r="AY200" s="243" t="s">
        <v>133</v>
      </c>
    </row>
    <row r="201" s="14" customFormat="1">
      <c r="A201" s="14"/>
      <c r="B201" s="244"/>
      <c r="C201" s="245"/>
      <c r="D201" s="235" t="s">
        <v>141</v>
      </c>
      <c r="E201" s="246" t="s">
        <v>1</v>
      </c>
      <c r="F201" s="247" t="s">
        <v>232</v>
      </c>
      <c r="G201" s="245"/>
      <c r="H201" s="248">
        <v>-0.80000000000000004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141</v>
      </c>
      <c r="AU201" s="254" t="s">
        <v>85</v>
      </c>
      <c r="AV201" s="14" t="s">
        <v>85</v>
      </c>
      <c r="AW201" s="14" t="s">
        <v>32</v>
      </c>
      <c r="AX201" s="14" t="s">
        <v>75</v>
      </c>
      <c r="AY201" s="254" t="s">
        <v>133</v>
      </c>
    </row>
    <row r="202" s="14" customFormat="1">
      <c r="A202" s="14"/>
      <c r="B202" s="244"/>
      <c r="C202" s="245"/>
      <c r="D202" s="235" t="s">
        <v>141</v>
      </c>
      <c r="E202" s="246" t="s">
        <v>1</v>
      </c>
      <c r="F202" s="247" t="s">
        <v>233</v>
      </c>
      <c r="G202" s="245"/>
      <c r="H202" s="248">
        <v>-28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141</v>
      </c>
      <c r="AU202" s="254" t="s">
        <v>85</v>
      </c>
      <c r="AV202" s="14" t="s">
        <v>85</v>
      </c>
      <c r="AW202" s="14" t="s">
        <v>32</v>
      </c>
      <c r="AX202" s="14" t="s">
        <v>75</v>
      </c>
      <c r="AY202" s="254" t="s">
        <v>133</v>
      </c>
    </row>
    <row r="203" s="13" customFormat="1">
      <c r="A203" s="13"/>
      <c r="B203" s="233"/>
      <c r="C203" s="234"/>
      <c r="D203" s="235" t="s">
        <v>141</v>
      </c>
      <c r="E203" s="236" t="s">
        <v>1</v>
      </c>
      <c r="F203" s="237" t="s">
        <v>234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141</v>
      </c>
      <c r="AU203" s="243" t="s">
        <v>85</v>
      </c>
      <c r="AV203" s="13" t="s">
        <v>83</v>
      </c>
      <c r="AW203" s="13" t="s">
        <v>32</v>
      </c>
      <c r="AX203" s="13" t="s">
        <v>75</v>
      </c>
      <c r="AY203" s="243" t="s">
        <v>133</v>
      </c>
    </row>
    <row r="204" s="14" customFormat="1">
      <c r="A204" s="14"/>
      <c r="B204" s="244"/>
      <c r="C204" s="245"/>
      <c r="D204" s="235" t="s">
        <v>141</v>
      </c>
      <c r="E204" s="246" t="s">
        <v>1</v>
      </c>
      <c r="F204" s="247" t="s">
        <v>235</v>
      </c>
      <c r="G204" s="245"/>
      <c r="H204" s="248">
        <v>-128.88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141</v>
      </c>
      <c r="AU204" s="254" t="s">
        <v>85</v>
      </c>
      <c r="AV204" s="14" t="s">
        <v>85</v>
      </c>
      <c r="AW204" s="14" t="s">
        <v>32</v>
      </c>
      <c r="AX204" s="14" t="s">
        <v>75</v>
      </c>
      <c r="AY204" s="254" t="s">
        <v>133</v>
      </c>
    </row>
    <row r="205" s="15" customFormat="1">
      <c r="A205" s="15"/>
      <c r="B205" s="255"/>
      <c r="C205" s="256"/>
      <c r="D205" s="235" t="s">
        <v>141</v>
      </c>
      <c r="E205" s="257" t="s">
        <v>1</v>
      </c>
      <c r="F205" s="258" t="s">
        <v>146</v>
      </c>
      <c r="G205" s="256"/>
      <c r="H205" s="259">
        <v>384.20000000000005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141</v>
      </c>
      <c r="AU205" s="265" t="s">
        <v>85</v>
      </c>
      <c r="AV205" s="15" t="s">
        <v>139</v>
      </c>
      <c r="AW205" s="15" t="s">
        <v>32</v>
      </c>
      <c r="AX205" s="15" t="s">
        <v>83</v>
      </c>
      <c r="AY205" s="265" t="s">
        <v>133</v>
      </c>
    </row>
    <row r="206" s="2" customFormat="1" ht="16.5" customHeight="1">
      <c r="A206" s="38"/>
      <c r="B206" s="39"/>
      <c r="C206" s="266" t="s">
        <v>236</v>
      </c>
      <c r="D206" s="266" t="s">
        <v>237</v>
      </c>
      <c r="E206" s="267" t="s">
        <v>238</v>
      </c>
      <c r="F206" s="268" t="s">
        <v>239</v>
      </c>
      <c r="G206" s="269" t="s">
        <v>218</v>
      </c>
      <c r="H206" s="270">
        <v>768.39999999999998</v>
      </c>
      <c r="I206" s="271"/>
      <c r="J206" s="272">
        <f>ROUND(I206*H206,2)</f>
        <v>0</v>
      </c>
      <c r="K206" s="273"/>
      <c r="L206" s="274"/>
      <c r="M206" s="275" t="s">
        <v>1</v>
      </c>
      <c r="N206" s="276" t="s">
        <v>40</v>
      </c>
      <c r="O206" s="91"/>
      <c r="P206" s="229">
        <f>O206*H206</f>
        <v>0</v>
      </c>
      <c r="Q206" s="229">
        <v>1</v>
      </c>
      <c r="R206" s="229">
        <f>Q206*H206</f>
        <v>768.39999999999998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180</v>
      </c>
      <c r="AT206" s="231" t="s">
        <v>237</v>
      </c>
      <c r="AU206" s="231" t="s">
        <v>85</v>
      </c>
      <c r="AY206" s="17" t="s">
        <v>133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83</v>
      </c>
      <c r="BK206" s="232">
        <f>ROUND(I206*H206,2)</f>
        <v>0</v>
      </c>
      <c r="BL206" s="17" t="s">
        <v>139</v>
      </c>
      <c r="BM206" s="231" t="s">
        <v>240</v>
      </c>
    </row>
    <row r="207" s="14" customFormat="1">
      <c r="A207" s="14"/>
      <c r="B207" s="244"/>
      <c r="C207" s="245"/>
      <c r="D207" s="235" t="s">
        <v>141</v>
      </c>
      <c r="E207" s="246" t="s">
        <v>1</v>
      </c>
      <c r="F207" s="247" t="s">
        <v>241</v>
      </c>
      <c r="G207" s="245"/>
      <c r="H207" s="248">
        <v>768.39999999999998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141</v>
      </c>
      <c r="AU207" s="254" t="s">
        <v>85</v>
      </c>
      <c r="AV207" s="14" t="s">
        <v>85</v>
      </c>
      <c r="AW207" s="14" t="s">
        <v>32</v>
      </c>
      <c r="AX207" s="14" t="s">
        <v>83</v>
      </c>
      <c r="AY207" s="254" t="s">
        <v>133</v>
      </c>
    </row>
    <row r="208" s="2" customFormat="1" ht="24.15" customHeight="1">
      <c r="A208" s="38"/>
      <c r="B208" s="39"/>
      <c r="C208" s="219" t="s">
        <v>242</v>
      </c>
      <c r="D208" s="219" t="s">
        <v>135</v>
      </c>
      <c r="E208" s="220" t="s">
        <v>243</v>
      </c>
      <c r="F208" s="221" t="s">
        <v>244</v>
      </c>
      <c r="G208" s="222" t="s">
        <v>183</v>
      </c>
      <c r="H208" s="223">
        <v>128.88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40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139</v>
      </c>
      <c r="AT208" s="231" t="s">
        <v>135</v>
      </c>
      <c r="AU208" s="231" t="s">
        <v>85</v>
      </c>
      <c r="AY208" s="17" t="s">
        <v>133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83</v>
      </c>
      <c r="BK208" s="232">
        <f>ROUND(I208*H208,2)</f>
        <v>0</v>
      </c>
      <c r="BL208" s="17" t="s">
        <v>139</v>
      </c>
      <c r="BM208" s="231" t="s">
        <v>245</v>
      </c>
    </row>
    <row r="209" s="13" customFormat="1">
      <c r="A209" s="13"/>
      <c r="B209" s="233"/>
      <c r="C209" s="234"/>
      <c r="D209" s="235" t="s">
        <v>141</v>
      </c>
      <c r="E209" s="236" t="s">
        <v>1</v>
      </c>
      <c r="F209" s="237" t="s">
        <v>246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85</v>
      </c>
      <c r="AV209" s="13" t="s">
        <v>83</v>
      </c>
      <c r="AW209" s="13" t="s">
        <v>32</v>
      </c>
      <c r="AX209" s="13" t="s">
        <v>75</v>
      </c>
      <c r="AY209" s="243" t="s">
        <v>133</v>
      </c>
    </row>
    <row r="210" s="14" customFormat="1">
      <c r="A210" s="14"/>
      <c r="B210" s="244"/>
      <c r="C210" s="245"/>
      <c r="D210" s="235" t="s">
        <v>141</v>
      </c>
      <c r="E210" s="246" t="s">
        <v>1</v>
      </c>
      <c r="F210" s="247" t="s">
        <v>247</v>
      </c>
      <c r="G210" s="245"/>
      <c r="H210" s="248">
        <v>154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141</v>
      </c>
      <c r="AU210" s="254" t="s">
        <v>85</v>
      </c>
      <c r="AV210" s="14" t="s">
        <v>85</v>
      </c>
      <c r="AW210" s="14" t="s">
        <v>32</v>
      </c>
      <c r="AX210" s="14" t="s">
        <v>75</v>
      </c>
      <c r="AY210" s="254" t="s">
        <v>133</v>
      </c>
    </row>
    <row r="211" s="13" customFormat="1">
      <c r="A211" s="13"/>
      <c r="B211" s="233"/>
      <c r="C211" s="234"/>
      <c r="D211" s="235" t="s">
        <v>141</v>
      </c>
      <c r="E211" s="236" t="s">
        <v>1</v>
      </c>
      <c r="F211" s="237" t="s">
        <v>195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141</v>
      </c>
      <c r="AU211" s="243" t="s">
        <v>85</v>
      </c>
      <c r="AV211" s="13" t="s">
        <v>83</v>
      </c>
      <c r="AW211" s="13" t="s">
        <v>32</v>
      </c>
      <c r="AX211" s="13" t="s">
        <v>75</v>
      </c>
      <c r="AY211" s="243" t="s">
        <v>133</v>
      </c>
    </row>
    <row r="212" s="14" customFormat="1">
      <c r="A212" s="14"/>
      <c r="B212" s="244"/>
      <c r="C212" s="245"/>
      <c r="D212" s="235" t="s">
        <v>141</v>
      </c>
      <c r="E212" s="246" t="s">
        <v>1</v>
      </c>
      <c r="F212" s="247" t="s">
        <v>196</v>
      </c>
      <c r="G212" s="245"/>
      <c r="H212" s="248">
        <v>-25.120000000000001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141</v>
      </c>
      <c r="AU212" s="254" t="s">
        <v>85</v>
      </c>
      <c r="AV212" s="14" t="s">
        <v>85</v>
      </c>
      <c r="AW212" s="14" t="s">
        <v>32</v>
      </c>
      <c r="AX212" s="14" t="s">
        <v>75</v>
      </c>
      <c r="AY212" s="254" t="s">
        <v>133</v>
      </c>
    </row>
    <row r="213" s="15" customFormat="1">
      <c r="A213" s="15"/>
      <c r="B213" s="255"/>
      <c r="C213" s="256"/>
      <c r="D213" s="235" t="s">
        <v>141</v>
      </c>
      <c r="E213" s="257" t="s">
        <v>1</v>
      </c>
      <c r="F213" s="258" t="s">
        <v>146</v>
      </c>
      <c r="G213" s="256"/>
      <c r="H213" s="259">
        <v>128.88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141</v>
      </c>
      <c r="AU213" s="265" t="s">
        <v>85</v>
      </c>
      <c r="AV213" s="15" t="s">
        <v>139</v>
      </c>
      <c r="AW213" s="15" t="s">
        <v>32</v>
      </c>
      <c r="AX213" s="15" t="s">
        <v>83</v>
      </c>
      <c r="AY213" s="265" t="s">
        <v>133</v>
      </c>
    </row>
    <row r="214" s="2" customFormat="1" ht="16.5" customHeight="1">
      <c r="A214" s="38"/>
      <c r="B214" s="39"/>
      <c r="C214" s="266" t="s">
        <v>248</v>
      </c>
      <c r="D214" s="266" t="s">
        <v>237</v>
      </c>
      <c r="E214" s="267" t="s">
        <v>249</v>
      </c>
      <c r="F214" s="268" t="s">
        <v>250</v>
      </c>
      <c r="G214" s="269" t="s">
        <v>218</v>
      </c>
      <c r="H214" s="270">
        <v>257.75999999999999</v>
      </c>
      <c r="I214" s="271"/>
      <c r="J214" s="272">
        <f>ROUND(I214*H214,2)</f>
        <v>0</v>
      </c>
      <c r="K214" s="273"/>
      <c r="L214" s="274"/>
      <c r="M214" s="275" t="s">
        <v>1</v>
      </c>
      <c r="N214" s="276" t="s">
        <v>40</v>
      </c>
      <c r="O214" s="91"/>
      <c r="P214" s="229">
        <f>O214*H214</f>
        <v>0</v>
      </c>
      <c r="Q214" s="229">
        <v>1</v>
      </c>
      <c r="R214" s="229">
        <f>Q214*H214</f>
        <v>257.75999999999999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180</v>
      </c>
      <c r="AT214" s="231" t="s">
        <v>237</v>
      </c>
      <c r="AU214" s="231" t="s">
        <v>85</v>
      </c>
      <c r="AY214" s="17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83</v>
      </c>
      <c r="BK214" s="232">
        <f>ROUND(I214*H214,2)</f>
        <v>0</v>
      </c>
      <c r="BL214" s="17" t="s">
        <v>139</v>
      </c>
      <c r="BM214" s="231" t="s">
        <v>251</v>
      </c>
    </row>
    <row r="215" s="14" customFormat="1">
      <c r="A215" s="14"/>
      <c r="B215" s="244"/>
      <c r="C215" s="245"/>
      <c r="D215" s="235" t="s">
        <v>141</v>
      </c>
      <c r="E215" s="246" t="s">
        <v>1</v>
      </c>
      <c r="F215" s="247" t="s">
        <v>252</v>
      </c>
      <c r="G215" s="245"/>
      <c r="H215" s="248">
        <v>257.75999999999999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141</v>
      </c>
      <c r="AU215" s="254" t="s">
        <v>85</v>
      </c>
      <c r="AV215" s="14" t="s">
        <v>85</v>
      </c>
      <c r="AW215" s="14" t="s">
        <v>32</v>
      </c>
      <c r="AX215" s="14" t="s">
        <v>83</v>
      </c>
      <c r="AY215" s="254" t="s">
        <v>133</v>
      </c>
    </row>
    <row r="216" s="2" customFormat="1" ht="24.15" customHeight="1">
      <c r="A216" s="38"/>
      <c r="B216" s="39"/>
      <c r="C216" s="219" t="s">
        <v>253</v>
      </c>
      <c r="D216" s="219" t="s">
        <v>135</v>
      </c>
      <c r="E216" s="220" t="s">
        <v>254</v>
      </c>
      <c r="F216" s="221" t="s">
        <v>255</v>
      </c>
      <c r="G216" s="222" t="s">
        <v>138</v>
      </c>
      <c r="H216" s="223">
        <v>200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40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139</v>
      </c>
      <c r="AT216" s="231" t="s">
        <v>135</v>
      </c>
      <c r="AU216" s="231" t="s">
        <v>85</v>
      </c>
      <c r="AY216" s="17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83</v>
      </c>
      <c r="BK216" s="232">
        <f>ROUND(I216*H216,2)</f>
        <v>0</v>
      </c>
      <c r="BL216" s="17" t="s">
        <v>139</v>
      </c>
      <c r="BM216" s="231" t="s">
        <v>256</v>
      </c>
    </row>
    <row r="217" s="13" customFormat="1">
      <c r="A217" s="13"/>
      <c r="B217" s="233"/>
      <c r="C217" s="234"/>
      <c r="D217" s="235" t="s">
        <v>141</v>
      </c>
      <c r="E217" s="236" t="s">
        <v>1</v>
      </c>
      <c r="F217" s="237" t="s">
        <v>142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141</v>
      </c>
      <c r="AU217" s="243" t="s">
        <v>85</v>
      </c>
      <c r="AV217" s="13" t="s">
        <v>83</v>
      </c>
      <c r="AW217" s="13" t="s">
        <v>32</v>
      </c>
      <c r="AX217" s="13" t="s">
        <v>75</v>
      </c>
      <c r="AY217" s="243" t="s">
        <v>133</v>
      </c>
    </row>
    <row r="218" s="14" customFormat="1">
      <c r="A218" s="14"/>
      <c r="B218" s="244"/>
      <c r="C218" s="245"/>
      <c r="D218" s="235" t="s">
        <v>141</v>
      </c>
      <c r="E218" s="246" t="s">
        <v>1</v>
      </c>
      <c r="F218" s="247" t="s">
        <v>257</v>
      </c>
      <c r="G218" s="245"/>
      <c r="H218" s="248">
        <v>200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141</v>
      </c>
      <c r="AU218" s="254" t="s">
        <v>85</v>
      </c>
      <c r="AV218" s="14" t="s">
        <v>85</v>
      </c>
      <c r="AW218" s="14" t="s">
        <v>32</v>
      </c>
      <c r="AX218" s="14" t="s">
        <v>75</v>
      </c>
      <c r="AY218" s="254" t="s">
        <v>133</v>
      </c>
    </row>
    <row r="219" s="15" customFormat="1">
      <c r="A219" s="15"/>
      <c r="B219" s="255"/>
      <c r="C219" s="256"/>
      <c r="D219" s="235" t="s">
        <v>141</v>
      </c>
      <c r="E219" s="257" t="s">
        <v>1</v>
      </c>
      <c r="F219" s="258" t="s">
        <v>146</v>
      </c>
      <c r="G219" s="256"/>
      <c r="H219" s="259">
        <v>200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141</v>
      </c>
      <c r="AU219" s="265" t="s">
        <v>85</v>
      </c>
      <c r="AV219" s="15" t="s">
        <v>139</v>
      </c>
      <c r="AW219" s="15" t="s">
        <v>32</v>
      </c>
      <c r="AX219" s="15" t="s">
        <v>83</v>
      </c>
      <c r="AY219" s="265" t="s">
        <v>133</v>
      </c>
    </row>
    <row r="220" s="12" customFormat="1" ht="22.8" customHeight="1">
      <c r="A220" s="12"/>
      <c r="B220" s="203"/>
      <c r="C220" s="204"/>
      <c r="D220" s="205" t="s">
        <v>74</v>
      </c>
      <c r="E220" s="217" t="s">
        <v>85</v>
      </c>
      <c r="F220" s="217" t="s">
        <v>258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SUM(P221:P222)</f>
        <v>0</v>
      </c>
      <c r="Q220" s="211"/>
      <c r="R220" s="212">
        <f>SUM(R221:R222)</f>
        <v>10.224500000000001</v>
      </c>
      <c r="S220" s="211"/>
      <c r="T220" s="213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83</v>
      </c>
      <c r="AT220" s="215" t="s">
        <v>74</v>
      </c>
      <c r="AU220" s="215" t="s">
        <v>83</v>
      </c>
      <c r="AY220" s="214" t="s">
        <v>133</v>
      </c>
      <c r="BK220" s="216">
        <f>SUM(BK221:BK222)</f>
        <v>0</v>
      </c>
    </row>
    <row r="221" s="2" customFormat="1" ht="37.8" customHeight="1">
      <c r="A221" s="38"/>
      <c r="B221" s="39"/>
      <c r="C221" s="219" t="s">
        <v>7</v>
      </c>
      <c r="D221" s="219" t="s">
        <v>135</v>
      </c>
      <c r="E221" s="220" t="s">
        <v>259</v>
      </c>
      <c r="F221" s="221" t="s">
        <v>260</v>
      </c>
      <c r="G221" s="222" t="s">
        <v>176</v>
      </c>
      <c r="H221" s="223">
        <v>50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40</v>
      </c>
      <c r="O221" s="91"/>
      <c r="P221" s="229">
        <f>O221*H221</f>
        <v>0</v>
      </c>
      <c r="Q221" s="229">
        <v>0.20449000000000001</v>
      </c>
      <c r="R221" s="229">
        <f>Q221*H221</f>
        <v>10.224500000000001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139</v>
      </c>
      <c r="AT221" s="231" t="s">
        <v>135</v>
      </c>
      <c r="AU221" s="231" t="s">
        <v>85</v>
      </c>
      <c r="AY221" s="17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83</v>
      </c>
      <c r="BK221" s="232">
        <f>ROUND(I221*H221,2)</f>
        <v>0</v>
      </c>
      <c r="BL221" s="17" t="s">
        <v>139</v>
      </c>
      <c r="BM221" s="231" t="s">
        <v>261</v>
      </c>
    </row>
    <row r="222" s="14" customFormat="1">
      <c r="A222" s="14"/>
      <c r="B222" s="244"/>
      <c r="C222" s="245"/>
      <c r="D222" s="235" t="s">
        <v>141</v>
      </c>
      <c r="E222" s="246" t="s">
        <v>1</v>
      </c>
      <c r="F222" s="247" t="s">
        <v>262</v>
      </c>
      <c r="G222" s="245"/>
      <c r="H222" s="248">
        <v>50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141</v>
      </c>
      <c r="AU222" s="254" t="s">
        <v>85</v>
      </c>
      <c r="AV222" s="14" t="s">
        <v>85</v>
      </c>
      <c r="AW222" s="14" t="s">
        <v>32</v>
      </c>
      <c r="AX222" s="14" t="s">
        <v>83</v>
      </c>
      <c r="AY222" s="254" t="s">
        <v>133</v>
      </c>
    </row>
    <row r="223" s="12" customFormat="1" ht="22.8" customHeight="1">
      <c r="A223" s="12"/>
      <c r="B223" s="203"/>
      <c r="C223" s="204"/>
      <c r="D223" s="205" t="s">
        <v>74</v>
      </c>
      <c r="E223" s="217" t="s">
        <v>139</v>
      </c>
      <c r="F223" s="217" t="s">
        <v>263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SUM(P224:P235)</f>
        <v>0</v>
      </c>
      <c r="Q223" s="211"/>
      <c r="R223" s="212">
        <f>SUM(R224:R235)</f>
        <v>55.503626000000004</v>
      </c>
      <c r="S223" s="211"/>
      <c r="T223" s="213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83</v>
      </c>
      <c r="AT223" s="215" t="s">
        <v>74</v>
      </c>
      <c r="AU223" s="215" t="s">
        <v>83</v>
      </c>
      <c r="AY223" s="214" t="s">
        <v>133</v>
      </c>
      <c r="BK223" s="216">
        <f>SUM(BK224:BK235)</f>
        <v>0</v>
      </c>
    </row>
    <row r="224" s="2" customFormat="1" ht="16.5" customHeight="1">
      <c r="A224" s="38"/>
      <c r="B224" s="39"/>
      <c r="C224" s="219" t="s">
        <v>264</v>
      </c>
      <c r="D224" s="219" t="s">
        <v>135</v>
      </c>
      <c r="E224" s="220" t="s">
        <v>265</v>
      </c>
      <c r="F224" s="221" t="s">
        <v>266</v>
      </c>
      <c r="G224" s="222" t="s">
        <v>183</v>
      </c>
      <c r="H224" s="223">
        <v>0.80000000000000004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40</v>
      </c>
      <c r="O224" s="91"/>
      <c r="P224" s="229">
        <f>O224*H224</f>
        <v>0</v>
      </c>
      <c r="Q224" s="229">
        <v>1.7034</v>
      </c>
      <c r="R224" s="229">
        <f>Q224*H224</f>
        <v>1.3627200000000002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139</v>
      </c>
      <c r="AT224" s="231" t="s">
        <v>135</v>
      </c>
      <c r="AU224" s="231" t="s">
        <v>85</v>
      </c>
      <c r="AY224" s="17" t="s">
        <v>133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83</v>
      </c>
      <c r="BK224" s="232">
        <f>ROUND(I224*H224,2)</f>
        <v>0</v>
      </c>
      <c r="BL224" s="17" t="s">
        <v>139</v>
      </c>
      <c r="BM224" s="231" t="s">
        <v>267</v>
      </c>
    </row>
    <row r="225" s="13" customFormat="1">
      <c r="A225" s="13"/>
      <c r="B225" s="233"/>
      <c r="C225" s="234"/>
      <c r="D225" s="235" t="s">
        <v>141</v>
      </c>
      <c r="E225" s="236" t="s">
        <v>1</v>
      </c>
      <c r="F225" s="237" t="s">
        <v>268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141</v>
      </c>
      <c r="AU225" s="243" t="s">
        <v>85</v>
      </c>
      <c r="AV225" s="13" t="s">
        <v>83</v>
      </c>
      <c r="AW225" s="13" t="s">
        <v>32</v>
      </c>
      <c r="AX225" s="13" t="s">
        <v>75</v>
      </c>
      <c r="AY225" s="243" t="s">
        <v>133</v>
      </c>
    </row>
    <row r="226" s="14" customFormat="1">
      <c r="A226" s="14"/>
      <c r="B226" s="244"/>
      <c r="C226" s="245"/>
      <c r="D226" s="235" t="s">
        <v>141</v>
      </c>
      <c r="E226" s="246" t="s">
        <v>1</v>
      </c>
      <c r="F226" s="247" t="s">
        <v>269</v>
      </c>
      <c r="G226" s="245"/>
      <c r="H226" s="248">
        <v>0.80000000000000004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141</v>
      </c>
      <c r="AU226" s="254" t="s">
        <v>85</v>
      </c>
      <c r="AV226" s="14" t="s">
        <v>85</v>
      </c>
      <c r="AW226" s="14" t="s">
        <v>32</v>
      </c>
      <c r="AX226" s="14" t="s">
        <v>75</v>
      </c>
      <c r="AY226" s="254" t="s">
        <v>133</v>
      </c>
    </row>
    <row r="227" s="15" customFormat="1">
      <c r="A227" s="15"/>
      <c r="B227" s="255"/>
      <c r="C227" s="256"/>
      <c r="D227" s="235" t="s">
        <v>141</v>
      </c>
      <c r="E227" s="257" t="s">
        <v>1</v>
      </c>
      <c r="F227" s="258" t="s">
        <v>146</v>
      </c>
      <c r="G227" s="256"/>
      <c r="H227" s="259">
        <v>0.80000000000000004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141</v>
      </c>
      <c r="AU227" s="265" t="s">
        <v>85</v>
      </c>
      <c r="AV227" s="15" t="s">
        <v>139</v>
      </c>
      <c r="AW227" s="15" t="s">
        <v>32</v>
      </c>
      <c r="AX227" s="15" t="s">
        <v>83</v>
      </c>
      <c r="AY227" s="265" t="s">
        <v>133</v>
      </c>
    </row>
    <row r="228" s="2" customFormat="1" ht="16.5" customHeight="1">
      <c r="A228" s="38"/>
      <c r="B228" s="39"/>
      <c r="C228" s="219" t="s">
        <v>270</v>
      </c>
      <c r="D228" s="219" t="s">
        <v>135</v>
      </c>
      <c r="E228" s="220" t="s">
        <v>271</v>
      </c>
      <c r="F228" s="221" t="s">
        <v>272</v>
      </c>
      <c r="G228" s="222" t="s">
        <v>183</v>
      </c>
      <c r="H228" s="223">
        <v>28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40</v>
      </c>
      <c r="O228" s="91"/>
      <c r="P228" s="229">
        <f>O228*H228</f>
        <v>0</v>
      </c>
      <c r="Q228" s="229">
        <v>1.8907700000000001</v>
      </c>
      <c r="R228" s="229">
        <f>Q228*H228</f>
        <v>52.941560000000003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139</v>
      </c>
      <c r="AT228" s="231" t="s">
        <v>135</v>
      </c>
      <c r="AU228" s="231" t="s">
        <v>85</v>
      </c>
      <c r="AY228" s="17" t="s">
        <v>133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83</v>
      </c>
      <c r="BK228" s="232">
        <f>ROUND(I228*H228,2)</f>
        <v>0</v>
      </c>
      <c r="BL228" s="17" t="s">
        <v>139</v>
      </c>
      <c r="BM228" s="231" t="s">
        <v>273</v>
      </c>
    </row>
    <row r="229" s="13" customFormat="1">
      <c r="A229" s="13"/>
      <c r="B229" s="233"/>
      <c r="C229" s="234"/>
      <c r="D229" s="235" t="s">
        <v>141</v>
      </c>
      <c r="E229" s="236" t="s">
        <v>1</v>
      </c>
      <c r="F229" s="237" t="s">
        <v>274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141</v>
      </c>
      <c r="AU229" s="243" t="s">
        <v>85</v>
      </c>
      <c r="AV229" s="13" t="s">
        <v>83</v>
      </c>
      <c r="AW229" s="13" t="s">
        <v>32</v>
      </c>
      <c r="AX229" s="13" t="s">
        <v>75</v>
      </c>
      <c r="AY229" s="243" t="s">
        <v>133</v>
      </c>
    </row>
    <row r="230" s="14" customFormat="1">
      <c r="A230" s="14"/>
      <c r="B230" s="244"/>
      <c r="C230" s="245"/>
      <c r="D230" s="235" t="s">
        <v>141</v>
      </c>
      <c r="E230" s="246" t="s">
        <v>1</v>
      </c>
      <c r="F230" s="247" t="s">
        <v>275</v>
      </c>
      <c r="G230" s="245"/>
      <c r="H230" s="248">
        <v>28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141</v>
      </c>
      <c r="AU230" s="254" t="s">
        <v>85</v>
      </c>
      <c r="AV230" s="14" t="s">
        <v>85</v>
      </c>
      <c r="AW230" s="14" t="s">
        <v>32</v>
      </c>
      <c r="AX230" s="14" t="s">
        <v>75</v>
      </c>
      <c r="AY230" s="254" t="s">
        <v>133</v>
      </c>
    </row>
    <row r="231" s="15" customFormat="1">
      <c r="A231" s="15"/>
      <c r="B231" s="255"/>
      <c r="C231" s="256"/>
      <c r="D231" s="235" t="s">
        <v>141</v>
      </c>
      <c r="E231" s="257" t="s">
        <v>1</v>
      </c>
      <c r="F231" s="258" t="s">
        <v>146</v>
      </c>
      <c r="G231" s="256"/>
      <c r="H231" s="259">
        <v>28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141</v>
      </c>
      <c r="AU231" s="265" t="s">
        <v>85</v>
      </c>
      <c r="AV231" s="15" t="s">
        <v>139</v>
      </c>
      <c r="AW231" s="15" t="s">
        <v>32</v>
      </c>
      <c r="AX231" s="15" t="s">
        <v>83</v>
      </c>
      <c r="AY231" s="265" t="s">
        <v>133</v>
      </c>
    </row>
    <row r="232" s="2" customFormat="1" ht="21.75" customHeight="1">
      <c r="A232" s="38"/>
      <c r="B232" s="39"/>
      <c r="C232" s="219" t="s">
        <v>276</v>
      </c>
      <c r="D232" s="219" t="s">
        <v>135</v>
      </c>
      <c r="E232" s="220" t="s">
        <v>277</v>
      </c>
      <c r="F232" s="221" t="s">
        <v>278</v>
      </c>
      <c r="G232" s="222" t="s">
        <v>279</v>
      </c>
      <c r="H232" s="223">
        <v>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40</v>
      </c>
      <c r="O232" s="91"/>
      <c r="P232" s="229">
        <f>O232*H232</f>
        <v>0</v>
      </c>
      <c r="Q232" s="229">
        <v>0.223938</v>
      </c>
      <c r="R232" s="229">
        <f>Q232*H232</f>
        <v>0.223938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139</v>
      </c>
      <c r="AT232" s="231" t="s">
        <v>135</v>
      </c>
      <c r="AU232" s="231" t="s">
        <v>85</v>
      </c>
      <c r="AY232" s="17" t="s">
        <v>133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83</v>
      </c>
      <c r="BK232" s="232">
        <f>ROUND(I232*H232,2)</f>
        <v>0</v>
      </c>
      <c r="BL232" s="17" t="s">
        <v>139</v>
      </c>
      <c r="BM232" s="231" t="s">
        <v>280</v>
      </c>
    </row>
    <row r="233" s="2" customFormat="1" ht="24.15" customHeight="1">
      <c r="A233" s="38"/>
      <c r="B233" s="39"/>
      <c r="C233" s="266" t="s">
        <v>281</v>
      </c>
      <c r="D233" s="266" t="s">
        <v>237</v>
      </c>
      <c r="E233" s="267" t="s">
        <v>282</v>
      </c>
      <c r="F233" s="268" t="s">
        <v>283</v>
      </c>
      <c r="G233" s="269" t="s">
        <v>279</v>
      </c>
      <c r="H233" s="270">
        <v>1</v>
      </c>
      <c r="I233" s="271"/>
      <c r="J233" s="272">
        <f>ROUND(I233*H233,2)</f>
        <v>0</v>
      </c>
      <c r="K233" s="273"/>
      <c r="L233" s="274"/>
      <c r="M233" s="275" t="s">
        <v>1</v>
      </c>
      <c r="N233" s="276" t="s">
        <v>40</v>
      </c>
      <c r="O233" s="91"/>
      <c r="P233" s="229">
        <f>O233*H233</f>
        <v>0</v>
      </c>
      <c r="Q233" s="229">
        <v>0.055</v>
      </c>
      <c r="R233" s="229">
        <f>Q233*H233</f>
        <v>0.055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180</v>
      </c>
      <c r="AT233" s="231" t="s">
        <v>237</v>
      </c>
      <c r="AU233" s="231" t="s">
        <v>85</v>
      </c>
      <c r="AY233" s="17" t="s">
        <v>133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83</v>
      </c>
      <c r="BK233" s="232">
        <f>ROUND(I233*H233,2)</f>
        <v>0</v>
      </c>
      <c r="BL233" s="17" t="s">
        <v>139</v>
      </c>
      <c r="BM233" s="231" t="s">
        <v>284</v>
      </c>
    </row>
    <row r="234" s="2" customFormat="1" ht="24.15" customHeight="1">
      <c r="A234" s="38"/>
      <c r="B234" s="39"/>
      <c r="C234" s="219" t="s">
        <v>285</v>
      </c>
      <c r="D234" s="219" t="s">
        <v>135</v>
      </c>
      <c r="E234" s="220" t="s">
        <v>286</v>
      </c>
      <c r="F234" s="221" t="s">
        <v>287</v>
      </c>
      <c r="G234" s="222" t="s">
        <v>183</v>
      </c>
      <c r="H234" s="223">
        <v>0.40000000000000002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40</v>
      </c>
      <c r="O234" s="91"/>
      <c r="P234" s="229">
        <f>O234*H234</f>
        <v>0</v>
      </c>
      <c r="Q234" s="229">
        <v>2.3010199999999998</v>
      </c>
      <c r="R234" s="229">
        <f>Q234*H234</f>
        <v>0.920408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139</v>
      </c>
      <c r="AT234" s="231" t="s">
        <v>135</v>
      </c>
      <c r="AU234" s="231" t="s">
        <v>85</v>
      </c>
      <c r="AY234" s="17" t="s">
        <v>133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83</v>
      </c>
      <c r="BK234" s="232">
        <f>ROUND(I234*H234,2)</f>
        <v>0</v>
      </c>
      <c r="BL234" s="17" t="s">
        <v>139</v>
      </c>
      <c r="BM234" s="231" t="s">
        <v>288</v>
      </c>
    </row>
    <row r="235" s="14" customFormat="1">
      <c r="A235" s="14"/>
      <c r="B235" s="244"/>
      <c r="C235" s="245"/>
      <c r="D235" s="235" t="s">
        <v>141</v>
      </c>
      <c r="E235" s="246" t="s">
        <v>1</v>
      </c>
      <c r="F235" s="247" t="s">
        <v>289</v>
      </c>
      <c r="G235" s="245"/>
      <c r="H235" s="248">
        <v>0.40000000000000002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141</v>
      </c>
      <c r="AU235" s="254" t="s">
        <v>85</v>
      </c>
      <c r="AV235" s="14" t="s">
        <v>85</v>
      </c>
      <c r="AW235" s="14" t="s">
        <v>32</v>
      </c>
      <c r="AX235" s="14" t="s">
        <v>83</v>
      </c>
      <c r="AY235" s="254" t="s">
        <v>133</v>
      </c>
    </row>
    <row r="236" s="12" customFormat="1" ht="22.8" customHeight="1">
      <c r="A236" s="12"/>
      <c r="B236" s="203"/>
      <c r="C236" s="204"/>
      <c r="D236" s="205" t="s">
        <v>74</v>
      </c>
      <c r="E236" s="217" t="s">
        <v>161</v>
      </c>
      <c r="F236" s="217" t="s">
        <v>290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SUM(P237:P260)</f>
        <v>0</v>
      </c>
      <c r="Q236" s="211"/>
      <c r="R236" s="212">
        <f>SUM(R237:R260)</f>
        <v>169.9622</v>
      </c>
      <c r="S236" s="211"/>
      <c r="T236" s="213">
        <f>SUM(T237:T260)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83</v>
      </c>
      <c r="AT236" s="215" t="s">
        <v>74</v>
      </c>
      <c r="AU236" s="215" t="s">
        <v>83</v>
      </c>
      <c r="AY236" s="214" t="s">
        <v>133</v>
      </c>
      <c r="BK236" s="216">
        <f>SUM(BK237:BK260)</f>
        <v>0</v>
      </c>
    </row>
    <row r="237" s="2" customFormat="1" ht="24.15" customHeight="1">
      <c r="A237" s="38"/>
      <c r="B237" s="39"/>
      <c r="C237" s="219" t="s">
        <v>291</v>
      </c>
      <c r="D237" s="219" t="s">
        <v>135</v>
      </c>
      <c r="E237" s="220" t="s">
        <v>292</v>
      </c>
      <c r="F237" s="221" t="s">
        <v>293</v>
      </c>
      <c r="G237" s="222" t="s">
        <v>138</v>
      </c>
      <c r="H237" s="223">
        <v>300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40</v>
      </c>
      <c r="O237" s="91"/>
      <c r="P237" s="229">
        <f>O237*H237</f>
        <v>0</v>
      </c>
      <c r="Q237" s="229">
        <v>0.38700000000000001</v>
      </c>
      <c r="R237" s="229">
        <f>Q237*H237</f>
        <v>116.10000000000001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139</v>
      </c>
      <c r="AT237" s="231" t="s">
        <v>135</v>
      </c>
      <c r="AU237" s="231" t="s">
        <v>85</v>
      </c>
      <c r="AY237" s="17" t="s">
        <v>133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83</v>
      </c>
      <c r="BK237" s="232">
        <f>ROUND(I237*H237,2)</f>
        <v>0</v>
      </c>
      <c r="BL237" s="17" t="s">
        <v>139</v>
      </c>
      <c r="BM237" s="231" t="s">
        <v>294</v>
      </c>
    </row>
    <row r="238" s="13" customFormat="1">
      <c r="A238" s="13"/>
      <c r="B238" s="233"/>
      <c r="C238" s="234"/>
      <c r="D238" s="235" t="s">
        <v>141</v>
      </c>
      <c r="E238" s="236" t="s">
        <v>1</v>
      </c>
      <c r="F238" s="237" t="s">
        <v>142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141</v>
      </c>
      <c r="AU238" s="243" t="s">
        <v>85</v>
      </c>
      <c r="AV238" s="13" t="s">
        <v>83</v>
      </c>
      <c r="AW238" s="13" t="s">
        <v>32</v>
      </c>
      <c r="AX238" s="13" t="s">
        <v>75</v>
      </c>
      <c r="AY238" s="243" t="s">
        <v>133</v>
      </c>
    </row>
    <row r="239" s="14" customFormat="1">
      <c r="A239" s="14"/>
      <c r="B239" s="244"/>
      <c r="C239" s="245"/>
      <c r="D239" s="235" t="s">
        <v>141</v>
      </c>
      <c r="E239" s="246" t="s">
        <v>1</v>
      </c>
      <c r="F239" s="247" t="s">
        <v>143</v>
      </c>
      <c r="G239" s="245"/>
      <c r="H239" s="248">
        <v>140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141</v>
      </c>
      <c r="AU239" s="254" t="s">
        <v>85</v>
      </c>
      <c r="AV239" s="14" t="s">
        <v>85</v>
      </c>
      <c r="AW239" s="14" t="s">
        <v>32</v>
      </c>
      <c r="AX239" s="14" t="s">
        <v>75</v>
      </c>
      <c r="AY239" s="254" t="s">
        <v>133</v>
      </c>
    </row>
    <row r="240" s="13" customFormat="1">
      <c r="A240" s="13"/>
      <c r="B240" s="233"/>
      <c r="C240" s="234"/>
      <c r="D240" s="235" t="s">
        <v>141</v>
      </c>
      <c r="E240" s="236" t="s">
        <v>1</v>
      </c>
      <c r="F240" s="237" t="s">
        <v>144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85</v>
      </c>
      <c r="AV240" s="13" t="s">
        <v>83</v>
      </c>
      <c r="AW240" s="13" t="s">
        <v>32</v>
      </c>
      <c r="AX240" s="13" t="s">
        <v>75</v>
      </c>
      <c r="AY240" s="243" t="s">
        <v>133</v>
      </c>
    </row>
    <row r="241" s="14" customFormat="1">
      <c r="A241" s="14"/>
      <c r="B241" s="244"/>
      <c r="C241" s="245"/>
      <c r="D241" s="235" t="s">
        <v>141</v>
      </c>
      <c r="E241" s="246" t="s">
        <v>1</v>
      </c>
      <c r="F241" s="247" t="s">
        <v>145</v>
      </c>
      <c r="G241" s="245"/>
      <c r="H241" s="248">
        <v>160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141</v>
      </c>
      <c r="AU241" s="254" t="s">
        <v>85</v>
      </c>
      <c r="AV241" s="14" t="s">
        <v>85</v>
      </c>
      <c r="AW241" s="14" t="s">
        <v>32</v>
      </c>
      <c r="AX241" s="14" t="s">
        <v>75</v>
      </c>
      <c r="AY241" s="254" t="s">
        <v>133</v>
      </c>
    </row>
    <row r="242" s="15" customFormat="1">
      <c r="A242" s="15"/>
      <c r="B242" s="255"/>
      <c r="C242" s="256"/>
      <c r="D242" s="235" t="s">
        <v>141</v>
      </c>
      <c r="E242" s="257" t="s">
        <v>1</v>
      </c>
      <c r="F242" s="258" t="s">
        <v>146</v>
      </c>
      <c r="G242" s="256"/>
      <c r="H242" s="259">
        <v>300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141</v>
      </c>
      <c r="AU242" s="265" t="s">
        <v>85</v>
      </c>
      <c r="AV242" s="15" t="s">
        <v>139</v>
      </c>
      <c r="AW242" s="15" t="s">
        <v>32</v>
      </c>
      <c r="AX242" s="15" t="s">
        <v>83</v>
      </c>
      <c r="AY242" s="265" t="s">
        <v>133</v>
      </c>
    </row>
    <row r="243" s="2" customFormat="1" ht="33" customHeight="1">
      <c r="A243" s="38"/>
      <c r="B243" s="39"/>
      <c r="C243" s="219" t="s">
        <v>295</v>
      </c>
      <c r="D243" s="219" t="s">
        <v>135</v>
      </c>
      <c r="E243" s="220" t="s">
        <v>296</v>
      </c>
      <c r="F243" s="221" t="s">
        <v>297</v>
      </c>
      <c r="G243" s="222" t="s">
        <v>138</v>
      </c>
      <c r="H243" s="223">
        <v>140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40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139</v>
      </c>
      <c r="AT243" s="231" t="s">
        <v>135</v>
      </c>
      <c r="AU243" s="231" t="s">
        <v>85</v>
      </c>
      <c r="AY243" s="17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83</v>
      </c>
      <c r="BK243" s="232">
        <f>ROUND(I243*H243,2)</f>
        <v>0</v>
      </c>
      <c r="BL243" s="17" t="s">
        <v>139</v>
      </c>
      <c r="BM243" s="231" t="s">
        <v>298</v>
      </c>
    </row>
    <row r="244" s="13" customFormat="1">
      <c r="A244" s="13"/>
      <c r="B244" s="233"/>
      <c r="C244" s="234"/>
      <c r="D244" s="235" t="s">
        <v>141</v>
      </c>
      <c r="E244" s="236" t="s">
        <v>1</v>
      </c>
      <c r="F244" s="237" t="s">
        <v>142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141</v>
      </c>
      <c r="AU244" s="243" t="s">
        <v>85</v>
      </c>
      <c r="AV244" s="13" t="s">
        <v>83</v>
      </c>
      <c r="AW244" s="13" t="s">
        <v>32</v>
      </c>
      <c r="AX244" s="13" t="s">
        <v>75</v>
      </c>
      <c r="AY244" s="243" t="s">
        <v>133</v>
      </c>
    </row>
    <row r="245" s="14" customFormat="1">
      <c r="A245" s="14"/>
      <c r="B245" s="244"/>
      <c r="C245" s="245"/>
      <c r="D245" s="235" t="s">
        <v>141</v>
      </c>
      <c r="E245" s="246" t="s">
        <v>1</v>
      </c>
      <c r="F245" s="247" t="s">
        <v>143</v>
      </c>
      <c r="G245" s="245"/>
      <c r="H245" s="248">
        <v>140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141</v>
      </c>
      <c r="AU245" s="254" t="s">
        <v>85</v>
      </c>
      <c r="AV245" s="14" t="s">
        <v>85</v>
      </c>
      <c r="AW245" s="14" t="s">
        <v>32</v>
      </c>
      <c r="AX245" s="14" t="s">
        <v>75</v>
      </c>
      <c r="AY245" s="254" t="s">
        <v>133</v>
      </c>
    </row>
    <row r="246" s="15" customFormat="1">
      <c r="A246" s="15"/>
      <c r="B246" s="255"/>
      <c r="C246" s="256"/>
      <c r="D246" s="235" t="s">
        <v>141</v>
      </c>
      <c r="E246" s="257" t="s">
        <v>1</v>
      </c>
      <c r="F246" s="258" t="s">
        <v>146</v>
      </c>
      <c r="G246" s="256"/>
      <c r="H246" s="259">
        <v>140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141</v>
      </c>
      <c r="AU246" s="265" t="s">
        <v>85</v>
      </c>
      <c r="AV246" s="15" t="s">
        <v>139</v>
      </c>
      <c r="AW246" s="15" t="s">
        <v>32</v>
      </c>
      <c r="AX246" s="15" t="s">
        <v>83</v>
      </c>
      <c r="AY246" s="265" t="s">
        <v>133</v>
      </c>
    </row>
    <row r="247" s="2" customFormat="1" ht="24.15" customHeight="1">
      <c r="A247" s="38"/>
      <c r="B247" s="39"/>
      <c r="C247" s="219" t="s">
        <v>299</v>
      </c>
      <c r="D247" s="219" t="s">
        <v>135</v>
      </c>
      <c r="E247" s="220" t="s">
        <v>300</v>
      </c>
      <c r="F247" s="221" t="s">
        <v>301</v>
      </c>
      <c r="G247" s="222" t="s">
        <v>138</v>
      </c>
      <c r="H247" s="223">
        <v>160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40</v>
      </c>
      <c r="O247" s="91"/>
      <c r="P247" s="229">
        <f>O247*H247</f>
        <v>0</v>
      </c>
      <c r="Q247" s="229">
        <v>0.33206000000000002</v>
      </c>
      <c r="R247" s="229">
        <f>Q247*H247</f>
        <v>53.129600000000003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139</v>
      </c>
      <c r="AT247" s="231" t="s">
        <v>135</v>
      </c>
      <c r="AU247" s="231" t="s">
        <v>85</v>
      </c>
      <c r="AY247" s="17" t="s">
        <v>133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83</v>
      </c>
      <c r="BK247" s="232">
        <f>ROUND(I247*H247,2)</f>
        <v>0</v>
      </c>
      <c r="BL247" s="17" t="s">
        <v>139</v>
      </c>
      <c r="BM247" s="231" t="s">
        <v>302</v>
      </c>
    </row>
    <row r="248" s="14" customFormat="1">
      <c r="A248" s="14"/>
      <c r="B248" s="244"/>
      <c r="C248" s="245"/>
      <c r="D248" s="235" t="s">
        <v>141</v>
      </c>
      <c r="E248" s="246" t="s">
        <v>1</v>
      </c>
      <c r="F248" s="247" t="s">
        <v>145</v>
      </c>
      <c r="G248" s="245"/>
      <c r="H248" s="248">
        <v>160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141</v>
      </c>
      <c r="AU248" s="254" t="s">
        <v>85</v>
      </c>
      <c r="AV248" s="14" t="s">
        <v>85</v>
      </c>
      <c r="AW248" s="14" t="s">
        <v>32</v>
      </c>
      <c r="AX248" s="14" t="s">
        <v>75</v>
      </c>
      <c r="AY248" s="254" t="s">
        <v>133</v>
      </c>
    </row>
    <row r="249" s="15" customFormat="1">
      <c r="A249" s="15"/>
      <c r="B249" s="255"/>
      <c r="C249" s="256"/>
      <c r="D249" s="235" t="s">
        <v>141</v>
      </c>
      <c r="E249" s="257" t="s">
        <v>1</v>
      </c>
      <c r="F249" s="258" t="s">
        <v>146</v>
      </c>
      <c r="G249" s="256"/>
      <c r="H249" s="259">
        <v>160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141</v>
      </c>
      <c r="AU249" s="265" t="s">
        <v>85</v>
      </c>
      <c r="AV249" s="15" t="s">
        <v>139</v>
      </c>
      <c r="AW249" s="15" t="s">
        <v>32</v>
      </c>
      <c r="AX249" s="15" t="s">
        <v>83</v>
      </c>
      <c r="AY249" s="265" t="s">
        <v>133</v>
      </c>
    </row>
    <row r="250" s="2" customFormat="1" ht="24.15" customHeight="1">
      <c r="A250" s="38"/>
      <c r="B250" s="39"/>
      <c r="C250" s="219" t="s">
        <v>303</v>
      </c>
      <c r="D250" s="219" t="s">
        <v>135</v>
      </c>
      <c r="E250" s="220" t="s">
        <v>304</v>
      </c>
      <c r="F250" s="221" t="s">
        <v>305</v>
      </c>
      <c r="G250" s="222" t="s">
        <v>138</v>
      </c>
      <c r="H250" s="223">
        <v>140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40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139</v>
      </c>
      <c r="AT250" s="231" t="s">
        <v>135</v>
      </c>
      <c r="AU250" s="231" t="s">
        <v>85</v>
      </c>
      <c r="AY250" s="17" t="s">
        <v>133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83</v>
      </c>
      <c r="BK250" s="232">
        <f>ROUND(I250*H250,2)</f>
        <v>0</v>
      </c>
      <c r="BL250" s="17" t="s">
        <v>139</v>
      </c>
      <c r="BM250" s="231" t="s">
        <v>306</v>
      </c>
    </row>
    <row r="251" s="14" customFormat="1">
      <c r="A251" s="14"/>
      <c r="B251" s="244"/>
      <c r="C251" s="245"/>
      <c r="D251" s="235" t="s">
        <v>141</v>
      </c>
      <c r="E251" s="246" t="s">
        <v>1</v>
      </c>
      <c r="F251" s="247" t="s">
        <v>143</v>
      </c>
      <c r="G251" s="245"/>
      <c r="H251" s="248">
        <v>140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141</v>
      </c>
      <c r="AU251" s="254" t="s">
        <v>85</v>
      </c>
      <c r="AV251" s="14" t="s">
        <v>85</v>
      </c>
      <c r="AW251" s="14" t="s">
        <v>32</v>
      </c>
      <c r="AX251" s="14" t="s">
        <v>75</v>
      </c>
      <c r="AY251" s="254" t="s">
        <v>133</v>
      </c>
    </row>
    <row r="252" s="15" customFormat="1">
      <c r="A252" s="15"/>
      <c r="B252" s="255"/>
      <c r="C252" s="256"/>
      <c r="D252" s="235" t="s">
        <v>141</v>
      </c>
      <c r="E252" s="257" t="s">
        <v>1</v>
      </c>
      <c r="F252" s="258" t="s">
        <v>146</v>
      </c>
      <c r="G252" s="256"/>
      <c r="H252" s="259">
        <v>140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141</v>
      </c>
      <c r="AU252" s="265" t="s">
        <v>85</v>
      </c>
      <c r="AV252" s="15" t="s">
        <v>139</v>
      </c>
      <c r="AW252" s="15" t="s">
        <v>32</v>
      </c>
      <c r="AX252" s="15" t="s">
        <v>83</v>
      </c>
      <c r="AY252" s="265" t="s">
        <v>133</v>
      </c>
    </row>
    <row r="253" s="2" customFormat="1" ht="21.75" customHeight="1">
      <c r="A253" s="38"/>
      <c r="B253" s="39"/>
      <c r="C253" s="219" t="s">
        <v>307</v>
      </c>
      <c r="D253" s="219" t="s">
        <v>135</v>
      </c>
      <c r="E253" s="220" t="s">
        <v>308</v>
      </c>
      <c r="F253" s="221" t="s">
        <v>309</v>
      </c>
      <c r="G253" s="222" t="s">
        <v>138</v>
      </c>
      <c r="H253" s="223">
        <v>140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40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139</v>
      </c>
      <c r="AT253" s="231" t="s">
        <v>135</v>
      </c>
      <c r="AU253" s="231" t="s">
        <v>85</v>
      </c>
      <c r="AY253" s="17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83</v>
      </c>
      <c r="BK253" s="232">
        <f>ROUND(I253*H253,2)</f>
        <v>0</v>
      </c>
      <c r="BL253" s="17" t="s">
        <v>139</v>
      </c>
      <c r="BM253" s="231" t="s">
        <v>310</v>
      </c>
    </row>
    <row r="254" s="14" customFormat="1">
      <c r="A254" s="14"/>
      <c r="B254" s="244"/>
      <c r="C254" s="245"/>
      <c r="D254" s="235" t="s">
        <v>141</v>
      </c>
      <c r="E254" s="246" t="s">
        <v>1</v>
      </c>
      <c r="F254" s="247" t="s">
        <v>143</v>
      </c>
      <c r="G254" s="245"/>
      <c r="H254" s="248">
        <v>140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141</v>
      </c>
      <c r="AU254" s="254" t="s">
        <v>85</v>
      </c>
      <c r="AV254" s="14" t="s">
        <v>85</v>
      </c>
      <c r="AW254" s="14" t="s">
        <v>32</v>
      </c>
      <c r="AX254" s="14" t="s">
        <v>75</v>
      </c>
      <c r="AY254" s="254" t="s">
        <v>133</v>
      </c>
    </row>
    <row r="255" s="15" customFormat="1">
      <c r="A255" s="15"/>
      <c r="B255" s="255"/>
      <c r="C255" s="256"/>
      <c r="D255" s="235" t="s">
        <v>141</v>
      </c>
      <c r="E255" s="257" t="s">
        <v>1</v>
      </c>
      <c r="F255" s="258" t="s">
        <v>146</v>
      </c>
      <c r="G255" s="256"/>
      <c r="H255" s="259">
        <v>140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141</v>
      </c>
      <c r="AU255" s="265" t="s">
        <v>85</v>
      </c>
      <c r="AV255" s="15" t="s">
        <v>139</v>
      </c>
      <c r="AW255" s="15" t="s">
        <v>32</v>
      </c>
      <c r="AX255" s="15" t="s">
        <v>83</v>
      </c>
      <c r="AY255" s="265" t="s">
        <v>133</v>
      </c>
    </row>
    <row r="256" s="2" customFormat="1" ht="33" customHeight="1">
      <c r="A256" s="38"/>
      <c r="B256" s="39"/>
      <c r="C256" s="219" t="s">
        <v>311</v>
      </c>
      <c r="D256" s="219" t="s">
        <v>135</v>
      </c>
      <c r="E256" s="220" t="s">
        <v>312</v>
      </c>
      <c r="F256" s="221" t="s">
        <v>313</v>
      </c>
      <c r="G256" s="222" t="s">
        <v>138</v>
      </c>
      <c r="H256" s="223">
        <v>140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40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139</v>
      </c>
      <c r="AT256" s="231" t="s">
        <v>135</v>
      </c>
      <c r="AU256" s="231" t="s">
        <v>85</v>
      </c>
      <c r="AY256" s="17" t="s">
        <v>133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83</v>
      </c>
      <c r="BK256" s="232">
        <f>ROUND(I256*H256,2)</f>
        <v>0</v>
      </c>
      <c r="BL256" s="17" t="s">
        <v>139</v>
      </c>
      <c r="BM256" s="231" t="s">
        <v>314</v>
      </c>
    </row>
    <row r="257" s="14" customFormat="1">
      <c r="A257" s="14"/>
      <c r="B257" s="244"/>
      <c r="C257" s="245"/>
      <c r="D257" s="235" t="s">
        <v>141</v>
      </c>
      <c r="E257" s="246" t="s">
        <v>1</v>
      </c>
      <c r="F257" s="247" t="s">
        <v>143</v>
      </c>
      <c r="G257" s="245"/>
      <c r="H257" s="248">
        <v>140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141</v>
      </c>
      <c r="AU257" s="254" t="s">
        <v>85</v>
      </c>
      <c r="AV257" s="14" t="s">
        <v>85</v>
      </c>
      <c r="AW257" s="14" t="s">
        <v>32</v>
      </c>
      <c r="AX257" s="14" t="s">
        <v>75</v>
      </c>
      <c r="AY257" s="254" t="s">
        <v>133</v>
      </c>
    </row>
    <row r="258" s="15" customFormat="1">
      <c r="A258" s="15"/>
      <c r="B258" s="255"/>
      <c r="C258" s="256"/>
      <c r="D258" s="235" t="s">
        <v>141</v>
      </c>
      <c r="E258" s="257" t="s">
        <v>1</v>
      </c>
      <c r="F258" s="258" t="s">
        <v>146</v>
      </c>
      <c r="G258" s="256"/>
      <c r="H258" s="259">
        <v>140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141</v>
      </c>
      <c r="AU258" s="265" t="s">
        <v>85</v>
      </c>
      <c r="AV258" s="15" t="s">
        <v>139</v>
      </c>
      <c r="AW258" s="15" t="s">
        <v>32</v>
      </c>
      <c r="AX258" s="15" t="s">
        <v>83</v>
      </c>
      <c r="AY258" s="265" t="s">
        <v>133</v>
      </c>
    </row>
    <row r="259" s="2" customFormat="1" ht="24.15" customHeight="1">
      <c r="A259" s="38"/>
      <c r="B259" s="39"/>
      <c r="C259" s="219" t="s">
        <v>315</v>
      </c>
      <c r="D259" s="219" t="s">
        <v>135</v>
      </c>
      <c r="E259" s="220" t="s">
        <v>316</v>
      </c>
      <c r="F259" s="221" t="s">
        <v>317</v>
      </c>
      <c r="G259" s="222" t="s">
        <v>138</v>
      </c>
      <c r="H259" s="223">
        <v>3.75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40</v>
      </c>
      <c r="O259" s="91"/>
      <c r="P259" s="229">
        <f>O259*H259</f>
        <v>0</v>
      </c>
      <c r="Q259" s="229">
        <v>0.19536000000000001</v>
      </c>
      <c r="R259" s="229">
        <f>Q259*H259</f>
        <v>0.73260000000000003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139</v>
      </c>
      <c r="AT259" s="231" t="s">
        <v>135</v>
      </c>
      <c r="AU259" s="231" t="s">
        <v>85</v>
      </c>
      <c r="AY259" s="17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83</v>
      </c>
      <c r="BK259" s="232">
        <f>ROUND(I259*H259,2)</f>
        <v>0</v>
      </c>
      <c r="BL259" s="17" t="s">
        <v>139</v>
      </c>
      <c r="BM259" s="231" t="s">
        <v>318</v>
      </c>
    </row>
    <row r="260" s="14" customFormat="1">
      <c r="A260" s="14"/>
      <c r="B260" s="244"/>
      <c r="C260" s="245"/>
      <c r="D260" s="235" t="s">
        <v>141</v>
      </c>
      <c r="E260" s="246" t="s">
        <v>1</v>
      </c>
      <c r="F260" s="247" t="s">
        <v>319</v>
      </c>
      <c r="G260" s="245"/>
      <c r="H260" s="248">
        <v>3.75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141</v>
      </c>
      <c r="AU260" s="254" t="s">
        <v>85</v>
      </c>
      <c r="AV260" s="14" t="s">
        <v>85</v>
      </c>
      <c r="AW260" s="14" t="s">
        <v>32</v>
      </c>
      <c r="AX260" s="14" t="s">
        <v>83</v>
      </c>
      <c r="AY260" s="254" t="s">
        <v>133</v>
      </c>
    </row>
    <row r="261" s="12" customFormat="1" ht="22.8" customHeight="1">
      <c r="A261" s="12"/>
      <c r="B261" s="203"/>
      <c r="C261" s="204"/>
      <c r="D261" s="205" t="s">
        <v>74</v>
      </c>
      <c r="E261" s="217" t="s">
        <v>180</v>
      </c>
      <c r="F261" s="217" t="s">
        <v>320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SUM(P262:P297)</f>
        <v>0</v>
      </c>
      <c r="Q261" s="211"/>
      <c r="R261" s="212">
        <f>SUM(R262:R297)</f>
        <v>20.071375999999997</v>
      </c>
      <c r="S261" s="211"/>
      <c r="T261" s="213">
        <f>SUM(T262:T297)</f>
        <v>51.134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83</v>
      </c>
      <c r="AT261" s="215" t="s">
        <v>74</v>
      </c>
      <c r="AU261" s="215" t="s">
        <v>83</v>
      </c>
      <c r="AY261" s="214" t="s">
        <v>133</v>
      </c>
      <c r="BK261" s="216">
        <f>SUM(BK262:BK297)</f>
        <v>0</v>
      </c>
    </row>
    <row r="262" s="2" customFormat="1" ht="24.15" customHeight="1">
      <c r="A262" s="38"/>
      <c r="B262" s="39"/>
      <c r="C262" s="219" t="s">
        <v>321</v>
      </c>
      <c r="D262" s="219" t="s">
        <v>135</v>
      </c>
      <c r="E262" s="220" t="s">
        <v>322</v>
      </c>
      <c r="F262" s="221" t="s">
        <v>323</v>
      </c>
      <c r="G262" s="222" t="s">
        <v>176</v>
      </c>
      <c r="H262" s="223">
        <v>50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40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1</v>
      </c>
      <c r="T262" s="230">
        <f>S262*H262</f>
        <v>50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139</v>
      </c>
      <c r="AT262" s="231" t="s">
        <v>135</v>
      </c>
      <c r="AU262" s="231" t="s">
        <v>85</v>
      </c>
      <c r="AY262" s="17" t="s">
        <v>133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83</v>
      </c>
      <c r="BK262" s="232">
        <f>ROUND(I262*H262,2)</f>
        <v>0</v>
      </c>
      <c r="BL262" s="17" t="s">
        <v>139</v>
      </c>
      <c r="BM262" s="231" t="s">
        <v>324</v>
      </c>
    </row>
    <row r="263" s="2" customFormat="1" ht="24.15" customHeight="1">
      <c r="A263" s="38"/>
      <c r="B263" s="39"/>
      <c r="C263" s="219" t="s">
        <v>325</v>
      </c>
      <c r="D263" s="219" t="s">
        <v>135</v>
      </c>
      <c r="E263" s="220" t="s">
        <v>326</v>
      </c>
      <c r="F263" s="221" t="s">
        <v>327</v>
      </c>
      <c r="G263" s="222" t="s">
        <v>176</v>
      </c>
      <c r="H263" s="223">
        <v>50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40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139</v>
      </c>
      <c r="AT263" s="231" t="s">
        <v>135</v>
      </c>
      <c r="AU263" s="231" t="s">
        <v>85</v>
      </c>
      <c r="AY263" s="17" t="s">
        <v>133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83</v>
      </c>
      <c r="BK263" s="232">
        <f>ROUND(I263*H263,2)</f>
        <v>0</v>
      </c>
      <c r="BL263" s="17" t="s">
        <v>139</v>
      </c>
      <c r="BM263" s="231" t="s">
        <v>328</v>
      </c>
    </row>
    <row r="264" s="2" customFormat="1" ht="24.15" customHeight="1">
      <c r="A264" s="38"/>
      <c r="B264" s="39"/>
      <c r="C264" s="266" t="s">
        <v>329</v>
      </c>
      <c r="D264" s="266" t="s">
        <v>237</v>
      </c>
      <c r="E264" s="267" t="s">
        <v>330</v>
      </c>
      <c r="F264" s="268" t="s">
        <v>331</v>
      </c>
      <c r="G264" s="269" t="s">
        <v>176</v>
      </c>
      <c r="H264" s="270">
        <v>51.5</v>
      </c>
      <c r="I264" s="271"/>
      <c r="J264" s="272">
        <f>ROUND(I264*H264,2)</f>
        <v>0</v>
      </c>
      <c r="K264" s="273"/>
      <c r="L264" s="274"/>
      <c r="M264" s="275" t="s">
        <v>1</v>
      </c>
      <c r="N264" s="276" t="s">
        <v>40</v>
      </c>
      <c r="O264" s="91"/>
      <c r="P264" s="229">
        <f>O264*H264</f>
        <v>0</v>
      </c>
      <c r="Q264" s="229">
        <v>0.097699999999999995</v>
      </c>
      <c r="R264" s="229">
        <f>Q264*H264</f>
        <v>5.0315500000000002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180</v>
      </c>
      <c r="AT264" s="231" t="s">
        <v>237</v>
      </c>
      <c r="AU264" s="231" t="s">
        <v>85</v>
      </c>
      <c r="AY264" s="17" t="s">
        <v>133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83</v>
      </c>
      <c r="BK264" s="232">
        <f>ROUND(I264*H264,2)</f>
        <v>0</v>
      </c>
      <c r="BL264" s="17" t="s">
        <v>139</v>
      </c>
      <c r="BM264" s="231" t="s">
        <v>332</v>
      </c>
    </row>
    <row r="265" s="14" customFormat="1">
      <c r="A265" s="14"/>
      <c r="B265" s="244"/>
      <c r="C265" s="245"/>
      <c r="D265" s="235" t="s">
        <v>141</v>
      </c>
      <c r="E265" s="246" t="s">
        <v>1</v>
      </c>
      <c r="F265" s="247" t="s">
        <v>333</v>
      </c>
      <c r="G265" s="245"/>
      <c r="H265" s="248">
        <v>51.5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141</v>
      </c>
      <c r="AU265" s="254" t="s">
        <v>85</v>
      </c>
      <c r="AV265" s="14" t="s">
        <v>85</v>
      </c>
      <c r="AW265" s="14" t="s">
        <v>32</v>
      </c>
      <c r="AX265" s="14" t="s">
        <v>83</v>
      </c>
      <c r="AY265" s="254" t="s">
        <v>133</v>
      </c>
    </row>
    <row r="266" s="2" customFormat="1" ht="24.15" customHeight="1">
      <c r="A266" s="38"/>
      <c r="B266" s="39"/>
      <c r="C266" s="219" t="s">
        <v>334</v>
      </c>
      <c r="D266" s="219" t="s">
        <v>135</v>
      </c>
      <c r="E266" s="220" t="s">
        <v>335</v>
      </c>
      <c r="F266" s="221" t="s">
        <v>336</v>
      </c>
      <c r="G266" s="222" t="s">
        <v>279</v>
      </c>
      <c r="H266" s="223">
        <v>4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40</v>
      </c>
      <c r="O266" s="91"/>
      <c r="P266" s="229">
        <f>O266*H266</f>
        <v>0</v>
      </c>
      <c r="Q266" s="229">
        <v>0.00011</v>
      </c>
      <c r="R266" s="229">
        <f>Q266*H266</f>
        <v>0.00044000000000000002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139</v>
      </c>
      <c r="AT266" s="231" t="s">
        <v>135</v>
      </c>
      <c r="AU266" s="231" t="s">
        <v>85</v>
      </c>
      <c r="AY266" s="17" t="s">
        <v>133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83</v>
      </c>
      <c r="BK266" s="232">
        <f>ROUND(I266*H266,2)</f>
        <v>0</v>
      </c>
      <c r="BL266" s="17" t="s">
        <v>139</v>
      </c>
      <c r="BM266" s="231" t="s">
        <v>337</v>
      </c>
    </row>
    <row r="267" s="2" customFormat="1" ht="24.15" customHeight="1">
      <c r="A267" s="38"/>
      <c r="B267" s="39"/>
      <c r="C267" s="266" t="s">
        <v>338</v>
      </c>
      <c r="D267" s="266" t="s">
        <v>237</v>
      </c>
      <c r="E267" s="267" t="s">
        <v>339</v>
      </c>
      <c r="F267" s="268" t="s">
        <v>340</v>
      </c>
      <c r="G267" s="269" t="s">
        <v>279</v>
      </c>
      <c r="H267" s="270">
        <v>1</v>
      </c>
      <c r="I267" s="271"/>
      <c r="J267" s="272">
        <f>ROUND(I267*H267,2)</f>
        <v>0</v>
      </c>
      <c r="K267" s="273"/>
      <c r="L267" s="274"/>
      <c r="M267" s="275" t="s">
        <v>1</v>
      </c>
      <c r="N267" s="276" t="s">
        <v>40</v>
      </c>
      <c r="O267" s="91"/>
      <c r="P267" s="229">
        <f>O267*H267</f>
        <v>0</v>
      </c>
      <c r="Q267" s="229">
        <v>0.0066</v>
      </c>
      <c r="R267" s="229">
        <f>Q267*H267</f>
        <v>0.0066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180</v>
      </c>
      <c r="AT267" s="231" t="s">
        <v>237</v>
      </c>
      <c r="AU267" s="231" t="s">
        <v>85</v>
      </c>
      <c r="AY267" s="17" t="s">
        <v>133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83</v>
      </c>
      <c r="BK267" s="232">
        <f>ROUND(I267*H267,2)</f>
        <v>0</v>
      </c>
      <c r="BL267" s="17" t="s">
        <v>139</v>
      </c>
      <c r="BM267" s="231" t="s">
        <v>341</v>
      </c>
    </row>
    <row r="268" s="2" customFormat="1" ht="24.15" customHeight="1">
      <c r="A268" s="38"/>
      <c r="B268" s="39"/>
      <c r="C268" s="266" t="s">
        <v>342</v>
      </c>
      <c r="D268" s="266" t="s">
        <v>237</v>
      </c>
      <c r="E268" s="267" t="s">
        <v>343</v>
      </c>
      <c r="F268" s="268" t="s">
        <v>344</v>
      </c>
      <c r="G268" s="269" t="s">
        <v>279</v>
      </c>
      <c r="H268" s="270">
        <v>3</v>
      </c>
      <c r="I268" s="271"/>
      <c r="J268" s="272">
        <f>ROUND(I268*H268,2)</f>
        <v>0</v>
      </c>
      <c r="K268" s="273"/>
      <c r="L268" s="274"/>
      <c r="M268" s="275" t="s">
        <v>1</v>
      </c>
      <c r="N268" s="276" t="s">
        <v>40</v>
      </c>
      <c r="O268" s="91"/>
      <c r="P268" s="229">
        <f>O268*H268</f>
        <v>0</v>
      </c>
      <c r="Q268" s="229">
        <v>0.0076</v>
      </c>
      <c r="R268" s="229">
        <f>Q268*H268</f>
        <v>0.022800000000000001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180</v>
      </c>
      <c r="AT268" s="231" t="s">
        <v>237</v>
      </c>
      <c r="AU268" s="231" t="s">
        <v>85</v>
      </c>
      <c r="AY268" s="17" t="s">
        <v>133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83</v>
      </c>
      <c r="BK268" s="232">
        <f>ROUND(I268*H268,2)</f>
        <v>0</v>
      </c>
      <c r="BL268" s="17" t="s">
        <v>139</v>
      </c>
      <c r="BM268" s="231" t="s">
        <v>345</v>
      </c>
    </row>
    <row r="269" s="2" customFormat="1" ht="24.15" customHeight="1">
      <c r="A269" s="38"/>
      <c r="B269" s="39"/>
      <c r="C269" s="219" t="s">
        <v>346</v>
      </c>
      <c r="D269" s="219" t="s">
        <v>135</v>
      </c>
      <c r="E269" s="220" t="s">
        <v>347</v>
      </c>
      <c r="F269" s="221" t="s">
        <v>348</v>
      </c>
      <c r="G269" s="222" t="s">
        <v>279</v>
      </c>
      <c r="H269" s="223">
        <v>2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40</v>
      </c>
      <c r="O269" s="91"/>
      <c r="P269" s="229">
        <f>O269*H269</f>
        <v>0</v>
      </c>
      <c r="Q269" s="229">
        <v>0.00011</v>
      </c>
      <c r="R269" s="229">
        <f>Q269*H269</f>
        <v>0.00022000000000000001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139</v>
      </c>
      <c r="AT269" s="231" t="s">
        <v>135</v>
      </c>
      <c r="AU269" s="231" t="s">
        <v>85</v>
      </c>
      <c r="AY269" s="17" t="s">
        <v>133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83</v>
      </c>
      <c r="BK269" s="232">
        <f>ROUND(I269*H269,2)</f>
        <v>0</v>
      </c>
      <c r="BL269" s="17" t="s">
        <v>139</v>
      </c>
      <c r="BM269" s="231" t="s">
        <v>349</v>
      </c>
    </row>
    <row r="270" s="2" customFormat="1" ht="16.5" customHeight="1">
      <c r="A270" s="38"/>
      <c r="B270" s="39"/>
      <c r="C270" s="266" t="s">
        <v>350</v>
      </c>
      <c r="D270" s="266" t="s">
        <v>237</v>
      </c>
      <c r="E270" s="267" t="s">
        <v>351</v>
      </c>
      <c r="F270" s="268" t="s">
        <v>352</v>
      </c>
      <c r="G270" s="269" t="s">
        <v>279</v>
      </c>
      <c r="H270" s="270">
        <v>2</v>
      </c>
      <c r="I270" s="271"/>
      <c r="J270" s="272">
        <f>ROUND(I270*H270,2)</f>
        <v>0</v>
      </c>
      <c r="K270" s="273"/>
      <c r="L270" s="274"/>
      <c r="M270" s="275" t="s">
        <v>1</v>
      </c>
      <c r="N270" s="276" t="s">
        <v>40</v>
      </c>
      <c r="O270" s="91"/>
      <c r="P270" s="229">
        <f>O270*H270</f>
        <v>0</v>
      </c>
      <c r="Q270" s="229">
        <v>0.010200000000000001</v>
      </c>
      <c r="R270" s="229">
        <f>Q270*H270</f>
        <v>0.020400000000000001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180</v>
      </c>
      <c r="AT270" s="231" t="s">
        <v>237</v>
      </c>
      <c r="AU270" s="231" t="s">
        <v>85</v>
      </c>
      <c r="AY270" s="17" t="s">
        <v>133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83</v>
      </c>
      <c r="BK270" s="232">
        <f>ROUND(I270*H270,2)</f>
        <v>0</v>
      </c>
      <c r="BL270" s="17" t="s">
        <v>139</v>
      </c>
      <c r="BM270" s="231" t="s">
        <v>353</v>
      </c>
    </row>
    <row r="271" s="2" customFormat="1" ht="24.15" customHeight="1">
      <c r="A271" s="38"/>
      <c r="B271" s="39"/>
      <c r="C271" s="219" t="s">
        <v>354</v>
      </c>
      <c r="D271" s="219" t="s">
        <v>135</v>
      </c>
      <c r="E271" s="220" t="s">
        <v>355</v>
      </c>
      <c r="F271" s="221" t="s">
        <v>356</v>
      </c>
      <c r="G271" s="222" t="s">
        <v>183</v>
      </c>
      <c r="H271" s="223">
        <v>1.8899999999999999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40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0.59999999999999998</v>
      </c>
      <c r="T271" s="230">
        <f>S271*H271</f>
        <v>1.1339999999999999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139</v>
      </c>
      <c r="AT271" s="231" t="s">
        <v>135</v>
      </c>
      <c r="AU271" s="231" t="s">
        <v>85</v>
      </c>
      <c r="AY271" s="17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83</v>
      </c>
      <c r="BK271" s="232">
        <f>ROUND(I271*H271,2)</f>
        <v>0</v>
      </c>
      <c r="BL271" s="17" t="s">
        <v>139</v>
      </c>
      <c r="BM271" s="231" t="s">
        <v>357</v>
      </c>
    </row>
    <row r="272" s="13" customFormat="1">
      <c r="A272" s="13"/>
      <c r="B272" s="233"/>
      <c r="C272" s="234"/>
      <c r="D272" s="235" t="s">
        <v>141</v>
      </c>
      <c r="E272" s="236" t="s">
        <v>1</v>
      </c>
      <c r="F272" s="237" t="s">
        <v>358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141</v>
      </c>
      <c r="AU272" s="243" t="s">
        <v>85</v>
      </c>
      <c r="AV272" s="13" t="s">
        <v>83</v>
      </c>
      <c r="AW272" s="13" t="s">
        <v>32</v>
      </c>
      <c r="AX272" s="13" t="s">
        <v>75</v>
      </c>
      <c r="AY272" s="243" t="s">
        <v>133</v>
      </c>
    </row>
    <row r="273" s="14" customFormat="1">
      <c r="A273" s="14"/>
      <c r="B273" s="244"/>
      <c r="C273" s="245"/>
      <c r="D273" s="235" t="s">
        <v>141</v>
      </c>
      <c r="E273" s="246" t="s">
        <v>1</v>
      </c>
      <c r="F273" s="247" t="s">
        <v>359</v>
      </c>
      <c r="G273" s="245"/>
      <c r="H273" s="248">
        <v>1.8899999999999999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141</v>
      </c>
      <c r="AU273" s="254" t="s">
        <v>85</v>
      </c>
      <c r="AV273" s="14" t="s">
        <v>85</v>
      </c>
      <c r="AW273" s="14" t="s">
        <v>32</v>
      </c>
      <c r="AX273" s="14" t="s">
        <v>75</v>
      </c>
      <c r="AY273" s="254" t="s">
        <v>133</v>
      </c>
    </row>
    <row r="274" s="15" customFormat="1">
      <c r="A274" s="15"/>
      <c r="B274" s="255"/>
      <c r="C274" s="256"/>
      <c r="D274" s="235" t="s">
        <v>141</v>
      </c>
      <c r="E274" s="257" t="s">
        <v>1</v>
      </c>
      <c r="F274" s="258" t="s">
        <v>146</v>
      </c>
      <c r="G274" s="256"/>
      <c r="H274" s="259">
        <v>1.8899999999999999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141</v>
      </c>
      <c r="AU274" s="265" t="s">
        <v>85</v>
      </c>
      <c r="AV274" s="15" t="s">
        <v>139</v>
      </c>
      <c r="AW274" s="15" t="s">
        <v>32</v>
      </c>
      <c r="AX274" s="15" t="s">
        <v>83</v>
      </c>
      <c r="AY274" s="265" t="s">
        <v>133</v>
      </c>
    </row>
    <row r="275" s="2" customFormat="1" ht="24.15" customHeight="1">
      <c r="A275" s="38"/>
      <c r="B275" s="39"/>
      <c r="C275" s="219" t="s">
        <v>360</v>
      </c>
      <c r="D275" s="219" t="s">
        <v>135</v>
      </c>
      <c r="E275" s="220" t="s">
        <v>361</v>
      </c>
      <c r="F275" s="221" t="s">
        <v>362</v>
      </c>
      <c r="G275" s="222" t="s">
        <v>279</v>
      </c>
      <c r="H275" s="223">
        <v>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40</v>
      </c>
      <c r="O275" s="91"/>
      <c r="P275" s="229">
        <f>O275*H275</f>
        <v>0</v>
      </c>
      <c r="Q275" s="229">
        <v>0.54568000000000005</v>
      </c>
      <c r="R275" s="229">
        <f>Q275*H275</f>
        <v>0.54568000000000005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139</v>
      </c>
      <c r="AT275" s="231" t="s">
        <v>135</v>
      </c>
      <c r="AU275" s="231" t="s">
        <v>85</v>
      </c>
      <c r="AY275" s="17" t="s">
        <v>133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83</v>
      </c>
      <c r="BK275" s="232">
        <f>ROUND(I275*H275,2)</f>
        <v>0</v>
      </c>
      <c r="BL275" s="17" t="s">
        <v>139</v>
      </c>
      <c r="BM275" s="231" t="s">
        <v>363</v>
      </c>
    </row>
    <row r="276" s="2" customFormat="1" ht="33" customHeight="1">
      <c r="A276" s="38"/>
      <c r="B276" s="39"/>
      <c r="C276" s="266" t="s">
        <v>364</v>
      </c>
      <c r="D276" s="266" t="s">
        <v>237</v>
      </c>
      <c r="E276" s="267" t="s">
        <v>365</v>
      </c>
      <c r="F276" s="268" t="s">
        <v>366</v>
      </c>
      <c r="G276" s="269" t="s">
        <v>279</v>
      </c>
      <c r="H276" s="270">
        <v>1</v>
      </c>
      <c r="I276" s="271"/>
      <c r="J276" s="272">
        <f>ROUND(I276*H276,2)</f>
        <v>0</v>
      </c>
      <c r="K276" s="273"/>
      <c r="L276" s="274"/>
      <c r="M276" s="275" t="s">
        <v>1</v>
      </c>
      <c r="N276" s="276" t="s">
        <v>40</v>
      </c>
      <c r="O276" s="91"/>
      <c r="P276" s="229">
        <f>O276*H276</f>
        <v>0</v>
      </c>
      <c r="Q276" s="229">
        <v>6.5999999999999996</v>
      </c>
      <c r="R276" s="229">
        <f>Q276*H276</f>
        <v>6.5999999999999996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180</v>
      </c>
      <c r="AT276" s="231" t="s">
        <v>237</v>
      </c>
      <c r="AU276" s="231" t="s">
        <v>85</v>
      </c>
      <c r="AY276" s="17" t="s">
        <v>133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83</v>
      </c>
      <c r="BK276" s="232">
        <f>ROUND(I276*H276,2)</f>
        <v>0</v>
      </c>
      <c r="BL276" s="17" t="s">
        <v>139</v>
      </c>
      <c r="BM276" s="231" t="s">
        <v>367</v>
      </c>
    </row>
    <row r="277" s="2" customFormat="1" ht="24.15" customHeight="1">
      <c r="A277" s="38"/>
      <c r="B277" s="39"/>
      <c r="C277" s="266" t="s">
        <v>172</v>
      </c>
      <c r="D277" s="266" t="s">
        <v>237</v>
      </c>
      <c r="E277" s="267" t="s">
        <v>368</v>
      </c>
      <c r="F277" s="268" t="s">
        <v>369</v>
      </c>
      <c r="G277" s="269" t="s">
        <v>279</v>
      </c>
      <c r="H277" s="270">
        <v>3</v>
      </c>
      <c r="I277" s="271"/>
      <c r="J277" s="272">
        <f>ROUND(I277*H277,2)</f>
        <v>0</v>
      </c>
      <c r="K277" s="273"/>
      <c r="L277" s="274"/>
      <c r="M277" s="275" t="s">
        <v>1</v>
      </c>
      <c r="N277" s="276" t="s">
        <v>40</v>
      </c>
      <c r="O277" s="91"/>
      <c r="P277" s="229">
        <f>O277*H277</f>
        <v>0</v>
      </c>
      <c r="Q277" s="229">
        <v>0.002</v>
      </c>
      <c r="R277" s="229">
        <f>Q277*H277</f>
        <v>0.0060000000000000001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180</v>
      </c>
      <c r="AT277" s="231" t="s">
        <v>237</v>
      </c>
      <c r="AU277" s="231" t="s">
        <v>85</v>
      </c>
      <c r="AY277" s="17" t="s">
        <v>133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83</v>
      </c>
      <c r="BK277" s="232">
        <f>ROUND(I277*H277,2)</f>
        <v>0</v>
      </c>
      <c r="BL277" s="17" t="s">
        <v>139</v>
      </c>
      <c r="BM277" s="231" t="s">
        <v>370</v>
      </c>
    </row>
    <row r="278" s="2" customFormat="1" ht="24.15" customHeight="1">
      <c r="A278" s="38"/>
      <c r="B278" s="39"/>
      <c r="C278" s="266" t="s">
        <v>371</v>
      </c>
      <c r="D278" s="266" t="s">
        <v>237</v>
      </c>
      <c r="E278" s="267" t="s">
        <v>372</v>
      </c>
      <c r="F278" s="268" t="s">
        <v>373</v>
      </c>
      <c r="G278" s="269" t="s">
        <v>279</v>
      </c>
      <c r="H278" s="270">
        <v>1</v>
      </c>
      <c r="I278" s="271"/>
      <c r="J278" s="272">
        <f>ROUND(I278*H278,2)</f>
        <v>0</v>
      </c>
      <c r="K278" s="273"/>
      <c r="L278" s="274"/>
      <c r="M278" s="275" t="s">
        <v>1</v>
      </c>
      <c r="N278" s="276" t="s">
        <v>40</v>
      </c>
      <c r="O278" s="91"/>
      <c r="P278" s="229">
        <f>O278*H278</f>
        <v>0</v>
      </c>
      <c r="Q278" s="229">
        <v>0.0040000000000000001</v>
      </c>
      <c r="R278" s="229">
        <f>Q278*H278</f>
        <v>0.0040000000000000001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180</v>
      </c>
      <c r="AT278" s="231" t="s">
        <v>237</v>
      </c>
      <c r="AU278" s="231" t="s">
        <v>85</v>
      </c>
      <c r="AY278" s="17" t="s">
        <v>133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83</v>
      </c>
      <c r="BK278" s="232">
        <f>ROUND(I278*H278,2)</f>
        <v>0</v>
      </c>
      <c r="BL278" s="17" t="s">
        <v>139</v>
      </c>
      <c r="BM278" s="231" t="s">
        <v>374</v>
      </c>
    </row>
    <row r="279" s="2" customFormat="1" ht="24.15" customHeight="1">
      <c r="A279" s="38"/>
      <c r="B279" s="39"/>
      <c r="C279" s="219" t="s">
        <v>375</v>
      </c>
      <c r="D279" s="219" t="s">
        <v>135</v>
      </c>
      <c r="E279" s="220" t="s">
        <v>376</v>
      </c>
      <c r="F279" s="221" t="s">
        <v>377</v>
      </c>
      <c r="G279" s="222" t="s">
        <v>279</v>
      </c>
      <c r="H279" s="223">
        <v>2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40</v>
      </c>
      <c r="O279" s="91"/>
      <c r="P279" s="229">
        <f>O279*H279</f>
        <v>0</v>
      </c>
      <c r="Q279" s="229">
        <v>0.0098899999999999995</v>
      </c>
      <c r="R279" s="229">
        <f>Q279*H279</f>
        <v>0.019779999999999999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139</v>
      </c>
      <c r="AT279" s="231" t="s">
        <v>135</v>
      </c>
      <c r="AU279" s="231" t="s">
        <v>85</v>
      </c>
      <c r="AY279" s="17" t="s">
        <v>133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83</v>
      </c>
      <c r="BK279" s="232">
        <f>ROUND(I279*H279,2)</f>
        <v>0</v>
      </c>
      <c r="BL279" s="17" t="s">
        <v>139</v>
      </c>
      <c r="BM279" s="231" t="s">
        <v>378</v>
      </c>
    </row>
    <row r="280" s="2" customFormat="1" ht="24.15" customHeight="1">
      <c r="A280" s="38"/>
      <c r="B280" s="39"/>
      <c r="C280" s="266" t="s">
        <v>379</v>
      </c>
      <c r="D280" s="266" t="s">
        <v>237</v>
      </c>
      <c r="E280" s="267" t="s">
        <v>380</v>
      </c>
      <c r="F280" s="268" t="s">
        <v>381</v>
      </c>
      <c r="G280" s="269" t="s">
        <v>279</v>
      </c>
      <c r="H280" s="270">
        <v>2</v>
      </c>
      <c r="I280" s="271"/>
      <c r="J280" s="272">
        <f>ROUND(I280*H280,2)</f>
        <v>0</v>
      </c>
      <c r="K280" s="273"/>
      <c r="L280" s="274"/>
      <c r="M280" s="275" t="s">
        <v>1</v>
      </c>
      <c r="N280" s="276" t="s">
        <v>40</v>
      </c>
      <c r="O280" s="91"/>
      <c r="P280" s="229">
        <f>O280*H280</f>
        <v>0</v>
      </c>
      <c r="Q280" s="229">
        <v>0.85999999999999999</v>
      </c>
      <c r="R280" s="229">
        <f>Q280*H280</f>
        <v>1.72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180</v>
      </c>
      <c r="AT280" s="231" t="s">
        <v>237</v>
      </c>
      <c r="AU280" s="231" t="s">
        <v>85</v>
      </c>
      <c r="AY280" s="17" t="s">
        <v>133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83</v>
      </c>
      <c r="BK280" s="232">
        <f>ROUND(I280*H280,2)</f>
        <v>0</v>
      </c>
      <c r="BL280" s="17" t="s">
        <v>139</v>
      </c>
      <c r="BM280" s="231" t="s">
        <v>382</v>
      </c>
    </row>
    <row r="281" s="2" customFormat="1" ht="24.15" customHeight="1">
      <c r="A281" s="38"/>
      <c r="B281" s="39"/>
      <c r="C281" s="219" t="s">
        <v>383</v>
      </c>
      <c r="D281" s="219" t="s">
        <v>135</v>
      </c>
      <c r="E281" s="220" t="s">
        <v>384</v>
      </c>
      <c r="F281" s="221" t="s">
        <v>385</v>
      </c>
      <c r="G281" s="222" t="s">
        <v>279</v>
      </c>
      <c r="H281" s="223">
        <v>1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40</v>
      </c>
      <c r="O281" s="91"/>
      <c r="P281" s="229">
        <f>O281*H281</f>
        <v>0</v>
      </c>
      <c r="Q281" s="229">
        <v>0.01218</v>
      </c>
      <c r="R281" s="229">
        <f>Q281*H281</f>
        <v>0.01218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139</v>
      </c>
      <c r="AT281" s="231" t="s">
        <v>135</v>
      </c>
      <c r="AU281" s="231" t="s">
        <v>85</v>
      </c>
      <c r="AY281" s="17" t="s">
        <v>133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83</v>
      </c>
      <c r="BK281" s="232">
        <f>ROUND(I281*H281,2)</f>
        <v>0</v>
      </c>
      <c r="BL281" s="17" t="s">
        <v>139</v>
      </c>
      <c r="BM281" s="231" t="s">
        <v>386</v>
      </c>
    </row>
    <row r="282" s="2" customFormat="1" ht="33" customHeight="1">
      <c r="A282" s="38"/>
      <c r="B282" s="39"/>
      <c r="C282" s="266" t="s">
        <v>387</v>
      </c>
      <c r="D282" s="266" t="s">
        <v>237</v>
      </c>
      <c r="E282" s="267" t="s">
        <v>388</v>
      </c>
      <c r="F282" s="268" t="s">
        <v>389</v>
      </c>
      <c r="G282" s="269" t="s">
        <v>279</v>
      </c>
      <c r="H282" s="270">
        <v>1</v>
      </c>
      <c r="I282" s="271"/>
      <c r="J282" s="272">
        <f>ROUND(I282*H282,2)</f>
        <v>0</v>
      </c>
      <c r="K282" s="273"/>
      <c r="L282" s="274"/>
      <c r="M282" s="275" t="s">
        <v>1</v>
      </c>
      <c r="N282" s="276" t="s">
        <v>40</v>
      </c>
      <c r="O282" s="91"/>
      <c r="P282" s="229">
        <f>O282*H282</f>
        <v>0</v>
      </c>
      <c r="Q282" s="229">
        <v>0.505</v>
      </c>
      <c r="R282" s="229">
        <f>Q282*H282</f>
        <v>0.505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180</v>
      </c>
      <c r="AT282" s="231" t="s">
        <v>237</v>
      </c>
      <c r="AU282" s="231" t="s">
        <v>85</v>
      </c>
      <c r="AY282" s="17" t="s">
        <v>133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83</v>
      </c>
      <c r="BK282" s="232">
        <f>ROUND(I282*H282,2)</f>
        <v>0</v>
      </c>
      <c r="BL282" s="17" t="s">
        <v>139</v>
      </c>
      <c r="BM282" s="231" t="s">
        <v>390</v>
      </c>
    </row>
    <row r="283" s="2" customFormat="1" ht="24.15" customHeight="1">
      <c r="A283" s="38"/>
      <c r="B283" s="39"/>
      <c r="C283" s="219" t="s">
        <v>391</v>
      </c>
      <c r="D283" s="219" t="s">
        <v>135</v>
      </c>
      <c r="E283" s="220" t="s">
        <v>392</v>
      </c>
      <c r="F283" s="221" t="s">
        <v>393</v>
      </c>
      <c r="G283" s="222" t="s">
        <v>279</v>
      </c>
      <c r="H283" s="223">
        <v>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40</v>
      </c>
      <c r="O283" s="91"/>
      <c r="P283" s="229">
        <f>O283*H283</f>
        <v>0</v>
      </c>
      <c r="Q283" s="229">
        <v>0.01018</v>
      </c>
      <c r="R283" s="229">
        <f>Q283*H283</f>
        <v>0.01018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139</v>
      </c>
      <c r="AT283" s="231" t="s">
        <v>135</v>
      </c>
      <c r="AU283" s="231" t="s">
        <v>85</v>
      </c>
      <c r="AY283" s="17" t="s">
        <v>133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83</v>
      </c>
      <c r="BK283" s="232">
        <f>ROUND(I283*H283,2)</f>
        <v>0</v>
      </c>
      <c r="BL283" s="17" t="s">
        <v>139</v>
      </c>
      <c r="BM283" s="231" t="s">
        <v>394</v>
      </c>
    </row>
    <row r="284" s="2" customFormat="1" ht="24.15" customHeight="1">
      <c r="A284" s="38"/>
      <c r="B284" s="39"/>
      <c r="C284" s="266" t="s">
        <v>395</v>
      </c>
      <c r="D284" s="266" t="s">
        <v>237</v>
      </c>
      <c r="E284" s="267" t="s">
        <v>396</v>
      </c>
      <c r="F284" s="268" t="s">
        <v>397</v>
      </c>
      <c r="G284" s="269" t="s">
        <v>279</v>
      </c>
      <c r="H284" s="270">
        <v>1</v>
      </c>
      <c r="I284" s="271"/>
      <c r="J284" s="272">
        <f>ROUND(I284*H284,2)</f>
        <v>0</v>
      </c>
      <c r="K284" s="273"/>
      <c r="L284" s="274"/>
      <c r="M284" s="275" t="s">
        <v>1</v>
      </c>
      <c r="N284" s="276" t="s">
        <v>40</v>
      </c>
      <c r="O284" s="91"/>
      <c r="P284" s="229">
        <f>O284*H284</f>
        <v>0</v>
      </c>
      <c r="Q284" s="229">
        <v>0.92000000000000004</v>
      </c>
      <c r="R284" s="229">
        <f>Q284*H284</f>
        <v>0.92000000000000004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180</v>
      </c>
      <c r="AT284" s="231" t="s">
        <v>237</v>
      </c>
      <c r="AU284" s="231" t="s">
        <v>85</v>
      </c>
      <c r="AY284" s="17" t="s">
        <v>133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83</v>
      </c>
      <c r="BK284" s="232">
        <f>ROUND(I284*H284,2)</f>
        <v>0</v>
      </c>
      <c r="BL284" s="17" t="s">
        <v>139</v>
      </c>
      <c r="BM284" s="231" t="s">
        <v>398</v>
      </c>
    </row>
    <row r="285" s="2" customFormat="1" ht="24.15" customHeight="1">
      <c r="A285" s="38"/>
      <c r="B285" s="39"/>
      <c r="C285" s="219" t="s">
        <v>399</v>
      </c>
      <c r="D285" s="219" t="s">
        <v>135</v>
      </c>
      <c r="E285" s="220" t="s">
        <v>400</v>
      </c>
      <c r="F285" s="221" t="s">
        <v>401</v>
      </c>
      <c r="G285" s="222" t="s">
        <v>279</v>
      </c>
      <c r="H285" s="223">
        <v>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40</v>
      </c>
      <c r="O285" s="91"/>
      <c r="P285" s="229">
        <f>O285*H285</f>
        <v>0</v>
      </c>
      <c r="Q285" s="229">
        <v>0.217338</v>
      </c>
      <c r="R285" s="229">
        <f>Q285*H285</f>
        <v>0.217338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139</v>
      </c>
      <c r="AT285" s="231" t="s">
        <v>135</v>
      </c>
      <c r="AU285" s="231" t="s">
        <v>85</v>
      </c>
      <c r="AY285" s="17" t="s">
        <v>133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83</v>
      </c>
      <c r="BK285" s="232">
        <f>ROUND(I285*H285,2)</f>
        <v>0</v>
      </c>
      <c r="BL285" s="17" t="s">
        <v>139</v>
      </c>
      <c r="BM285" s="231" t="s">
        <v>402</v>
      </c>
    </row>
    <row r="286" s="2" customFormat="1" ht="37.8" customHeight="1">
      <c r="A286" s="38"/>
      <c r="B286" s="39"/>
      <c r="C286" s="266" t="s">
        <v>403</v>
      </c>
      <c r="D286" s="266" t="s">
        <v>237</v>
      </c>
      <c r="E286" s="267" t="s">
        <v>404</v>
      </c>
      <c r="F286" s="268" t="s">
        <v>405</v>
      </c>
      <c r="G286" s="269" t="s">
        <v>279</v>
      </c>
      <c r="H286" s="270">
        <v>1</v>
      </c>
      <c r="I286" s="271"/>
      <c r="J286" s="272">
        <f>ROUND(I286*H286,2)</f>
        <v>0</v>
      </c>
      <c r="K286" s="273"/>
      <c r="L286" s="274"/>
      <c r="M286" s="275" t="s">
        <v>1</v>
      </c>
      <c r="N286" s="276" t="s">
        <v>40</v>
      </c>
      <c r="O286" s="91"/>
      <c r="P286" s="229">
        <f>O286*H286</f>
        <v>0</v>
      </c>
      <c r="Q286" s="229">
        <v>0.19600000000000001</v>
      </c>
      <c r="R286" s="229">
        <f>Q286*H286</f>
        <v>0.19600000000000001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180</v>
      </c>
      <c r="AT286" s="231" t="s">
        <v>237</v>
      </c>
      <c r="AU286" s="231" t="s">
        <v>85</v>
      </c>
      <c r="AY286" s="17" t="s">
        <v>133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83</v>
      </c>
      <c r="BK286" s="232">
        <f>ROUND(I286*H286,2)</f>
        <v>0</v>
      </c>
      <c r="BL286" s="17" t="s">
        <v>139</v>
      </c>
      <c r="BM286" s="231" t="s">
        <v>406</v>
      </c>
    </row>
    <row r="287" s="2" customFormat="1" ht="24.15" customHeight="1">
      <c r="A287" s="38"/>
      <c r="B287" s="39"/>
      <c r="C287" s="219" t="s">
        <v>407</v>
      </c>
      <c r="D287" s="219" t="s">
        <v>135</v>
      </c>
      <c r="E287" s="220" t="s">
        <v>408</v>
      </c>
      <c r="F287" s="221" t="s">
        <v>409</v>
      </c>
      <c r="G287" s="222" t="s">
        <v>176</v>
      </c>
      <c r="H287" s="223">
        <v>10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40</v>
      </c>
      <c r="O287" s="91"/>
      <c r="P287" s="229">
        <f>O287*H287</f>
        <v>0</v>
      </c>
      <c r="Q287" s="229">
        <v>0.15256</v>
      </c>
      <c r="R287" s="229">
        <f>Q287*H287</f>
        <v>1.5256000000000001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139</v>
      </c>
      <c r="AT287" s="231" t="s">
        <v>135</v>
      </c>
      <c r="AU287" s="231" t="s">
        <v>85</v>
      </c>
      <c r="AY287" s="17" t="s">
        <v>133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83</v>
      </c>
      <c r="BK287" s="232">
        <f>ROUND(I287*H287,2)</f>
        <v>0</v>
      </c>
      <c r="BL287" s="17" t="s">
        <v>139</v>
      </c>
      <c r="BM287" s="231" t="s">
        <v>410</v>
      </c>
    </row>
    <row r="288" s="2" customFormat="1" ht="24.15" customHeight="1">
      <c r="A288" s="38"/>
      <c r="B288" s="39"/>
      <c r="C288" s="219" t="s">
        <v>411</v>
      </c>
      <c r="D288" s="219" t="s">
        <v>135</v>
      </c>
      <c r="E288" s="220" t="s">
        <v>412</v>
      </c>
      <c r="F288" s="221" t="s">
        <v>413</v>
      </c>
      <c r="G288" s="222" t="s">
        <v>183</v>
      </c>
      <c r="H288" s="223">
        <v>1.2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40</v>
      </c>
      <c r="O288" s="91"/>
      <c r="P288" s="229">
        <f>O288*H288</f>
        <v>0</v>
      </c>
      <c r="Q288" s="229">
        <v>2.2563399999999998</v>
      </c>
      <c r="R288" s="229">
        <f>Q288*H288</f>
        <v>2.7076079999999996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139</v>
      </c>
      <c r="AT288" s="231" t="s">
        <v>135</v>
      </c>
      <c r="AU288" s="231" t="s">
        <v>85</v>
      </c>
      <c r="AY288" s="17" t="s">
        <v>133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83</v>
      </c>
      <c r="BK288" s="232">
        <f>ROUND(I288*H288,2)</f>
        <v>0</v>
      </c>
      <c r="BL288" s="17" t="s">
        <v>139</v>
      </c>
      <c r="BM288" s="231" t="s">
        <v>414</v>
      </c>
    </row>
    <row r="289" s="13" customFormat="1">
      <c r="A289" s="13"/>
      <c r="B289" s="233"/>
      <c r="C289" s="234"/>
      <c r="D289" s="235" t="s">
        <v>141</v>
      </c>
      <c r="E289" s="236" t="s">
        <v>1</v>
      </c>
      <c r="F289" s="237" t="s">
        <v>415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141</v>
      </c>
      <c r="AU289" s="243" t="s">
        <v>85</v>
      </c>
      <c r="AV289" s="13" t="s">
        <v>83</v>
      </c>
      <c r="AW289" s="13" t="s">
        <v>32</v>
      </c>
      <c r="AX289" s="13" t="s">
        <v>75</v>
      </c>
      <c r="AY289" s="243" t="s">
        <v>133</v>
      </c>
    </row>
    <row r="290" s="14" customFormat="1">
      <c r="A290" s="14"/>
      <c r="B290" s="244"/>
      <c r="C290" s="245"/>
      <c r="D290" s="235" t="s">
        <v>141</v>
      </c>
      <c r="E290" s="246" t="s">
        <v>1</v>
      </c>
      <c r="F290" s="247" t="s">
        <v>416</v>
      </c>
      <c r="G290" s="245"/>
      <c r="H290" s="248">
        <v>0.59999999999999998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141</v>
      </c>
      <c r="AU290" s="254" t="s">
        <v>85</v>
      </c>
      <c r="AV290" s="14" t="s">
        <v>85</v>
      </c>
      <c r="AW290" s="14" t="s">
        <v>32</v>
      </c>
      <c r="AX290" s="14" t="s">
        <v>75</v>
      </c>
      <c r="AY290" s="254" t="s">
        <v>133</v>
      </c>
    </row>
    <row r="291" s="13" customFormat="1">
      <c r="A291" s="13"/>
      <c r="B291" s="233"/>
      <c r="C291" s="234"/>
      <c r="D291" s="235" t="s">
        <v>141</v>
      </c>
      <c r="E291" s="236" t="s">
        <v>1</v>
      </c>
      <c r="F291" s="237" t="s">
        <v>417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141</v>
      </c>
      <c r="AU291" s="243" t="s">
        <v>85</v>
      </c>
      <c r="AV291" s="13" t="s">
        <v>83</v>
      </c>
      <c r="AW291" s="13" t="s">
        <v>32</v>
      </c>
      <c r="AX291" s="13" t="s">
        <v>75</v>
      </c>
      <c r="AY291" s="243" t="s">
        <v>133</v>
      </c>
    </row>
    <row r="292" s="14" customFormat="1">
      <c r="A292" s="14"/>
      <c r="B292" s="244"/>
      <c r="C292" s="245"/>
      <c r="D292" s="235" t="s">
        <v>141</v>
      </c>
      <c r="E292" s="246" t="s">
        <v>1</v>
      </c>
      <c r="F292" s="247" t="s">
        <v>416</v>
      </c>
      <c r="G292" s="245"/>
      <c r="H292" s="248">
        <v>0.59999999999999998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141</v>
      </c>
      <c r="AU292" s="254" t="s">
        <v>85</v>
      </c>
      <c r="AV292" s="14" t="s">
        <v>85</v>
      </c>
      <c r="AW292" s="14" t="s">
        <v>32</v>
      </c>
      <c r="AX292" s="14" t="s">
        <v>75</v>
      </c>
      <c r="AY292" s="254" t="s">
        <v>133</v>
      </c>
    </row>
    <row r="293" s="15" customFormat="1">
      <c r="A293" s="15"/>
      <c r="B293" s="255"/>
      <c r="C293" s="256"/>
      <c r="D293" s="235" t="s">
        <v>141</v>
      </c>
      <c r="E293" s="257" t="s">
        <v>1</v>
      </c>
      <c r="F293" s="258" t="s">
        <v>146</v>
      </c>
      <c r="G293" s="256"/>
      <c r="H293" s="259">
        <v>1.2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141</v>
      </c>
      <c r="AU293" s="265" t="s">
        <v>85</v>
      </c>
      <c r="AV293" s="15" t="s">
        <v>139</v>
      </c>
      <c r="AW293" s="15" t="s">
        <v>32</v>
      </c>
      <c r="AX293" s="15" t="s">
        <v>83</v>
      </c>
      <c r="AY293" s="265" t="s">
        <v>133</v>
      </c>
    </row>
    <row r="294" s="2" customFormat="1" ht="16.5" customHeight="1">
      <c r="A294" s="38"/>
      <c r="B294" s="39"/>
      <c r="C294" s="219" t="s">
        <v>418</v>
      </c>
      <c r="D294" s="219" t="s">
        <v>135</v>
      </c>
      <c r="E294" s="220" t="s">
        <v>419</v>
      </c>
      <c r="F294" s="221" t="s">
        <v>420</v>
      </c>
      <c r="G294" s="222" t="s">
        <v>421</v>
      </c>
      <c r="H294" s="223">
        <v>2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40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139</v>
      </c>
      <c r="AT294" s="231" t="s">
        <v>135</v>
      </c>
      <c r="AU294" s="231" t="s">
        <v>85</v>
      </c>
      <c r="AY294" s="17" t="s">
        <v>133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83</v>
      </c>
      <c r="BK294" s="232">
        <f>ROUND(I294*H294,2)</f>
        <v>0</v>
      </c>
      <c r="BL294" s="17" t="s">
        <v>139</v>
      </c>
      <c r="BM294" s="231" t="s">
        <v>422</v>
      </c>
    </row>
    <row r="295" s="2" customFormat="1" ht="16.5" customHeight="1">
      <c r="A295" s="38"/>
      <c r="B295" s="39"/>
      <c r="C295" s="219" t="s">
        <v>423</v>
      </c>
      <c r="D295" s="219" t="s">
        <v>135</v>
      </c>
      <c r="E295" s="220" t="s">
        <v>424</v>
      </c>
      <c r="F295" s="221" t="s">
        <v>425</v>
      </c>
      <c r="G295" s="222" t="s">
        <v>426</v>
      </c>
      <c r="H295" s="223">
        <v>6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40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139</v>
      </c>
      <c r="AT295" s="231" t="s">
        <v>135</v>
      </c>
      <c r="AU295" s="231" t="s">
        <v>85</v>
      </c>
      <c r="AY295" s="17" t="s">
        <v>133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83</v>
      </c>
      <c r="BK295" s="232">
        <f>ROUND(I295*H295,2)</f>
        <v>0</v>
      </c>
      <c r="BL295" s="17" t="s">
        <v>139</v>
      </c>
      <c r="BM295" s="231" t="s">
        <v>427</v>
      </c>
    </row>
    <row r="296" s="2" customFormat="1" ht="24.15" customHeight="1">
      <c r="A296" s="38"/>
      <c r="B296" s="39"/>
      <c r="C296" s="219" t="s">
        <v>428</v>
      </c>
      <c r="D296" s="219" t="s">
        <v>135</v>
      </c>
      <c r="E296" s="220" t="s">
        <v>429</v>
      </c>
      <c r="F296" s="221" t="s">
        <v>430</v>
      </c>
      <c r="G296" s="222" t="s">
        <v>421</v>
      </c>
      <c r="H296" s="223">
        <v>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40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139</v>
      </c>
      <c r="AT296" s="231" t="s">
        <v>135</v>
      </c>
      <c r="AU296" s="231" t="s">
        <v>85</v>
      </c>
      <c r="AY296" s="17" t="s">
        <v>133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83</v>
      </c>
      <c r="BK296" s="232">
        <f>ROUND(I296*H296,2)</f>
        <v>0</v>
      </c>
      <c r="BL296" s="17" t="s">
        <v>139</v>
      </c>
      <c r="BM296" s="231" t="s">
        <v>431</v>
      </c>
    </row>
    <row r="297" s="2" customFormat="1" ht="24.15" customHeight="1">
      <c r="A297" s="38"/>
      <c r="B297" s="39"/>
      <c r="C297" s="219" t="s">
        <v>432</v>
      </c>
      <c r="D297" s="219" t="s">
        <v>135</v>
      </c>
      <c r="E297" s="220" t="s">
        <v>433</v>
      </c>
      <c r="F297" s="221" t="s">
        <v>434</v>
      </c>
      <c r="G297" s="222" t="s">
        <v>421</v>
      </c>
      <c r="H297" s="223">
        <v>0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40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435</v>
      </c>
      <c r="AT297" s="231" t="s">
        <v>135</v>
      </c>
      <c r="AU297" s="231" t="s">
        <v>85</v>
      </c>
      <c r="AY297" s="17" t="s">
        <v>133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83</v>
      </c>
      <c r="BK297" s="232">
        <f>ROUND(I297*H297,2)</f>
        <v>0</v>
      </c>
      <c r="BL297" s="17" t="s">
        <v>435</v>
      </c>
      <c r="BM297" s="231" t="s">
        <v>436</v>
      </c>
    </row>
    <row r="298" s="12" customFormat="1" ht="22.8" customHeight="1">
      <c r="A298" s="12"/>
      <c r="B298" s="203"/>
      <c r="C298" s="204"/>
      <c r="D298" s="205" t="s">
        <v>74</v>
      </c>
      <c r="E298" s="217" t="s">
        <v>187</v>
      </c>
      <c r="F298" s="217" t="s">
        <v>437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SUM(P299:P306)</f>
        <v>0</v>
      </c>
      <c r="Q298" s="211"/>
      <c r="R298" s="212">
        <f>SUM(R299:R306)</f>
        <v>0</v>
      </c>
      <c r="S298" s="211"/>
      <c r="T298" s="213">
        <f>SUM(T299:T306)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83</v>
      </c>
      <c r="AT298" s="215" t="s">
        <v>74</v>
      </c>
      <c r="AU298" s="215" t="s">
        <v>83</v>
      </c>
      <c r="AY298" s="214" t="s">
        <v>133</v>
      </c>
      <c r="BK298" s="216">
        <f>SUM(BK299:BK306)</f>
        <v>0</v>
      </c>
    </row>
    <row r="299" s="2" customFormat="1" ht="24.15" customHeight="1">
      <c r="A299" s="38"/>
      <c r="B299" s="39"/>
      <c r="C299" s="219" t="s">
        <v>438</v>
      </c>
      <c r="D299" s="219" t="s">
        <v>135</v>
      </c>
      <c r="E299" s="220" t="s">
        <v>439</v>
      </c>
      <c r="F299" s="221" t="s">
        <v>440</v>
      </c>
      <c r="G299" s="222" t="s">
        <v>176</v>
      </c>
      <c r="H299" s="223">
        <v>7.2000000000000002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40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139</v>
      </c>
      <c r="AT299" s="231" t="s">
        <v>135</v>
      </c>
      <c r="AU299" s="231" t="s">
        <v>85</v>
      </c>
      <c r="AY299" s="17" t="s">
        <v>133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83</v>
      </c>
      <c r="BK299" s="232">
        <f>ROUND(I299*H299,2)</f>
        <v>0</v>
      </c>
      <c r="BL299" s="17" t="s">
        <v>139</v>
      </c>
      <c r="BM299" s="231" t="s">
        <v>441</v>
      </c>
    </row>
    <row r="300" s="14" customFormat="1">
      <c r="A300" s="14"/>
      <c r="B300" s="244"/>
      <c r="C300" s="245"/>
      <c r="D300" s="235" t="s">
        <v>141</v>
      </c>
      <c r="E300" s="246" t="s">
        <v>1</v>
      </c>
      <c r="F300" s="247" t="s">
        <v>442</v>
      </c>
      <c r="G300" s="245"/>
      <c r="H300" s="248">
        <v>7.2000000000000002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141</v>
      </c>
      <c r="AU300" s="254" t="s">
        <v>85</v>
      </c>
      <c r="AV300" s="14" t="s">
        <v>85</v>
      </c>
      <c r="AW300" s="14" t="s">
        <v>32</v>
      </c>
      <c r="AX300" s="14" t="s">
        <v>75</v>
      </c>
      <c r="AY300" s="254" t="s">
        <v>133</v>
      </c>
    </row>
    <row r="301" s="15" customFormat="1">
      <c r="A301" s="15"/>
      <c r="B301" s="255"/>
      <c r="C301" s="256"/>
      <c r="D301" s="235" t="s">
        <v>141</v>
      </c>
      <c r="E301" s="257" t="s">
        <v>1</v>
      </c>
      <c r="F301" s="258" t="s">
        <v>146</v>
      </c>
      <c r="G301" s="256"/>
      <c r="H301" s="259">
        <v>7.2000000000000002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5" t="s">
        <v>141</v>
      </c>
      <c r="AU301" s="265" t="s">
        <v>85</v>
      </c>
      <c r="AV301" s="15" t="s">
        <v>139</v>
      </c>
      <c r="AW301" s="15" t="s">
        <v>32</v>
      </c>
      <c r="AX301" s="15" t="s">
        <v>83</v>
      </c>
      <c r="AY301" s="265" t="s">
        <v>133</v>
      </c>
    </row>
    <row r="302" s="2" customFormat="1" ht="21.75" customHeight="1">
      <c r="A302" s="38"/>
      <c r="B302" s="39"/>
      <c r="C302" s="219" t="s">
        <v>443</v>
      </c>
      <c r="D302" s="219" t="s">
        <v>135</v>
      </c>
      <c r="E302" s="220" t="s">
        <v>444</v>
      </c>
      <c r="F302" s="221" t="s">
        <v>445</v>
      </c>
      <c r="G302" s="222" t="s">
        <v>176</v>
      </c>
      <c r="H302" s="223">
        <v>15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40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139</v>
      </c>
      <c r="AT302" s="231" t="s">
        <v>135</v>
      </c>
      <c r="AU302" s="231" t="s">
        <v>85</v>
      </c>
      <c r="AY302" s="17" t="s">
        <v>133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83</v>
      </c>
      <c r="BK302" s="232">
        <f>ROUND(I302*H302,2)</f>
        <v>0</v>
      </c>
      <c r="BL302" s="17" t="s">
        <v>139</v>
      </c>
      <c r="BM302" s="231" t="s">
        <v>446</v>
      </c>
    </row>
    <row r="303" s="14" customFormat="1">
      <c r="A303" s="14"/>
      <c r="B303" s="244"/>
      <c r="C303" s="245"/>
      <c r="D303" s="235" t="s">
        <v>141</v>
      </c>
      <c r="E303" s="246" t="s">
        <v>1</v>
      </c>
      <c r="F303" s="247" t="s">
        <v>223</v>
      </c>
      <c r="G303" s="245"/>
      <c r="H303" s="248">
        <v>15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141</v>
      </c>
      <c r="AU303" s="254" t="s">
        <v>85</v>
      </c>
      <c r="AV303" s="14" t="s">
        <v>85</v>
      </c>
      <c r="AW303" s="14" t="s">
        <v>32</v>
      </c>
      <c r="AX303" s="14" t="s">
        <v>75</v>
      </c>
      <c r="AY303" s="254" t="s">
        <v>133</v>
      </c>
    </row>
    <row r="304" s="15" customFormat="1">
      <c r="A304" s="15"/>
      <c r="B304" s="255"/>
      <c r="C304" s="256"/>
      <c r="D304" s="235" t="s">
        <v>141</v>
      </c>
      <c r="E304" s="257" t="s">
        <v>1</v>
      </c>
      <c r="F304" s="258" t="s">
        <v>146</v>
      </c>
      <c r="G304" s="256"/>
      <c r="H304" s="259">
        <v>15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141</v>
      </c>
      <c r="AU304" s="265" t="s">
        <v>85</v>
      </c>
      <c r="AV304" s="15" t="s">
        <v>139</v>
      </c>
      <c r="AW304" s="15" t="s">
        <v>32</v>
      </c>
      <c r="AX304" s="15" t="s">
        <v>83</v>
      </c>
      <c r="AY304" s="265" t="s">
        <v>133</v>
      </c>
    </row>
    <row r="305" s="2" customFormat="1" ht="24.15" customHeight="1">
      <c r="A305" s="38"/>
      <c r="B305" s="39"/>
      <c r="C305" s="219" t="s">
        <v>447</v>
      </c>
      <c r="D305" s="219" t="s">
        <v>135</v>
      </c>
      <c r="E305" s="220" t="s">
        <v>448</v>
      </c>
      <c r="F305" s="221" t="s">
        <v>449</v>
      </c>
      <c r="G305" s="222" t="s">
        <v>138</v>
      </c>
      <c r="H305" s="223">
        <v>3.75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40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139</v>
      </c>
      <c r="AT305" s="231" t="s">
        <v>135</v>
      </c>
      <c r="AU305" s="231" t="s">
        <v>85</v>
      </c>
      <c r="AY305" s="17" t="s">
        <v>133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83</v>
      </c>
      <c r="BK305" s="232">
        <f>ROUND(I305*H305,2)</f>
        <v>0</v>
      </c>
      <c r="BL305" s="17" t="s">
        <v>139</v>
      </c>
      <c r="BM305" s="231" t="s">
        <v>450</v>
      </c>
    </row>
    <row r="306" s="14" customFormat="1">
      <c r="A306" s="14"/>
      <c r="B306" s="244"/>
      <c r="C306" s="245"/>
      <c r="D306" s="235" t="s">
        <v>141</v>
      </c>
      <c r="E306" s="246" t="s">
        <v>1</v>
      </c>
      <c r="F306" s="247" t="s">
        <v>319</v>
      </c>
      <c r="G306" s="245"/>
      <c r="H306" s="248">
        <v>3.75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141</v>
      </c>
      <c r="AU306" s="254" t="s">
        <v>85</v>
      </c>
      <c r="AV306" s="14" t="s">
        <v>85</v>
      </c>
      <c r="AW306" s="14" t="s">
        <v>32</v>
      </c>
      <c r="AX306" s="14" t="s">
        <v>83</v>
      </c>
      <c r="AY306" s="254" t="s">
        <v>133</v>
      </c>
    </row>
    <row r="307" s="12" customFormat="1" ht="22.8" customHeight="1">
      <c r="A307" s="12"/>
      <c r="B307" s="203"/>
      <c r="C307" s="204"/>
      <c r="D307" s="205" t="s">
        <v>74</v>
      </c>
      <c r="E307" s="217" t="s">
        <v>451</v>
      </c>
      <c r="F307" s="217" t="s">
        <v>452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SUM(P308:P329)</f>
        <v>0</v>
      </c>
      <c r="Q307" s="211"/>
      <c r="R307" s="212">
        <f>SUM(R308:R329)</f>
        <v>0</v>
      </c>
      <c r="S307" s="211"/>
      <c r="T307" s="213">
        <f>SUM(T308:T329)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83</v>
      </c>
      <c r="AT307" s="215" t="s">
        <v>74</v>
      </c>
      <c r="AU307" s="215" t="s">
        <v>83</v>
      </c>
      <c r="AY307" s="214" t="s">
        <v>133</v>
      </c>
      <c r="BK307" s="216">
        <f>SUM(BK308:BK329)</f>
        <v>0</v>
      </c>
    </row>
    <row r="308" s="2" customFormat="1" ht="16.5" customHeight="1">
      <c r="A308" s="38"/>
      <c r="B308" s="39"/>
      <c r="C308" s="219" t="s">
        <v>453</v>
      </c>
      <c r="D308" s="219" t="s">
        <v>135</v>
      </c>
      <c r="E308" s="220" t="s">
        <v>454</v>
      </c>
      <c r="F308" s="221" t="s">
        <v>455</v>
      </c>
      <c r="G308" s="222" t="s">
        <v>218</v>
      </c>
      <c r="H308" s="223">
        <v>183.214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40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139</v>
      </c>
      <c r="AT308" s="231" t="s">
        <v>135</v>
      </c>
      <c r="AU308" s="231" t="s">
        <v>85</v>
      </c>
      <c r="AY308" s="17" t="s">
        <v>133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83</v>
      </c>
      <c r="BK308" s="232">
        <f>ROUND(I308*H308,2)</f>
        <v>0</v>
      </c>
      <c r="BL308" s="17" t="s">
        <v>139</v>
      </c>
      <c r="BM308" s="231" t="s">
        <v>456</v>
      </c>
    </row>
    <row r="309" s="14" customFormat="1">
      <c r="A309" s="14"/>
      <c r="B309" s="244"/>
      <c r="C309" s="245"/>
      <c r="D309" s="235" t="s">
        <v>141</v>
      </c>
      <c r="E309" s="246" t="s">
        <v>1</v>
      </c>
      <c r="F309" s="247" t="s">
        <v>457</v>
      </c>
      <c r="G309" s="245"/>
      <c r="H309" s="248">
        <v>87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141</v>
      </c>
      <c r="AU309" s="254" t="s">
        <v>85</v>
      </c>
      <c r="AV309" s="14" t="s">
        <v>85</v>
      </c>
      <c r="AW309" s="14" t="s">
        <v>32</v>
      </c>
      <c r="AX309" s="14" t="s">
        <v>75</v>
      </c>
      <c r="AY309" s="254" t="s">
        <v>133</v>
      </c>
    </row>
    <row r="310" s="14" customFormat="1">
      <c r="A310" s="14"/>
      <c r="B310" s="244"/>
      <c r="C310" s="245"/>
      <c r="D310" s="235" t="s">
        <v>141</v>
      </c>
      <c r="E310" s="246" t="s">
        <v>1</v>
      </c>
      <c r="F310" s="247" t="s">
        <v>458</v>
      </c>
      <c r="G310" s="245"/>
      <c r="H310" s="248">
        <v>50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141</v>
      </c>
      <c r="AU310" s="254" t="s">
        <v>85</v>
      </c>
      <c r="AV310" s="14" t="s">
        <v>85</v>
      </c>
      <c r="AW310" s="14" t="s">
        <v>32</v>
      </c>
      <c r="AX310" s="14" t="s">
        <v>75</v>
      </c>
      <c r="AY310" s="254" t="s">
        <v>133</v>
      </c>
    </row>
    <row r="311" s="14" customFormat="1">
      <c r="A311" s="14"/>
      <c r="B311" s="244"/>
      <c r="C311" s="245"/>
      <c r="D311" s="235" t="s">
        <v>141</v>
      </c>
      <c r="E311" s="246" t="s">
        <v>1</v>
      </c>
      <c r="F311" s="247" t="s">
        <v>459</v>
      </c>
      <c r="G311" s="245"/>
      <c r="H311" s="248">
        <v>1.1339999999999999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141</v>
      </c>
      <c r="AU311" s="254" t="s">
        <v>85</v>
      </c>
      <c r="AV311" s="14" t="s">
        <v>85</v>
      </c>
      <c r="AW311" s="14" t="s">
        <v>32</v>
      </c>
      <c r="AX311" s="14" t="s">
        <v>75</v>
      </c>
      <c r="AY311" s="254" t="s">
        <v>133</v>
      </c>
    </row>
    <row r="312" s="14" customFormat="1">
      <c r="A312" s="14"/>
      <c r="B312" s="244"/>
      <c r="C312" s="245"/>
      <c r="D312" s="235" t="s">
        <v>141</v>
      </c>
      <c r="E312" s="246" t="s">
        <v>1</v>
      </c>
      <c r="F312" s="247" t="s">
        <v>460</v>
      </c>
      <c r="G312" s="245"/>
      <c r="H312" s="248">
        <v>45.079999999999998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141</v>
      </c>
      <c r="AU312" s="254" t="s">
        <v>85</v>
      </c>
      <c r="AV312" s="14" t="s">
        <v>85</v>
      </c>
      <c r="AW312" s="14" t="s">
        <v>32</v>
      </c>
      <c r="AX312" s="14" t="s">
        <v>75</v>
      </c>
      <c r="AY312" s="254" t="s">
        <v>133</v>
      </c>
    </row>
    <row r="313" s="15" customFormat="1">
      <c r="A313" s="15"/>
      <c r="B313" s="255"/>
      <c r="C313" s="256"/>
      <c r="D313" s="235" t="s">
        <v>141</v>
      </c>
      <c r="E313" s="257" t="s">
        <v>1</v>
      </c>
      <c r="F313" s="258" t="s">
        <v>146</v>
      </c>
      <c r="G313" s="256"/>
      <c r="H313" s="259">
        <v>183.214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141</v>
      </c>
      <c r="AU313" s="265" t="s">
        <v>85</v>
      </c>
      <c r="AV313" s="15" t="s">
        <v>139</v>
      </c>
      <c r="AW313" s="15" t="s">
        <v>32</v>
      </c>
      <c r="AX313" s="15" t="s">
        <v>83</v>
      </c>
      <c r="AY313" s="265" t="s">
        <v>133</v>
      </c>
    </row>
    <row r="314" s="2" customFormat="1" ht="24.15" customHeight="1">
      <c r="A314" s="38"/>
      <c r="B314" s="39"/>
      <c r="C314" s="219" t="s">
        <v>461</v>
      </c>
      <c r="D314" s="219" t="s">
        <v>135</v>
      </c>
      <c r="E314" s="220" t="s">
        <v>462</v>
      </c>
      <c r="F314" s="221" t="s">
        <v>463</v>
      </c>
      <c r="G314" s="222" t="s">
        <v>218</v>
      </c>
      <c r="H314" s="223">
        <v>2540.808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40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139</v>
      </c>
      <c r="AT314" s="231" t="s">
        <v>135</v>
      </c>
      <c r="AU314" s="231" t="s">
        <v>85</v>
      </c>
      <c r="AY314" s="17" t="s">
        <v>133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83</v>
      </c>
      <c r="BK314" s="232">
        <f>ROUND(I314*H314,2)</f>
        <v>0</v>
      </c>
      <c r="BL314" s="17" t="s">
        <v>139</v>
      </c>
      <c r="BM314" s="231" t="s">
        <v>464</v>
      </c>
    </row>
    <row r="315" s="14" customFormat="1">
      <c r="A315" s="14"/>
      <c r="B315" s="244"/>
      <c r="C315" s="245"/>
      <c r="D315" s="235" t="s">
        <v>141</v>
      </c>
      <c r="E315" s="246" t="s">
        <v>1</v>
      </c>
      <c r="F315" s="247" t="s">
        <v>465</v>
      </c>
      <c r="G315" s="245"/>
      <c r="H315" s="248">
        <v>2540.808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141</v>
      </c>
      <c r="AU315" s="254" t="s">
        <v>85</v>
      </c>
      <c r="AV315" s="14" t="s">
        <v>85</v>
      </c>
      <c r="AW315" s="14" t="s">
        <v>32</v>
      </c>
      <c r="AX315" s="14" t="s">
        <v>83</v>
      </c>
      <c r="AY315" s="254" t="s">
        <v>133</v>
      </c>
    </row>
    <row r="316" s="2" customFormat="1" ht="24.15" customHeight="1">
      <c r="A316" s="38"/>
      <c r="B316" s="39"/>
      <c r="C316" s="219" t="s">
        <v>466</v>
      </c>
      <c r="D316" s="219" t="s">
        <v>135</v>
      </c>
      <c r="E316" s="220" t="s">
        <v>467</v>
      </c>
      <c r="F316" s="221" t="s">
        <v>468</v>
      </c>
      <c r="G316" s="222" t="s">
        <v>218</v>
      </c>
      <c r="H316" s="223">
        <v>183.214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40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139</v>
      </c>
      <c r="AT316" s="231" t="s">
        <v>135</v>
      </c>
      <c r="AU316" s="231" t="s">
        <v>85</v>
      </c>
      <c r="AY316" s="17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83</v>
      </c>
      <c r="BK316" s="232">
        <f>ROUND(I316*H316,2)</f>
        <v>0</v>
      </c>
      <c r="BL316" s="17" t="s">
        <v>139</v>
      </c>
      <c r="BM316" s="231" t="s">
        <v>469</v>
      </c>
    </row>
    <row r="317" s="2" customFormat="1" ht="33" customHeight="1">
      <c r="A317" s="38"/>
      <c r="B317" s="39"/>
      <c r="C317" s="219" t="s">
        <v>470</v>
      </c>
      <c r="D317" s="219" t="s">
        <v>135</v>
      </c>
      <c r="E317" s="220" t="s">
        <v>471</v>
      </c>
      <c r="F317" s="221" t="s">
        <v>472</v>
      </c>
      <c r="G317" s="222" t="s">
        <v>218</v>
      </c>
      <c r="H317" s="223">
        <v>50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40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139</v>
      </c>
      <c r="AT317" s="231" t="s">
        <v>135</v>
      </c>
      <c r="AU317" s="231" t="s">
        <v>85</v>
      </c>
      <c r="AY317" s="17" t="s">
        <v>133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83</v>
      </c>
      <c r="BK317" s="232">
        <f>ROUND(I317*H317,2)</f>
        <v>0</v>
      </c>
      <c r="BL317" s="17" t="s">
        <v>139</v>
      </c>
      <c r="BM317" s="231" t="s">
        <v>473</v>
      </c>
    </row>
    <row r="318" s="14" customFormat="1">
      <c r="A318" s="14"/>
      <c r="B318" s="244"/>
      <c r="C318" s="245"/>
      <c r="D318" s="235" t="s">
        <v>141</v>
      </c>
      <c r="E318" s="246" t="s">
        <v>1</v>
      </c>
      <c r="F318" s="247" t="s">
        <v>458</v>
      </c>
      <c r="G318" s="245"/>
      <c r="H318" s="248">
        <v>50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141</v>
      </c>
      <c r="AU318" s="254" t="s">
        <v>85</v>
      </c>
      <c r="AV318" s="14" t="s">
        <v>85</v>
      </c>
      <c r="AW318" s="14" t="s">
        <v>32</v>
      </c>
      <c r="AX318" s="14" t="s">
        <v>75</v>
      </c>
      <c r="AY318" s="254" t="s">
        <v>133</v>
      </c>
    </row>
    <row r="319" s="15" customFormat="1">
      <c r="A319" s="15"/>
      <c r="B319" s="255"/>
      <c r="C319" s="256"/>
      <c r="D319" s="235" t="s">
        <v>141</v>
      </c>
      <c r="E319" s="257" t="s">
        <v>1</v>
      </c>
      <c r="F319" s="258" t="s">
        <v>146</v>
      </c>
      <c r="G319" s="256"/>
      <c r="H319" s="259">
        <v>50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141</v>
      </c>
      <c r="AU319" s="265" t="s">
        <v>85</v>
      </c>
      <c r="AV319" s="15" t="s">
        <v>139</v>
      </c>
      <c r="AW319" s="15" t="s">
        <v>32</v>
      </c>
      <c r="AX319" s="15" t="s">
        <v>83</v>
      </c>
      <c r="AY319" s="265" t="s">
        <v>133</v>
      </c>
    </row>
    <row r="320" s="2" customFormat="1" ht="37.8" customHeight="1">
      <c r="A320" s="38"/>
      <c r="B320" s="39"/>
      <c r="C320" s="219" t="s">
        <v>474</v>
      </c>
      <c r="D320" s="219" t="s">
        <v>135</v>
      </c>
      <c r="E320" s="220" t="s">
        <v>475</v>
      </c>
      <c r="F320" s="221" t="s">
        <v>476</v>
      </c>
      <c r="G320" s="222" t="s">
        <v>218</v>
      </c>
      <c r="H320" s="223">
        <v>1.1339999999999999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40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139</v>
      </c>
      <c r="AT320" s="231" t="s">
        <v>135</v>
      </c>
      <c r="AU320" s="231" t="s">
        <v>85</v>
      </c>
      <c r="AY320" s="17" t="s">
        <v>133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83</v>
      </c>
      <c r="BK320" s="232">
        <f>ROUND(I320*H320,2)</f>
        <v>0</v>
      </c>
      <c r="BL320" s="17" t="s">
        <v>139</v>
      </c>
      <c r="BM320" s="231" t="s">
        <v>477</v>
      </c>
    </row>
    <row r="321" s="14" customFormat="1">
      <c r="A321" s="14"/>
      <c r="B321" s="244"/>
      <c r="C321" s="245"/>
      <c r="D321" s="235" t="s">
        <v>141</v>
      </c>
      <c r="E321" s="246" t="s">
        <v>1</v>
      </c>
      <c r="F321" s="247" t="s">
        <v>459</v>
      </c>
      <c r="G321" s="245"/>
      <c r="H321" s="248">
        <v>1.1339999999999999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141</v>
      </c>
      <c r="AU321" s="254" t="s">
        <v>85</v>
      </c>
      <c r="AV321" s="14" t="s">
        <v>85</v>
      </c>
      <c r="AW321" s="14" t="s">
        <v>32</v>
      </c>
      <c r="AX321" s="14" t="s">
        <v>83</v>
      </c>
      <c r="AY321" s="254" t="s">
        <v>133</v>
      </c>
    </row>
    <row r="322" s="2" customFormat="1" ht="33" customHeight="1">
      <c r="A322" s="38"/>
      <c r="B322" s="39"/>
      <c r="C322" s="219" t="s">
        <v>478</v>
      </c>
      <c r="D322" s="219" t="s">
        <v>135</v>
      </c>
      <c r="E322" s="220" t="s">
        <v>479</v>
      </c>
      <c r="F322" s="221" t="s">
        <v>480</v>
      </c>
      <c r="G322" s="222" t="s">
        <v>218</v>
      </c>
      <c r="H322" s="223">
        <v>45.079999999999998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40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139</v>
      </c>
      <c r="AT322" s="231" t="s">
        <v>135</v>
      </c>
      <c r="AU322" s="231" t="s">
        <v>85</v>
      </c>
      <c r="AY322" s="17" t="s">
        <v>133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83</v>
      </c>
      <c r="BK322" s="232">
        <f>ROUND(I322*H322,2)</f>
        <v>0</v>
      </c>
      <c r="BL322" s="17" t="s">
        <v>139</v>
      </c>
      <c r="BM322" s="231" t="s">
        <v>481</v>
      </c>
    </row>
    <row r="323" s="13" customFormat="1">
      <c r="A323" s="13"/>
      <c r="B323" s="233"/>
      <c r="C323" s="234"/>
      <c r="D323" s="235" t="s">
        <v>141</v>
      </c>
      <c r="E323" s="236" t="s">
        <v>1</v>
      </c>
      <c r="F323" s="237" t="s">
        <v>482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141</v>
      </c>
      <c r="AU323" s="243" t="s">
        <v>85</v>
      </c>
      <c r="AV323" s="13" t="s">
        <v>83</v>
      </c>
      <c r="AW323" s="13" t="s">
        <v>32</v>
      </c>
      <c r="AX323" s="13" t="s">
        <v>75</v>
      </c>
      <c r="AY323" s="243" t="s">
        <v>133</v>
      </c>
    </row>
    <row r="324" s="14" customFormat="1">
      <c r="A324" s="14"/>
      <c r="B324" s="244"/>
      <c r="C324" s="245"/>
      <c r="D324" s="235" t="s">
        <v>141</v>
      </c>
      <c r="E324" s="246" t="s">
        <v>1</v>
      </c>
      <c r="F324" s="247" t="s">
        <v>483</v>
      </c>
      <c r="G324" s="245"/>
      <c r="H324" s="248">
        <v>12.880000000000001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141</v>
      </c>
      <c r="AU324" s="254" t="s">
        <v>85</v>
      </c>
      <c r="AV324" s="14" t="s">
        <v>85</v>
      </c>
      <c r="AW324" s="14" t="s">
        <v>32</v>
      </c>
      <c r="AX324" s="14" t="s">
        <v>75</v>
      </c>
      <c r="AY324" s="254" t="s">
        <v>133</v>
      </c>
    </row>
    <row r="325" s="14" customFormat="1">
      <c r="A325" s="14"/>
      <c r="B325" s="244"/>
      <c r="C325" s="245"/>
      <c r="D325" s="235" t="s">
        <v>141</v>
      </c>
      <c r="E325" s="246" t="s">
        <v>1</v>
      </c>
      <c r="F325" s="247" t="s">
        <v>484</v>
      </c>
      <c r="G325" s="245"/>
      <c r="H325" s="248">
        <v>32.200000000000003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141</v>
      </c>
      <c r="AU325" s="254" t="s">
        <v>85</v>
      </c>
      <c r="AV325" s="14" t="s">
        <v>85</v>
      </c>
      <c r="AW325" s="14" t="s">
        <v>32</v>
      </c>
      <c r="AX325" s="14" t="s">
        <v>75</v>
      </c>
      <c r="AY325" s="254" t="s">
        <v>133</v>
      </c>
    </row>
    <row r="326" s="15" customFormat="1">
      <c r="A326" s="15"/>
      <c r="B326" s="255"/>
      <c r="C326" s="256"/>
      <c r="D326" s="235" t="s">
        <v>141</v>
      </c>
      <c r="E326" s="257" t="s">
        <v>1</v>
      </c>
      <c r="F326" s="258" t="s">
        <v>146</v>
      </c>
      <c r="G326" s="256"/>
      <c r="H326" s="259">
        <v>45.080000000000005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141</v>
      </c>
      <c r="AU326" s="265" t="s">
        <v>85</v>
      </c>
      <c r="AV326" s="15" t="s">
        <v>139</v>
      </c>
      <c r="AW326" s="15" t="s">
        <v>32</v>
      </c>
      <c r="AX326" s="15" t="s">
        <v>83</v>
      </c>
      <c r="AY326" s="265" t="s">
        <v>133</v>
      </c>
    </row>
    <row r="327" s="2" customFormat="1" ht="24.15" customHeight="1">
      <c r="A327" s="38"/>
      <c r="B327" s="39"/>
      <c r="C327" s="219" t="s">
        <v>485</v>
      </c>
      <c r="D327" s="219" t="s">
        <v>135</v>
      </c>
      <c r="E327" s="220" t="s">
        <v>486</v>
      </c>
      <c r="F327" s="221" t="s">
        <v>217</v>
      </c>
      <c r="G327" s="222" t="s">
        <v>218</v>
      </c>
      <c r="H327" s="223">
        <v>87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40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139</v>
      </c>
      <c r="AT327" s="231" t="s">
        <v>135</v>
      </c>
      <c r="AU327" s="231" t="s">
        <v>85</v>
      </c>
      <c r="AY327" s="17" t="s">
        <v>133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83</v>
      </c>
      <c r="BK327" s="232">
        <f>ROUND(I327*H327,2)</f>
        <v>0</v>
      </c>
      <c r="BL327" s="17" t="s">
        <v>139</v>
      </c>
      <c r="BM327" s="231" t="s">
        <v>487</v>
      </c>
    </row>
    <row r="328" s="14" customFormat="1">
      <c r="A328" s="14"/>
      <c r="B328" s="244"/>
      <c r="C328" s="245"/>
      <c r="D328" s="235" t="s">
        <v>141</v>
      </c>
      <c r="E328" s="246" t="s">
        <v>1</v>
      </c>
      <c r="F328" s="247" t="s">
        <v>457</v>
      </c>
      <c r="G328" s="245"/>
      <c r="H328" s="248">
        <v>87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141</v>
      </c>
      <c r="AU328" s="254" t="s">
        <v>85</v>
      </c>
      <c r="AV328" s="14" t="s">
        <v>85</v>
      </c>
      <c r="AW328" s="14" t="s">
        <v>32</v>
      </c>
      <c r="AX328" s="14" t="s">
        <v>75</v>
      </c>
      <c r="AY328" s="254" t="s">
        <v>133</v>
      </c>
    </row>
    <row r="329" s="15" customFormat="1">
      <c r="A329" s="15"/>
      <c r="B329" s="255"/>
      <c r="C329" s="256"/>
      <c r="D329" s="235" t="s">
        <v>141</v>
      </c>
      <c r="E329" s="257" t="s">
        <v>1</v>
      </c>
      <c r="F329" s="258" t="s">
        <v>146</v>
      </c>
      <c r="G329" s="256"/>
      <c r="H329" s="259">
        <v>87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141</v>
      </c>
      <c r="AU329" s="265" t="s">
        <v>85</v>
      </c>
      <c r="AV329" s="15" t="s">
        <v>139</v>
      </c>
      <c r="AW329" s="15" t="s">
        <v>32</v>
      </c>
      <c r="AX329" s="15" t="s">
        <v>83</v>
      </c>
      <c r="AY329" s="265" t="s">
        <v>133</v>
      </c>
    </row>
    <row r="330" s="12" customFormat="1" ht="22.8" customHeight="1">
      <c r="A330" s="12"/>
      <c r="B330" s="203"/>
      <c r="C330" s="204"/>
      <c r="D330" s="205" t="s">
        <v>74</v>
      </c>
      <c r="E330" s="217" t="s">
        <v>488</v>
      </c>
      <c r="F330" s="217" t="s">
        <v>489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P331</f>
        <v>0</v>
      </c>
      <c r="Q330" s="211"/>
      <c r="R330" s="212">
        <f>R331</f>
        <v>0</v>
      </c>
      <c r="S330" s="211"/>
      <c r="T330" s="213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83</v>
      </c>
      <c r="AT330" s="215" t="s">
        <v>74</v>
      </c>
      <c r="AU330" s="215" t="s">
        <v>83</v>
      </c>
      <c r="AY330" s="214" t="s">
        <v>133</v>
      </c>
      <c r="BK330" s="216">
        <f>BK331</f>
        <v>0</v>
      </c>
    </row>
    <row r="331" s="2" customFormat="1" ht="24.15" customHeight="1">
      <c r="A331" s="38"/>
      <c r="B331" s="39"/>
      <c r="C331" s="219" t="s">
        <v>490</v>
      </c>
      <c r="D331" s="219" t="s">
        <v>135</v>
      </c>
      <c r="E331" s="220" t="s">
        <v>491</v>
      </c>
      <c r="F331" s="221" t="s">
        <v>492</v>
      </c>
      <c r="G331" s="222" t="s">
        <v>218</v>
      </c>
      <c r="H331" s="223">
        <v>1282.3199999999999</v>
      </c>
      <c r="I331" s="224"/>
      <c r="J331" s="225">
        <f>ROUND(I331*H331,2)</f>
        <v>0</v>
      </c>
      <c r="K331" s="226"/>
      <c r="L331" s="44"/>
      <c r="M331" s="277" t="s">
        <v>1</v>
      </c>
      <c r="N331" s="278" t="s">
        <v>40</v>
      </c>
      <c r="O331" s="279"/>
      <c r="P331" s="280">
        <f>O331*H331</f>
        <v>0</v>
      </c>
      <c r="Q331" s="280">
        <v>0</v>
      </c>
      <c r="R331" s="280">
        <f>Q331*H331</f>
        <v>0</v>
      </c>
      <c r="S331" s="280">
        <v>0</v>
      </c>
      <c r="T331" s="28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139</v>
      </c>
      <c r="AT331" s="231" t="s">
        <v>135</v>
      </c>
      <c r="AU331" s="231" t="s">
        <v>85</v>
      </c>
      <c r="AY331" s="17" t="s">
        <v>133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83</v>
      </c>
      <c r="BK331" s="232">
        <f>ROUND(I331*H331,2)</f>
        <v>0</v>
      </c>
      <c r="BL331" s="17" t="s">
        <v>139</v>
      </c>
      <c r="BM331" s="231" t="s">
        <v>493</v>
      </c>
    </row>
    <row r="332" s="2" customFormat="1" ht="6.96" customHeight="1">
      <c r="A332" s="38"/>
      <c r="B332" s="66"/>
      <c r="C332" s="67"/>
      <c r="D332" s="67"/>
      <c r="E332" s="67"/>
      <c r="F332" s="67"/>
      <c r="G332" s="67"/>
      <c r="H332" s="67"/>
      <c r="I332" s="67"/>
      <c r="J332" s="67"/>
      <c r="K332" s="67"/>
      <c r="L332" s="44"/>
      <c r="M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</row>
  </sheetData>
  <sheetProtection sheet="1" autoFilter="0" formatColumns="0" formatRows="0" objects="1" scenarios="1" spinCount="100000" saltValue="9l610GndFJ9jhL4MDwa8Iut6Sm53Zrq4SSmVjTinZEdqyxlxl/OidkKiVyOtwAox/al2uY1GTJO26zGErEd3xg==" hashValue="JHTunBw3lL+FmhDY13PpT1adcgU0MZSQBOuwTShcM4vIbh3Viaip8ZT4lAoYeFH5aOsDtmMy800gleF6f0Ya0A==" algorithmName="SHA-512" password="CC35"/>
  <autoFilter ref="C124:K33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ROUND((SUM(BE123:BE254)),  2)</f>
        <v>0</v>
      </c>
      <c r="G33" s="38"/>
      <c r="H33" s="38"/>
      <c r="I33" s="155">
        <v>0.20999999999999999</v>
      </c>
      <c r="J33" s="154">
        <f>ROUND(((SUM(BE123:BE254))*I33),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ROUND((SUM(BF123:BF254)),  2)</f>
        <v>0</v>
      </c>
      <c r="G34" s="38"/>
      <c r="H34" s="38"/>
      <c r="I34" s="155">
        <v>0.12</v>
      </c>
      <c r="J34" s="154">
        <f>ROUND(((SUM(BF123:BF254))*I34),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ROUND((SUM(BG123:BG254)),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ROUND((SUM(BH123:BH254)),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ROUND((SUM(BI123:BI254)),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2025/0302 - SO 02 Bulharská ul. - vodovod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495</v>
      </c>
      <c r="E101" s="188"/>
      <c r="F101" s="188"/>
      <c r="G101" s="188"/>
      <c r="H101" s="188"/>
      <c r="I101" s="188"/>
      <c r="J101" s="189">
        <f>J217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J238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117</v>
      </c>
      <c r="E103" s="188"/>
      <c r="F103" s="188"/>
      <c r="G103" s="188"/>
      <c r="H103" s="188"/>
      <c r="I103" s="188"/>
      <c r="J103" s="189">
        <f>J253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Pardubice, Bulharská, Ke Tvrzi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2025/0302 - SO 02 Bulharská ul. - vodovod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11. 3. 2025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Vodovody a kanalizace Pardubice, a.s.</v>
      </c>
      <c r="G119" s="40"/>
      <c r="H119" s="40"/>
      <c r="I119" s="32" t="s">
        <v>31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119</v>
      </c>
      <c r="D122" s="194" t="s">
        <v>60</v>
      </c>
      <c r="E122" s="194" t="s">
        <v>56</v>
      </c>
      <c r="F122" s="194" t="s">
        <v>57</v>
      </c>
      <c r="G122" s="194" t="s">
        <v>120</v>
      </c>
      <c r="H122" s="194" t="s">
        <v>121</v>
      </c>
      <c r="I122" s="194" t="s">
        <v>122</v>
      </c>
      <c r="J122" s="195" t="s">
        <v>106</v>
      </c>
      <c r="K122" s="196" t="s">
        <v>123</v>
      </c>
      <c r="L122" s="197"/>
      <c r="M122" s="100" t="s">
        <v>1</v>
      </c>
      <c r="N122" s="101" t="s">
        <v>39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255.93197610000001</v>
      </c>
      <c r="S123" s="104"/>
      <c r="T123" s="201">
        <f>T124</f>
        <v>55.691999999999993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131</v>
      </c>
      <c r="F124" s="206" t="s">
        <v>132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P125+P191+P196+P217+P238+P253</f>
        <v>0</v>
      </c>
      <c r="Q124" s="211"/>
      <c r="R124" s="212">
        <f>R125+R191+R196+R217+R238+R253</f>
        <v>255.93197610000001</v>
      </c>
      <c r="S124" s="211"/>
      <c r="T124" s="213">
        <f>T125+T191+T196+T217+T238+T253</f>
        <v>55.691999999999993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75</v>
      </c>
      <c r="AY124" s="214" t="s">
        <v>133</v>
      </c>
      <c r="BK124" s="216">
        <f>BK125+BK191+BK196+BK217+BK238+BK253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83</v>
      </c>
      <c r="F125" s="217" t="s">
        <v>134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SUM(P126:P190)</f>
        <v>0</v>
      </c>
      <c r="Q125" s="211"/>
      <c r="R125" s="212">
        <f>SUM(R126:R190)</f>
        <v>173.06088800000001</v>
      </c>
      <c r="S125" s="211"/>
      <c r="T125" s="213">
        <f>SUM(T126:T190)</f>
        <v>55.691999999999993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83</v>
      </c>
      <c r="AY125" s="214" t="s">
        <v>133</v>
      </c>
      <c r="BK125" s="216">
        <f>SUM(BK126:BK190)</f>
        <v>0</v>
      </c>
    </row>
    <row r="126" s="2" customFormat="1" ht="33" customHeight="1">
      <c r="A126" s="38"/>
      <c r="B126" s="39"/>
      <c r="C126" s="219" t="s">
        <v>83</v>
      </c>
      <c r="D126" s="219" t="s">
        <v>135</v>
      </c>
      <c r="E126" s="220" t="s">
        <v>136</v>
      </c>
      <c r="F126" s="221" t="s">
        <v>137</v>
      </c>
      <c r="G126" s="222" t="s">
        <v>138</v>
      </c>
      <c r="H126" s="223">
        <v>91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0.28999999999999998</v>
      </c>
      <c r="T126" s="230">
        <f>S126*H126</f>
        <v>26.389999999999997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139</v>
      </c>
      <c r="AT126" s="231" t="s">
        <v>135</v>
      </c>
      <c r="AU126" s="231" t="s">
        <v>85</v>
      </c>
      <c r="AY126" s="17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139</v>
      </c>
      <c r="BM126" s="231" t="s">
        <v>496</v>
      </c>
    </row>
    <row r="127" s="13" customFormat="1">
      <c r="A127" s="13"/>
      <c r="B127" s="233"/>
      <c r="C127" s="234"/>
      <c r="D127" s="235" t="s">
        <v>141</v>
      </c>
      <c r="E127" s="236" t="s">
        <v>1</v>
      </c>
      <c r="F127" s="237" t="s">
        <v>142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141</v>
      </c>
      <c r="AU127" s="243" t="s">
        <v>85</v>
      </c>
      <c r="AV127" s="13" t="s">
        <v>83</v>
      </c>
      <c r="AW127" s="13" t="s">
        <v>32</v>
      </c>
      <c r="AX127" s="13" t="s">
        <v>75</v>
      </c>
      <c r="AY127" s="243" t="s">
        <v>133</v>
      </c>
    </row>
    <row r="128" s="14" customFormat="1">
      <c r="A128" s="14"/>
      <c r="B128" s="244"/>
      <c r="C128" s="245"/>
      <c r="D128" s="235" t="s">
        <v>141</v>
      </c>
      <c r="E128" s="246" t="s">
        <v>1</v>
      </c>
      <c r="F128" s="247" t="s">
        <v>497</v>
      </c>
      <c r="G128" s="245"/>
      <c r="H128" s="248">
        <v>91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141</v>
      </c>
      <c r="AU128" s="254" t="s">
        <v>85</v>
      </c>
      <c r="AV128" s="14" t="s">
        <v>85</v>
      </c>
      <c r="AW128" s="14" t="s">
        <v>32</v>
      </c>
      <c r="AX128" s="14" t="s">
        <v>75</v>
      </c>
      <c r="AY128" s="254" t="s">
        <v>133</v>
      </c>
    </row>
    <row r="129" s="15" customFormat="1">
      <c r="A129" s="15"/>
      <c r="B129" s="255"/>
      <c r="C129" s="256"/>
      <c r="D129" s="235" t="s">
        <v>141</v>
      </c>
      <c r="E129" s="257" t="s">
        <v>1</v>
      </c>
      <c r="F129" s="258" t="s">
        <v>146</v>
      </c>
      <c r="G129" s="256"/>
      <c r="H129" s="259">
        <v>91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141</v>
      </c>
      <c r="AU129" s="265" t="s">
        <v>85</v>
      </c>
      <c r="AV129" s="15" t="s">
        <v>139</v>
      </c>
      <c r="AW129" s="15" t="s">
        <v>32</v>
      </c>
      <c r="AX129" s="15" t="s">
        <v>83</v>
      </c>
      <c r="AY129" s="265" t="s">
        <v>133</v>
      </c>
    </row>
    <row r="130" s="2" customFormat="1" ht="33" customHeight="1">
      <c r="A130" s="38"/>
      <c r="B130" s="39"/>
      <c r="C130" s="219" t="s">
        <v>85</v>
      </c>
      <c r="D130" s="219" t="s">
        <v>135</v>
      </c>
      <c r="E130" s="220" t="s">
        <v>147</v>
      </c>
      <c r="F130" s="221" t="s">
        <v>148</v>
      </c>
      <c r="G130" s="222" t="s">
        <v>138</v>
      </c>
      <c r="H130" s="223">
        <v>91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4.0000000000000003E-05</v>
      </c>
      <c r="R130" s="229">
        <f>Q130*H130</f>
        <v>0.0036400000000000004</v>
      </c>
      <c r="S130" s="229">
        <v>0.091999999999999998</v>
      </c>
      <c r="T130" s="230">
        <f>S130*H130</f>
        <v>8.3719999999999999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139</v>
      </c>
      <c r="AT130" s="231" t="s">
        <v>135</v>
      </c>
      <c r="AU130" s="231" t="s">
        <v>85</v>
      </c>
      <c r="AY130" s="17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139</v>
      </c>
      <c r="BM130" s="231" t="s">
        <v>498</v>
      </c>
    </row>
    <row r="131" s="13" customFormat="1">
      <c r="A131" s="13"/>
      <c r="B131" s="233"/>
      <c r="C131" s="234"/>
      <c r="D131" s="235" t="s">
        <v>141</v>
      </c>
      <c r="E131" s="236" t="s">
        <v>1</v>
      </c>
      <c r="F131" s="237" t="s">
        <v>150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85</v>
      </c>
      <c r="AV131" s="13" t="s">
        <v>83</v>
      </c>
      <c r="AW131" s="13" t="s">
        <v>32</v>
      </c>
      <c r="AX131" s="13" t="s">
        <v>75</v>
      </c>
      <c r="AY131" s="243" t="s">
        <v>133</v>
      </c>
    </row>
    <row r="132" s="14" customFormat="1">
      <c r="A132" s="14"/>
      <c r="B132" s="244"/>
      <c r="C132" s="245"/>
      <c r="D132" s="235" t="s">
        <v>141</v>
      </c>
      <c r="E132" s="246" t="s">
        <v>1</v>
      </c>
      <c r="F132" s="247" t="s">
        <v>497</v>
      </c>
      <c r="G132" s="245"/>
      <c r="H132" s="248">
        <v>91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141</v>
      </c>
      <c r="AU132" s="254" t="s">
        <v>85</v>
      </c>
      <c r="AV132" s="14" t="s">
        <v>85</v>
      </c>
      <c r="AW132" s="14" t="s">
        <v>32</v>
      </c>
      <c r="AX132" s="14" t="s">
        <v>75</v>
      </c>
      <c r="AY132" s="254" t="s">
        <v>133</v>
      </c>
    </row>
    <row r="133" s="15" customFormat="1">
      <c r="A133" s="15"/>
      <c r="B133" s="255"/>
      <c r="C133" s="256"/>
      <c r="D133" s="235" t="s">
        <v>141</v>
      </c>
      <c r="E133" s="257" t="s">
        <v>1</v>
      </c>
      <c r="F133" s="258" t="s">
        <v>146</v>
      </c>
      <c r="G133" s="256"/>
      <c r="H133" s="259">
        <v>91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141</v>
      </c>
      <c r="AU133" s="265" t="s">
        <v>85</v>
      </c>
      <c r="AV133" s="15" t="s">
        <v>139</v>
      </c>
      <c r="AW133" s="15" t="s">
        <v>32</v>
      </c>
      <c r="AX133" s="15" t="s">
        <v>83</v>
      </c>
      <c r="AY133" s="265" t="s">
        <v>133</v>
      </c>
    </row>
    <row r="134" s="2" customFormat="1" ht="33" customHeight="1">
      <c r="A134" s="38"/>
      <c r="B134" s="39"/>
      <c r="C134" s="219" t="s">
        <v>151</v>
      </c>
      <c r="D134" s="219" t="s">
        <v>135</v>
      </c>
      <c r="E134" s="220" t="s">
        <v>152</v>
      </c>
      <c r="F134" s="221" t="s">
        <v>153</v>
      </c>
      <c r="G134" s="222" t="s">
        <v>138</v>
      </c>
      <c r="H134" s="223">
        <v>91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9.0000000000000006E-05</v>
      </c>
      <c r="R134" s="229">
        <f>Q134*H134</f>
        <v>0.0081900000000000011</v>
      </c>
      <c r="S134" s="229">
        <v>0.23000000000000001</v>
      </c>
      <c r="T134" s="230">
        <f>S134*H134</f>
        <v>20.93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139</v>
      </c>
      <c r="AT134" s="231" t="s">
        <v>135</v>
      </c>
      <c r="AU134" s="231" t="s">
        <v>85</v>
      </c>
      <c r="AY134" s="17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139</v>
      </c>
      <c r="BM134" s="231" t="s">
        <v>499</v>
      </c>
    </row>
    <row r="135" s="13" customFormat="1">
      <c r="A135" s="13"/>
      <c r="B135" s="233"/>
      <c r="C135" s="234"/>
      <c r="D135" s="235" t="s">
        <v>141</v>
      </c>
      <c r="E135" s="236" t="s">
        <v>1</v>
      </c>
      <c r="F135" s="237" t="s">
        <v>142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133</v>
      </c>
    </row>
    <row r="136" s="14" customFormat="1">
      <c r="A136" s="14"/>
      <c r="B136" s="244"/>
      <c r="C136" s="245"/>
      <c r="D136" s="235" t="s">
        <v>141</v>
      </c>
      <c r="E136" s="246" t="s">
        <v>1</v>
      </c>
      <c r="F136" s="247" t="s">
        <v>497</v>
      </c>
      <c r="G136" s="245"/>
      <c r="H136" s="248">
        <v>91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141</v>
      </c>
      <c r="AU136" s="254" t="s">
        <v>85</v>
      </c>
      <c r="AV136" s="14" t="s">
        <v>85</v>
      </c>
      <c r="AW136" s="14" t="s">
        <v>32</v>
      </c>
      <c r="AX136" s="14" t="s">
        <v>75</v>
      </c>
      <c r="AY136" s="254" t="s">
        <v>133</v>
      </c>
    </row>
    <row r="137" s="15" customFormat="1">
      <c r="A137" s="15"/>
      <c r="B137" s="255"/>
      <c r="C137" s="256"/>
      <c r="D137" s="235" t="s">
        <v>141</v>
      </c>
      <c r="E137" s="257" t="s">
        <v>1</v>
      </c>
      <c r="F137" s="258" t="s">
        <v>146</v>
      </c>
      <c r="G137" s="256"/>
      <c r="H137" s="259">
        <v>91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141</v>
      </c>
      <c r="AU137" s="265" t="s">
        <v>85</v>
      </c>
      <c r="AV137" s="15" t="s">
        <v>139</v>
      </c>
      <c r="AW137" s="15" t="s">
        <v>32</v>
      </c>
      <c r="AX137" s="15" t="s">
        <v>83</v>
      </c>
      <c r="AY137" s="265" t="s">
        <v>133</v>
      </c>
    </row>
    <row r="138" s="2" customFormat="1" ht="24.15" customHeight="1">
      <c r="A138" s="38"/>
      <c r="B138" s="39"/>
      <c r="C138" s="219" t="s">
        <v>139</v>
      </c>
      <c r="D138" s="219" t="s">
        <v>135</v>
      </c>
      <c r="E138" s="220" t="s">
        <v>181</v>
      </c>
      <c r="F138" s="221" t="s">
        <v>182</v>
      </c>
      <c r="G138" s="222" t="s">
        <v>183</v>
      </c>
      <c r="H138" s="223">
        <v>47.774999999999999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139</v>
      </c>
      <c r="AT138" s="231" t="s">
        <v>135</v>
      </c>
      <c r="AU138" s="231" t="s">
        <v>85</v>
      </c>
      <c r="AY138" s="17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139</v>
      </c>
      <c r="BM138" s="231" t="s">
        <v>500</v>
      </c>
    </row>
    <row r="139" s="13" customFormat="1">
      <c r="A139" s="13"/>
      <c r="B139" s="233"/>
      <c r="C139" s="234"/>
      <c r="D139" s="235" t="s">
        <v>141</v>
      </c>
      <c r="E139" s="236" t="s">
        <v>1</v>
      </c>
      <c r="F139" s="237" t="s">
        <v>185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85</v>
      </c>
      <c r="AV139" s="13" t="s">
        <v>83</v>
      </c>
      <c r="AW139" s="13" t="s">
        <v>32</v>
      </c>
      <c r="AX139" s="13" t="s">
        <v>75</v>
      </c>
      <c r="AY139" s="243" t="s">
        <v>133</v>
      </c>
    </row>
    <row r="140" s="14" customFormat="1">
      <c r="A140" s="14"/>
      <c r="B140" s="244"/>
      <c r="C140" s="245"/>
      <c r="D140" s="235" t="s">
        <v>141</v>
      </c>
      <c r="E140" s="246" t="s">
        <v>1</v>
      </c>
      <c r="F140" s="247" t="s">
        <v>501</v>
      </c>
      <c r="G140" s="245"/>
      <c r="H140" s="248">
        <v>47.774999999999999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141</v>
      </c>
      <c r="AU140" s="254" t="s">
        <v>85</v>
      </c>
      <c r="AV140" s="14" t="s">
        <v>85</v>
      </c>
      <c r="AW140" s="14" t="s">
        <v>32</v>
      </c>
      <c r="AX140" s="14" t="s">
        <v>75</v>
      </c>
      <c r="AY140" s="254" t="s">
        <v>133</v>
      </c>
    </row>
    <row r="141" s="15" customFormat="1">
      <c r="A141" s="15"/>
      <c r="B141" s="255"/>
      <c r="C141" s="256"/>
      <c r="D141" s="235" t="s">
        <v>141</v>
      </c>
      <c r="E141" s="257" t="s">
        <v>1</v>
      </c>
      <c r="F141" s="258" t="s">
        <v>146</v>
      </c>
      <c r="G141" s="256"/>
      <c r="H141" s="259">
        <v>47.774999999999999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141</v>
      </c>
      <c r="AU141" s="265" t="s">
        <v>85</v>
      </c>
      <c r="AV141" s="15" t="s">
        <v>139</v>
      </c>
      <c r="AW141" s="15" t="s">
        <v>32</v>
      </c>
      <c r="AX141" s="15" t="s">
        <v>83</v>
      </c>
      <c r="AY141" s="265" t="s">
        <v>133</v>
      </c>
    </row>
    <row r="142" s="2" customFormat="1" ht="33" customHeight="1">
      <c r="A142" s="38"/>
      <c r="B142" s="39"/>
      <c r="C142" s="219" t="s">
        <v>161</v>
      </c>
      <c r="D142" s="219" t="s">
        <v>135</v>
      </c>
      <c r="E142" s="220" t="s">
        <v>188</v>
      </c>
      <c r="F142" s="221" t="s">
        <v>189</v>
      </c>
      <c r="G142" s="222" t="s">
        <v>183</v>
      </c>
      <c r="H142" s="223">
        <v>95.549999999999997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85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139</v>
      </c>
      <c r="BM142" s="231" t="s">
        <v>502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503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85</v>
      </c>
      <c r="AV143" s="13" t="s">
        <v>83</v>
      </c>
      <c r="AW143" s="13" t="s">
        <v>32</v>
      </c>
      <c r="AX143" s="13" t="s">
        <v>75</v>
      </c>
      <c r="AY143" s="243" t="s">
        <v>133</v>
      </c>
    </row>
    <row r="144" s="14" customFormat="1">
      <c r="A144" s="14"/>
      <c r="B144" s="244"/>
      <c r="C144" s="245"/>
      <c r="D144" s="235" t="s">
        <v>141</v>
      </c>
      <c r="E144" s="246" t="s">
        <v>1</v>
      </c>
      <c r="F144" s="247" t="s">
        <v>504</v>
      </c>
      <c r="G144" s="245"/>
      <c r="H144" s="248">
        <v>118.3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141</v>
      </c>
      <c r="AU144" s="254" t="s">
        <v>85</v>
      </c>
      <c r="AV144" s="14" t="s">
        <v>85</v>
      </c>
      <c r="AW144" s="14" t="s">
        <v>32</v>
      </c>
      <c r="AX144" s="14" t="s">
        <v>75</v>
      </c>
      <c r="AY144" s="254" t="s">
        <v>133</v>
      </c>
    </row>
    <row r="145" s="13" customFormat="1">
      <c r="A145" s="13"/>
      <c r="B145" s="233"/>
      <c r="C145" s="234"/>
      <c r="D145" s="235" t="s">
        <v>141</v>
      </c>
      <c r="E145" s="236" t="s">
        <v>1</v>
      </c>
      <c r="F145" s="237" t="s">
        <v>193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85</v>
      </c>
      <c r="AV145" s="13" t="s">
        <v>83</v>
      </c>
      <c r="AW145" s="13" t="s">
        <v>32</v>
      </c>
      <c r="AX145" s="13" t="s">
        <v>75</v>
      </c>
      <c r="AY145" s="243" t="s">
        <v>133</v>
      </c>
    </row>
    <row r="146" s="14" customFormat="1">
      <c r="A146" s="14"/>
      <c r="B146" s="244"/>
      <c r="C146" s="245"/>
      <c r="D146" s="235" t="s">
        <v>141</v>
      </c>
      <c r="E146" s="246" t="s">
        <v>1</v>
      </c>
      <c r="F146" s="247" t="s">
        <v>505</v>
      </c>
      <c r="G146" s="245"/>
      <c r="H146" s="248">
        <v>-22.75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141</v>
      </c>
      <c r="AU146" s="254" t="s">
        <v>85</v>
      </c>
      <c r="AV146" s="14" t="s">
        <v>85</v>
      </c>
      <c r="AW146" s="14" t="s">
        <v>32</v>
      </c>
      <c r="AX146" s="14" t="s">
        <v>75</v>
      </c>
      <c r="AY146" s="254" t="s">
        <v>133</v>
      </c>
    </row>
    <row r="147" s="15" customFormat="1">
      <c r="A147" s="15"/>
      <c r="B147" s="255"/>
      <c r="C147" s="256"/>
      <c r="D147" s="235" t="s">
        <v>141</v>
      </c>
      <c r="E147" s="257" t="s">
        <v>1</v>
      </c>
      <c r="F147" s="258" t="s">
        <v>146</v>
      </c>
      <c r="G147" s="256"/>
      <c r="H147" s="259">
        <v>95.549999999999997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141</v>
      </c>
      <c r="AU147" s="265" t="s">
        <v>85</v>
      </c>
      <c r="AV147" s="15" t="s">
        <v>139</v>
      </c>
      <c r="AW147" s="15" t="s">
        <v>32</v>
      </c>
      <c r="AX147" s="15" t="s">
        <v>83</v>
      </c>
      <c r="AY147" s="265" t="s">
        <v>133</v>
      </c>
    </row>
    <row r="148" s="2" customFormat="1" ht="24.15" customHeight="1">
      <c r="A148" s="38"/>
      <c r="B148" s="39"/>
      <c r="C148" s="219" t="s">
        <v>167</v>
      </c>
      <c r="D148" s="219" t="s">
        <v>135</v>
      </c>
      <c r="E148" s="220" t="s">
        <v>198</v>
      </c>
      <c r="F148" s="221" t="s">
        <v>199</v>
      </c>
      <c r="G148" s="222" t="s">
        <v>138</v>
      </c>
      <c r="H148" s="223">
        <v>236.59999999999999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40</v>
      </c>
      <c r="O148" s="91"/>
      <c r="P148" s="229">
        <f>O148*H148</f>
        <v>0</v>
      </c>
      <c r="Q148" s="229">
        <v>0.00063000000000000003</v>
      </c>
      <c r="R148" s="229">
        <f>Q148*H148</f>
        <v>0.149058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139</v>
      </c>
      <c r="AT148" s="231" t="s">
        <v>135</v>
      </c>
      <c r="AU148" s="231" t="s">
        <v>85</v>
      </c>
      <c r="AY148" s="17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139</v>
      </c>
      <c r="BM148" s="231" t="s">
        <v>506</v>
      </c>
    </row>
    <row r="149" s="14" customFormat="1">
      <c r="A149" s="14"/>
      <c r="B149" s="244"/>
      <c r="C149" s="245"/>
      <c r="D149" s="235" t="s">
        <v>141</v>
      </c>
      <c r="E149" s="246" t="s">
        <v>1</v>
      </c>
      <c r="F149" s="247" t="s">
        <v>507</v>
      </c>
      <c r="G149" s="245"/>
      <c r="H149" s="248">
        <v>236.59999999999999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141</v>
      </c>
      <c r="AU149" s="254" t="s">
        <v>85</v>
      </c>
      <c r="AV149" s="14" t="s">
        <v>85</v>
      </c>
      <c r="AW149" s="14" t="s">
        <v>32</v>
      </c>
      <c r="AX149" s="14" t="s">
        <v>75</v>
      </c>
      <c r="AY149" s="254" t="s">
        <v>133</v>
      </c>
    </row>
    <row r="150" s="15" customFormat="1">
      <c r="A150" s="15"/>
      <c r="B150" s="255"/>
      <c r="C150" s="256"/>
      <c r="D150" s="235" t="s">
        <v>141</v>
      </c>
      <c r="E150" s="257" t="s">
        <v>1</v>
      </c>
      <c r="F150" s="258" t="s">
        <v>146</v>
      </c>
      <c r="G150" s="256"/>
      <c r="H150" s="259">
        <v>236.59999999999999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141</v>
      </c>
      <c r="AU150" s="265" t="s">
        <v>85</v>
      </c>
      <c r="AV150" s="15" t="s">
        <v>139</v>
      </c>
      <c r="AW150" s="15" t="s">
        <v>32</v>
      </c>
      <c r="AX150" s="15" t="s">
        <v>83</v>
      </c>
      <c r="AY150" s="265" t="s">
        <v>133</v>
      </c>
    </row>
    <row r="151" s="2" customFormat="1" ht="24.15" customHeight="1">
      <c r="A151" s="38"/>
      <c r="B151" s="39"/>
      <c r="C151" s="219" t="s">
        <v>173</v>
      </c>
      <c r="D151" s="219" t="s">
        <v>135</v>
      </c>
      <c r="E151" s="220" t="s">
        <v>203</v>
      </c>
      <c r="F151" s="221" t="s">
        <v>204</v>
      </c>
      <c r="G151" s="222" t="s">
        <v>138</v>
      </c>
      <c r="H151" s="223">
        <v>236.59999999999999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139</v>
      </c>
      <c r="AT151" s="231" t="s">
        <v>135</v>
      </c>
      <c r="AU151" s="231" t="s">
        <v>85</v>
      </c>
      <c r="AY151" s="17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139</v>
      </c>
      <c r="BM151" s="231" t="s">
        <v>508</v>
      </c>
    </row>
    <row r="152" s="2" customFormat="1" ht="37.8" customHeight="1">
      <c r="A152" s="38"/>
      <c r="B152" s="39"/>
      <c r="C152" s="219" t="s">
        <v>180</v>
      </c>
      <c r="D152" s="219" t="s">
        <v>135</v>
      </c>
      <c r="E152" s="220" t="s">
        <v>206</v>
      </c>
      <c r="F152" s="221" t="s">
        <v>207</v>
      </c>
      <c r="G152" s="222" t="s">
        <v>183</v>
      </c>
      <c r="H152" s="223">
        <v>95.549999999999997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40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139</v>
      </c>
      <c r="AT152" s="231" t="s">
        <v>135</v>
      </c>
      <c r="AU152" s="231" t="s">
        <v>85</v>
      </c>
      <c r="AY152" s="17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139</v>
      </c>
      <c r="BM152" s="231" t="s">
        <v>509</v>
      </c>
    </row>
    <row r="153" s="13" customFormat="1">
      <c r="A153" s="13"/>
      <c r="B153" s="233"/>
      <c r="C153" s="234"/>
      <c r="D153" s="235" t="s">
        <v>141</v>
      </c>
      <c r="E153" s="236" t="s">
        <v>1</v>
      </c>
      <c r="F153" s="237" t="s">
        <v>191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141</v>
      </c>
      <c r="AU153" s="243" t="s">
        <v>85</v>
      </c>
      <c r="AV153" s="13" t="s">
        <v>83</v>
      </c>
      <c r="AW153" s="13" t="s">
        <v>32</v>
      </c>
      <c r="AX153" s="13" t="s">
        <v>75</v>
      </c>
      <c r="AY153" s="243" t="s">
        <v>133</v>
      </c>
    </row>
    <row r="154" s="14" customFormat="1">
      <c r="A154" s="14"/>
      <c r="B154" s="244"/>
      <c r="C154" s="245"/>
      <c r="D154" s="235" t="s">
        <v>141</v>
      </c>
      <c r="E154" s="246" t="s">
        <v>1</v>
      </c>
      <c r="F154" s="247" t="s">
        <v>504</v>
      </c>
      <c r="G154" s="245"/>
      <c r="H154" s="248">
        <v>118.3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141</v>
      </c>
      <c r="AU154" s="254" t="s">
        <v>85</v>
      </c>
      <c r="AV154" s="14" t="s">
        <v>85</v>
      </c>
      <c r="AW154" s="14" t="s">
        <v>32</v>
      </c>
      <c r="AX154" s="14" t="s">
        <v>75</v>
      </c>
      <c r="AY154" s="254" t="s">
        <v>133</v>
      </c>
    </row>
    <row r="155" s="13" customFormat="1">
      <c r="A155" s="13"/>
      <c r="B155" s="233"/>
      <c r="C155" s="234"/>
      <c r="D155" s="235" t="s">
        <v>141</v>
      </c>
      <c r="E155" s="236" t="s">
        <v>1</v>
      </c>
      <c r="F155" s="237" t="s">
        <v>193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141</v>
      </c>
      <c r="AU155" s="243" t="s">
        <v>85</v>
      </c>
      <c r="AV155" s="13" t="s">
        <v>83</v>
      </c>
      <c r="AW155" s="13" t="s">
        <v>32</v>
      </c>
      <c r="AX155" s="13" t="s">
        <v>75</v>
      </c>
      <c r="AY155" s="243" t="s">
        <v>133</v>
      </c>
    </row>
    <row r="156" s="14" customFormat="1">
      <c r="A156" s="14"/>
      <c r="B156" s="244"/>
      <c r="C156" s="245"/>
      <c r="D156" s="235" t="s">
        <v>141</v>
      </c>
      <c r="E156" s="246" t="s">
        <v>1</v>
      </c>
      <c r="F156" s="247" t="s">
        <v>505</v>
      </c>
      <c r="G156" s="245"/>
      <c r="H156" s="248">
        <v>-22.75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141</v>
      </c>
      <c r="AU156" s="254" t="s">
        <v>85</v>
      </c>
      <c r="AV156" s="14" t="s">
        <v>85</v>
      </c>
      <c r="AW156" s="14" t="s">
        <v>32</v>
      </c>
      <c r="AX156" s="14" t="s">
        <v>75</v>
      </c>
      <c r="AY156" s="254" t="s">
        <v>133</v>
      </c>
    </row>
    <row r="157" s="15" customFormat="1">
      <c r="A157" s="15"/>
      <c r="B157" s="255"/>
      <c r="C157" s="256"/>
      <c r="D157" s="235" t="s">
        <v>141</v>
      </c>
      <c r="E157" s="257" t="s">
        <v>1</v>
      </c>
      <c r="F157" s="258" t="s">
        <v>146</v>
      </c>
      <c r="G157" s="256"/>
      <c r="H157" s="259">
        <v>95.549999999999997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141</v>
      </c>
      <c r="AU157" s="265" t="s">
        <v>85</v>
      </c>
      <c r="AV157" s="15" t="s">
        <v>139</v>
      </c>
      <c r="AW157" s="15" t="s">
        <v>32</v>
      </c>
      <c r="AX157" s="15" t="s">
        <v>83</v>
      </c>
      <c r="AY157" s="265" t="s">
        <v>133</v>
      </c>
    </row>
    <row r="158" s="2" customFormat="1" ht="37.8" customHeight="1">
      <c r="A158" s="38"/>
      <c r="B158" s="39"/>
      <c r="C158" s="219" t="s">
        <v>187</v>
      </c>
      <c r="D158" s="219" t="s">
        <v>135</v>
      </c>
      <c r="E158" s="220" t="s">
        <v>210</v>
      </c>
      <c r="F158" s="221" t="s">
        <v>211</v>
      </c>
      <c r="G158" s="222" t="s">
        <v>183</v>
      </c>
      <c r="H158" s="223">
        <v>286.64999999999998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85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139</v>
      </c>
      <c r="BM158" s="231" t="s">
        <v>510</v>
      </c>
    </row>
    <row r="159" s="13" customFormat="1">
      <c r="A159" s="13"/>
      <c r="B159" s="233"/>
      <c r="C159" s="234"/>
      <c r="D159" s="235" t="s">
        <v>141</v>
      </c>
      <c r="E159" s="236" t="s">
        <v>1</v>
      </c>
      <c r="F159" s="237" t="s">
        <v>213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85</v>
      </c>
      <c r="AV159" s="13" t="s">
        <v>83</v>
      </c>
      <c r="AW159" s="13" t="s">
        <v>32</v>
      </c>
      <c r="AX159" s="13" t="s">
        <v>75</v>
      </c>
      <c r="AY159" s="243" t="s">
        <v>133</v>
      </c>
    </row>
    <row r="160" s="14" customFormat="1">
      <c r="A160" s="14"/>
      <c r="B160" s="244"/>
      <c r="C160" s="245"/>
      <c r="D160" s="235" t="s">
        <v>141</v>
      </c>
      <c r="E160" s="246" t="s">
        <v>1</v>
      </c>
      <c r="F160" s="247" t="s">
        <v>511</v>
      </c>
      <c r="G160" s="245"/>
      <c r="H160" s="248">
        <v>286.64999999999998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141</v>
      </c>
      <c r="AU160" s="254" t="s">
        <v>85</v>
      </c>
      <c r="AV160" s="14" t="s">
        <v>85</v>
      </c>
      <c r="AW160" s="14" t="s">
        <v>32</v>
      </c>
      <c r="AX160" s="14" t="s">
        <v>75</v>
      </c>
      <c r="AY160" s="254" t="s">
        <v>133</v>
      </c>
    </row>
    <row r="161" s="15" customFormat="1">
      <c r="A161" s="15"/>
      <c r="B161" s="255"/>
      <c r="C161" s="256"/>
      <c r="D161" s="235" t="s">
        <v>141</v>
      </c>
      <c r="E161" s="257" t="s">
        <v>1</v>
      </c>
      <c r="F161" s="258" t="s">
        <v>146</v>
      </c>
      <c r="G161" s="256"/>
      <c r="H161" s="259">
        <v>286.64999999999998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141</v>
      </c>
      <c r="AU161" s="265" t="s">
        <v>85</v>
      </c>
      <c r="AV161" s="15" t="s">
        <v>139</v>
      </c>
      <c r="AW161" s="15" t="s">
        <v>32</v>
      </c>
      <c r="AX161" s="15" t="s">
        <v>83</v>
      </c>
      <c r="AY161" s="265" t="s">
        <v>133</v>
      </c>
    </row>
    <row r="162" s="2" customFormat="1" ht="24.15" customHeight="1">
      <c r="A162" s="38"/>
      <c r="B162" s="39"/>
      <c r="C162" s="219" t="s">
        <v>197</v>
      </c>
      <c r="D162" s="219" t="s">
        <v>135</v>
      </c>
      <c r="E162" s="220" t="s">
        <v>216</v>
      </c>
      <c r="F162" s="221" t="s">
        <v>217</v>
      </c>
      <c r="G162" s="222" t="s">
        <v>218</v>
      </c>
      <c r="H162" s="223">
        <v>171.99000000000001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139</v>
      </c>
      <c r="AT162" s="231" t="s">
        <v>135</v>
      </c>
      <c r="AU162" s="231" t="s">
        <v>85</v>
      </c>
      <c r="AY162" s="17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83</v>
      </c>
      <c r="BK162" s="232">
        <f>ROUND(I162*H162,2)</f>
        <v>0</v>
      </c>
      <c r="BL162" s="17" t="s">
        <v>139</v>
      </c>
      <c r="BM162" s="231" t="s">
        <v>512</v>
      </c>
    </row>
    <row r="163" s="13" customFormat="1">
      <c r="A163" s="13"/>
      <c r="B163" s="233"/>
      <c r="C163" s="234"/>
      <c r="D163" s="235" t="s">
        <v>141</v>
      </c>
      <c r="E163" s="236" t="s">
        <v>1</v>
      </c>
      <c r="F163" s="237" t="s">
        <v>220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141</v>
      </c>
      <c r="AU163" s="243" t="s">
        <v>85</v>
      </c>
      <c r="AV163" s="13" t="s">
        <v>83</v>
      </c>
      <c r="AW163" s="13" t="s">
        <v>32</v>
      </c>
      <c r="AX163" s="13" t="s">
        <v>75</v>
      </c>
      <c r="AY163" s="243" t="s">
        <v>133</v>
      </c>
    </row>
    <row r="164" s="14" customFormat="1">
      <c r="A164" s="14"/>
      <c r="B164" s="244"/>
      <c r="C164" s="245"/>
      <c r="D164" s="235" t="s">
        <v>141</v>
      </c>
      <c r="E164" s="246" t="s">
        <v>1</v>
      </c>
      <c r="F164" s="247" t="s">
        <v>513</v>
      </c>
      <c r="G164" s="245"/>
      <c r="H164" s="248">
        <v>95.549999999999997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141</v>
      </c>
      <c r="AU164" s="254" t="s">
        <v>85</v>
      </c>
      <c r="AV164" s="14" t="s">
        <v>85</v>
      </c>
      <c r="AW164" s="14" t="s">
        <v>32</v>
      </c>
      <c r="AX164" s="14" t="s">
        <v>75</v>
      </c>
      <c r="AY164" s="254" t="s">
        <v>133</v>
      </c>
    </row>
    <row r="165" s="15" customFormat="1">
      <c r="A165" s="15"/>
      <c r="B165" s="255"/>
      <c r="C165" s="256"/>
      <c r="D165" s="235" t="s">
        <v>141</v>
      </c>
      <c r="E165" s="257" t="s">
        <v>1</v>
      </c>
      <c r="F165" s="258" t="s">
        <v>146</v>
      </c>
      <c r="G165" s="256"/>
      <c r="H165" s="259">
        <v>95.549999999999997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141</v>
      </c>
      <c r="AU165" s="265" t="s">
        <v>85</v>
      </c>
      <c r="AV165" s="15" t="s">
        <v>139</v>
      </c>
      <c r="AW165" s="15" t="s">
        <v>32</v>
      </c>
      <c r="AX165" s="15" t="s">
        <v>75</v>
      </c>
      <c r="AY165" s="265" t="s">
        <v>133</v>
      </c>
    </row>
    <row r="166" s="14" customFormat="1">
      <c r="A166" s="14"/>
      <c r="B166" s="244"/>
      <c r="C166" s="245"/>
      <c r="D166" s="235" t="s">
        <v>141</v>
      </c>
      <c r="E166" s="246" t="s">
        <v>1</v>
      </c>
      <c r="F166" s="247" t="s">
        <v>514</v>
      </c>
      <c r="G166" s="245"/>
      <c r="H166" s="248">
        <v>171.99000000000001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141</v>
      </c>
      <c r="AU166" s="254" t="s">
        <v>85</v>
      </c>
      <c r="AV166" s="14" t="s">
        <v>85</v>
      </c>
      <c r="AW166" s="14" t="s">
        <v>32</v>
      </c>
      <c r="AX166" s="14" t="s">
        <v>83</v>
      </c>
      <c r="AY166" s="254" t="s">
        <v>133</v>
      </c>
    </row>
    <row r="167" s="2" customFormat="1" ht="16.5" customHeight="1">
      <c r="A167" s="38"/>
      <c r="B167" s="39"/>
      <c r="C167" s="219" t="s">
        <v>202</v>
      </c>
      <c r="D167" s="219" t="s">
        <v>135</v>
      </c>
      <c r="E167" s="220" t="s">
        <v>224</v>
      </c>
      <c r="F167" s="221" t="s">
        <v>225</v>
      </c>
      <c r="G167" s="222" t="s">
        <v>183</v>
      </c>
      <c r="H167" s="223">
        <v>95.549999999999997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40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139</v>
      </c>
      <c r="AT167" s="231" t="s">
        <v>135</v>
      </c>
      <c r="AU167" s="231" t="s">
        <v>85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139</v>
      </c>
      <c r="BM167" s="231" t="s">
        <v>515</v>
      </c>
    </row>
    <row r="168" s="13" customFormat="1">
      <c r="A168" s="13"/>
      <c r="B168" s="233"/>
      <c r="C168" s="234"/>
      <c r="D168" s="235" t="s">
        <v>141</v>
      </c>
      <c r="E168" s="236" t="s">
        <v>1</v>
      </c>
      <c r="F168" s="237" t="s">
        <v>220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141</v>
      </c>
      <c r="AU168" s="243" t="s">
        <v>85</v>
      </c>
      <c r="AV168" s="13" t="s">
        <v>83</v>
      </c>
      <c r="AW168" s="13" t="s">
        <v>32</v>
      </c>
      <c r="AX168" s="13" t="s">
        <v>75</v>
      </c>
      <c r="AY168" s="243" t="s">
        <v>133</v>
      </c>
    </row>
    <row r="169" s="14" customFormat="1">
      <c r="A169" s="14"/>
      <c r="B169" s="244"/>
      <c r="C169" s="245"/>
      <c r="D169" s="235" t="s">
        <v>141</v>
      </c>
      <c r="E169" s="246" t="s">
        <v>1</v>
      </c>
      <c r="F169" s="247" t="s">
        <v>513</v>
      </c>
      <c r="G169" s="245"/>
      <c r="H169" s="248">
        <v>95.549999999999997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141</v>
      </c>
      <c r="AU169" s="254" t="s">
        <v>85</v>
      </c>
      <c r="AV169" s="14" t="s">
        <v>85</v>
      </c>
      <c r="AW169" s="14" t="s">
        <v>32</v>
      </c>
      <c r="AX169" s="14" t="s">
        <v>75</v>
      </c>
      <c r="AY169" s="254" t="s">
        <v>133</v>
      </c>
    </row>
    <row r="170" s="15" customFormat="1">
      <c r="A170" s="15"/>
      <c r="B170" s="255"/>
      <c r="C170" s="256"/>
      <c r="D170" s="235" t="s">
        <v>141</v>
      </c>
      <c r="E170" s="257" t="s">
        <v>1</v>
      </c>
      <c r="F170" s="258" t="s">
        <v>146</v>
      </c>
      <c r="G170" s="256"/>
      <c r="H170" s="259">
        <v>95.549999999999997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141</v>
      </c>
      <c r="AU170" s="265" t="s">
        <v>85</v>
      </c>
      <c r="AV170" s="15" t="s">
        <v>139</v>
      </c>
      <c r="AW170" s="15" t="s">
        <v>32</v>
      </c>
      <c r="AX170" s="15" t="s">
        <v>83</v>
      </c>
      <c r="AY170" s="265" t="s">
        <v>133</v>
      </c>
    </row>
    <row r="171" s="2" customFormat="1" ht="24.15" customHeight="1">
      <c r="A171" s="38"/>
      <c r="B171" s="39"/>
      <c r="C171" s="219" t="s">
        <v>8</v>
      </c>
      <c r="D171" s="219" t="s">
        <v>135</v>
      </c>
      <c r="E171" s="220" t="s">
        <v>228</v>
      </c>
      <c r="F171" s="221" t="s">
        <v>229</v>
      </c>
      <c r="G171" s="222" t="s">
        <v>183</v>
      </c>
      <c r="H171" s="223">
        <v>50.960000000000001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40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139</v>
      </c>
      <c r="AT171" s="231" t="s">
        <v>135</v>
      </c>
      <c r="AU171" s="231" t="s">
        <v>85</v>
      </c>
      <c r="AY171" s="17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83</v>
      </c>
      <c r="BK171" s="232">
        <f>ROUND(I171*H171,2)</f>
        <v>0</v>
      </c>
      <c r="BL171" s="17" t="s">
        <v>139</v>
      </c>
      <c r="BM171" s="231" t="s">
        <v>516</v>
      </c>
    </row>
    <row r="172" s="13" customFormat="1">
      <c r="A172" s="13"/>
      <c r="B172" s="233"/>
      <c r="C172" s="234"/>
      <c r="D172" s="235" t="s">
        <v>141</v>
      </c>
      <c r="E172" s="236" t="s">
        <v>1</v>
      </c>
      <c r="F172" s="237" t="s">
        <v>220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141</v>
      </c>
      <c r="AU172" s="243" t="s">
        <v>85</v>
      </c>
      <c r="AV172" s="13" t="s">
        <v>83</v>
      </c>
      <c r="AW172" s="13" t="s">
        <v>32</v>
      </c>
      <c r="AX172" s="13" t="s">
        <v>75</v>
      </c>
      <c r="AY172" s="243" t="s">
        <v>133</v>
      </c>
    </row>
    <row r="173" s="14" customFormat="1">
      <c r="A173" s="14"/>
      <c r="B173" s="244"/>
      <c r="C173" s="245"/>
      <c r="D173" s="235" t="s">
        <v>141</v>
      </c>
      <c r="E173" s="246" t="s">
        <v>1</v>
      </c>
      <c r="F173" s="247" t="s">
        <v>513</v>
      </c>
      <c r="G173" s="245"/>
      <c r="H173" s="248">
        <v>95.549999999999997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141</v>
      </c>
      <c r="AU173" s="254" t="s">
        <v>85</v>
      </c>
      <c r="AV173" s="14" t="s">
        <v>85</v>
      </c>
      <c r="AW173" s="14" t="s">
        <v>32</v>
      </c>
      <c r="AX173" s="14" t="s">
        <v>75</v>
      </c>
      <c r="AY173" s="254" t="s">
        <v>133</v>
      </c>
    </row>
    <row r="174" s="13" customFormat="1">
      <c r="A174" s="13"/>
      <c r="B174" s="233"/>
      <c r="C174" s="234"/>
      <c r="D174" s="235" t="s">
        <v>141</v>
      </c>
      <c r="E174" s="236" t="s">
        <v>1</v>
      </c>
      <c r="F174" s="237" t="s">
        <v>231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85</v>
      </c>
      <c r="AV174" s="13" t="s">
        <v>83</v>
      </c>
      <c r="AW174" s="13" t="s">
        <v>32</v>
      </c>
      <c r="AX174" s="13" t="s">
        <v>75</v>
      </c>
      <c r="AY174" s="243" t="s">
        <v>133</v>
      </c>
    </row>
    <row r="175" s="14" customFormat="1">
      <c r="A175" s="14"/>
      <c r="B175" s="244"/>
      <c r="C175" s="245"/>
      <c r="D175" s="235" t="s">
        <v>141</v>
      </c>
      <c r="E175" s="246" t="s">
        <v>1</v>
      </c>
      <c r="F175" s="247" t="s">
        <v>517</v>
      </c>
      <c r="G175" s="245"/>
      <c r="H175" s="248">
        <v>-9.0999999999999996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141</v>
      </c>
      <c r="AU175" s="254" t="s">
        <v>85</v>
      </c>
      <c r="AV175" s="14" t="s">
        <v>85</v>
      </c>
      <c r="AW175" s="14" t="s">
        <v>32</v>
      </c>
      <c r="AX175" s="14" t="s">
        <v>75</v>
      </c>
      <c r="AY175" s="254" t="s">
        <v>133</v>
      </c>
    </row>
    <row r="176" s="13" customFormat="1">
      <c r="A176" s="13"/>
      <c r="B176" s="233"/>
      <c r="C176" s="234"/>
      <c r="D176" s="235" t="s">
        <v>141</v>
      </c>
      <c r="E176" s="236" t="s">
        <v>1</v>
      </c>
      <c r="F176" s="237" t="s">
        <v>234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141</v>
      </c>
      <c r="AU176" s="243" t="s">
        <v>85</v>
      </c>
      <c r="AV176" s="13" t="s">
        <v>83</v>
      </c>
      <c r="AW176" s="13" t="s">
        <v>32</v>
      </c>
      <c r="AX176" s="13" t="s">
        <v>75</v>
      </c>
      <c r="AY176" s="243" t="s">
        <v>133</v>
      </c>
    </row>
    <row r="177" s="14" customFormat="1">
      <c r="A177" s="14"/>
      <c r="B177" s="244"/>
      <c r="C177" s="245"/>
      <c r="D177" s="235" t="s">
        <v>141</v>
      </c>
      <c r="E177" s="246" t="s">
        <v>1</v>
      </c>
      <c r="F177" s="247" t="s">
        <v>518</v>
      </c>
      <c r="G177" s="245"/>
      <c r="H177" s="248">
        <v>-35.490000000000002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141</v>
      </c>
      <c r="AU177" s="254" t="s">
        <v>85</v>
      </c>
      <c r="AV177" s="14" t="s">
        <v>85</v>
      </c>
      <c r="AW177" s="14" t="s">
        <v>32</v>
      </c>
      <c r="AX177" s="14" t="s">
        <v>75</v>
      </c>
      <c r="AY177" s="254" t="s">
        <v>133</v>
      </c>
    </row>
    <row r="178" s="15" customFormat="1">
      <c r="A178" s="15"/>
      <c r="B178" s="255"/>
      <c r="C178" s="256"/>
      <c r="D178" s="235" t="s">
        <v>141</v>
      </c>
      <c r="E178" s="257" t="s">
        <v>1</v>
      </c>
      <c r="F178" s="258" t="s">
        <v>146</v>
      </c>
      <c r="G178" s="256"/>
      <c r="H178" s="259">
        <v>50.960000000000001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141</v>
      </c>
      <c r="AU178" s="265" t="s">
        <v>85</v>
      </c>
      <c r="AV178" s="15" t="s">
        <v>139</v>
      </c>
      <c r="AW178" s="15" t="s">
        <v>32</v>
      </c>
      <c r="AX178" s="15" t="s">
        <v>83</v>
      </c>
      <c r="AY178" s="265" t="s">
        <v>133</v>
      </c>
    </row>
    <row r="179" s="2" customFormat="1" ht="16.5" customHeight="1">
      <c r="A179" s="38"/>
      <c r="B179" s="39"/>
      <c r="C179" s="266" t="s">
        <v>209</v>
      </c>
      <c r="D179" s="266" t="s">
        <v>237</v>
      </c>
      <c r="E179" s="267" t="s">
        <v>238</v>
      </c>
      <c r="F179" s="268" t="s">
        <v>239</v>
      </c>
      <c r="G179" s="269" t="s">
        <v>218</v>
      </c>
      <c r="H179" s="270">
        <v>101.92</v>
      </c>
      <c r="I179" s="271"/>
      <c r="J179" s="272">
        <f>ROUND(I179*H179,2)</f>
        <v>0</v>
      </c>
      <c r="K179" s="273"/>
      <c r="L179" s="274"/>
      <c r="M179" s="275" t="s">
        <v>1</v>
      </c>
      <c r="N179" s="276" t="s">
        <v>40</v>
      </c>
      <c r="O179" s="91"/>
      <c r="P179" s="229">
        <f>O179*H179</f>
        <v>0</v>
      </c>
      <c r="Q179" s="229">
        <v>1</v>
      </c>
      <c r="R179" s="229">
        <f>Q179*H179</f>
        <v>101.92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180</v>
      </c>
      <c r="AT179" s="231" t="s">
        <v>237</v>
      </c>
      <c r="AU179" s="231" t="s">
        <v>85</v>
      </c>
      <c r="AY179" s="17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83</v>
      </c>
      <c r="BK179" s="232">
        <f>ROUND(I179*H179,2)</f>
        <v>0</v>
      </c>
      <c r="BL179" s="17" t="s">
        <v>139</v>
      </c>
      <c r="BM179" s="231" t="s">
        <v>519</v>
      </c>
    </row>
    <row r="180" s="14" customFormat="1">
      <c r="A180" s="14"/>
      <c r="B180" s="244"/>
      <c r="C180" s="245"/>
      <c r="D180" s="235" t="s">
        <v>141</v>
      </c>
      <c r="E180" s="246" t="s">
        <v>1</v>
      </c>
      <c r="F180" s="247" t="s">
        <v>520</v>
      </c>
      <c r="G180" s="245"/>
      <c r="H180" s="248">
        <v>101.92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141</v>
      </c>
      <c r="AU180" s="254" t="s">
        <v>85</v>
      </c>
      <c r="AV180" s="14" t="s">
        <v>85</v>
      </c>
      <c r="AW180" s="14" t="s">
        <v>32</v>
      </c>
      <c r="AX180" s="14" t="s">
        <v>83</v>
      </c>
      <c r="AY180" s="254" t="s">
        <v>133</v>
      </c>
    </row>
    <row r="181" s="2" customFormat="1" ht="24.15" customHeight="1">
      <c r="A181" s="38"/>
      <c r="B181" s="39"/>
      <c r="C181" s="219" t="s">
        <v>215</v>
      </c>
      <c r="D181" s="219" t="s">
        <v>135</v>
      </c>
      <c r="E181" s="220" t="s">
        <v>243</v>
      </c>
      <c r="F181" s="221" t="s">
        <v>244</v>
      </c>
      <c r="G181" s="222" t="s">
        <v>183</v>
      </c>
      <c r="H181" s="223">
        <v>35.490000000000002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40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139</v>
      </c>
      <c r="AT181" s="231" t="s">
        <v>135</v>
      </c>
      <c r="AU181" s="231" t="s">
        <v>85</v>
      </c>
      <c r="AY181" s="17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83</v>
      </c>
      <c r="BK181" s="232">
        <f>ROUND(I181*H181,2)</f>
        <v>0</v>
      </c>
      <c r="BL181" s="17" t="s">
        <v>139</v>
      </c>
      <c r="BM181" s="231" t="s">
        <v>521</v>
      </c>
    </row>
    <row r="182" s="13" customFormat="1">
      <c r="A182" s="13"/>
      <c r="B182" s="233"/>
      <c r="C182" s="234"/>
      <c r="D182" s="235" t="s">
        <v>141</v>
      </c>
      <c r="E182" s="236" t="s">
        <v>1</v>
      </c>
      <c r="F182" s="237" t="s">
        <v>522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141</v>
      </c>
      <c r="AU182" s="243" t="s">
        <v>85</v>
      </c>
      <c r="AV182" s="13" t="s">
        <v>83</v>
      </c>
      <c r="AW182" s="13" t="s">
        <v>32</v>
      </c>
      <c r="AX182" s="13" t="s">
        <v>75</v>
      </c>
      <c r="AY182" s="243" t="s">
        <v>133</v>
      </c>
    </row>
    <row r="183" s="14" customFormat="1">
      <c r="A183" s="14"/>
      <c r="B183" s="244"/>
      <c r="C183" s="245"/>
      <c r="D183" s="235" t="s">
        <v>141</v>
      </c>
      <c r="E183" s="246" t="s">
        <v>1</v>
      </c>
      <c r="F183" s="247" t="s">
        <v>523</v>
      </c>
      <c r="G183" s="245"/>
      <c r="H183" s="248">
        <v>35.490000000000002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141</v>
      </c>
      <c r="AU183" s="254" t="s">
        <v>85</v>
      </c>
      <c r="AV183" s="14" t="s">
        <v>85</v>
      </c>
      <c r="AW183" s="14" t="s">
        <v>32</v>
      </c>
      <c r="AX183" s="14" t="s">
        <v>75</v>
      </c>
      <c r="AY183" s="254" t="s">
        <v>133</v>
      </c>
    </row>
    <row r="184" s="15" customFormat="1">
      <c r="A184" s="15"/>
      <c r="B184" s="255"/>
      <c r="C184" s="256"/>
      <c r="D184" s="235" t="s">
        <v>141</v>
      </c>
      <c r="E184" s="257" t="s">
        <v>1</v>
      </c>
      <c r="F184" s="258" t="s">
        <v>146</v>
      </c>
      <c r="G184" s="256"/>
      <c r="H184" s="259">
        <v>35.490000000000002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141</v>
      </c>
      <c r="AU184" s="265" t="s">
        <v>85</v>
      </c>
      <c r="AV184" s="15" t="s">
        <v>139</v>
      </c>
      <c r="AW184" s="15" t="s">
        <v>32</v>
      </c>
      <c r="AX184" s="15" t="s">
        <v>83</v>
      </c>
      <c r="AY184" s="265" t="s">
        <v>133</v>
      </c>
    </row>
    <row r="185" s="2" customFormat="1" ht="16.5" customHeight="1">
      <c r="A185" s="38"/>
      <c r="B185" s="39"/>
      <c r="C185" s="266" t="s">
        <v>223</v>
      </c>
      <c r="D185" s="266" t="s">
        <v>237</v>
      </c>
      <c r="E185" s="267" t="s">
        <v>249</v>
      </c>
      <c r="F185" s="268" t="s">
        <v>250</v>
      </c>
      <c r="G185" s="269" t="s">
        <v>218</v>
      </c>
      <c r="H185" s="270">
        <v>70.980000000000004</v>
      </c>
      <c r="I185" s="271"/>
      <c r="J185" s="272">
        <f>ROUND(I185*H185,2)</f>
        <v>0</v>
      </c>
      <c r="K185" s="273"/>
      <c r="L185" s="274"/>
      <c r="M185" s="275" t="s">
        <v>1</v>
      </c>
      <c r="N185" s="276" t="s">
        <v>40</v>
      </c>
      <c r="O185" s="91"/>
      <c r="P185" s="229">
        <f>O185*H185</f>
        <v>0</v>
      </c>
      <c r="Q185" s="229">
        <v>1</v>
      </c>
      <c r="R185" s="229">
        <f>Q185*H185</f>
        <v>70.980000000000004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237</v>
      </c>
      <c r="AU185" s="231" t="s">
        <v>85</v>
      </c>
      <c r="AY185" s="17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83</v>
      </c>
      <c r="BK185" s="232">
        <f>ROUND(I185*H185,2)</f>
        <v>0</v>
      </c>
      <c r="BL185" s="17" t="s">
        <v>139</v>
      </c>
      <c r="BM185" s="231" t="s">
        <v>524</v>
      </c>
    </row>
    <row r="186" s="14" customFormat="1">
      <c r="A186" s="14"/>
      <c r="B186" s="244"/>
      <c r="C186" s="245"/>
      <c r="D186" s="235" t="s">
        <v>141</v>
      </c>
      <c r="E186" s="246" t="s">
        <v>1</v>
      </c>
      <c r="F186" s="247" t="s">
        <v>525</v>
      </c>
      <c r="G186" s="245"/>
      <c r="H186" s="248">
        <v>70.980000000000004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141</v>
      </c>
      <c r="AU186" s="254" t="s">
        <v>85</v>
      </c>
      <c r="AV186" s="14" t="s">
        <v>85</v>
      </c>
      <c r="AW186" s="14" t="s">
        <v>32</v>
      </c>
      <c r="AX186" s="14" t="s">
        <v>83</v>
      </c>
      <c r="AY186" s="254" t="s">
        <v>133</v>
      </c>
    </row>
    <row r="187" s="2" customFormat="1" ht="24.15" customHeight="1">
      <c r="A187" s="38"/>
      <c r="B187" s="39"/>
      <c r="C187" s="219" t="s">
        <v>227</v>
      </c>
      <c r="D187" s="219" t="s">
        <v>135</v>
      </c>
      <c r="E187" s="220" t="s">
        <v>254</v>
      </c>
      <c r="F187" s="221" t="s">
        <v>255</v>
      </c>
      <c r="G187" s="222" t="s">
        <v>138</v>
      </c>
      <c r="H187" s="223">
        <v>91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40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139</v>
      </c>
      <c r="AT187" s="231" t="s">
        <v>135</v>
      </c>
      <c r="AU187" s="231" t="s">
        <v>85</v>
      </c>
      <c r="AY187" s="17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139</v>
      </c>
      <c r="BM187" s="231" t="s">
        <v>526</v>
      </c>
    </row>
    <row r="188" s="13" customFormat="1">
      <c r="A188" s="13"/>
      <c r="B188" s="233"/>
      <c r="C188" s="234"/>
      <c r="D188" s="235" t="s">
        <v>141</v>
      </c>
      <c r="E188" s="236" t="s">
        <v>1</v>
      </c>
      <c r="F188" s="237" t="s">
        <v>142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141</v>
      </c>
      <c r="AU188" s="243" t="s">
        <v>85</v>
      </c>
      <c r="AV188" s="13" t="s">
        <v>83</v>
      </c>
      <c r="AW188" s="13" t="s">
        <v>32</v>
      </c>
      <c r="AX188" s="13" t="s">
        <v>75</v>
      </c>
      <c r="AY188" s="243" t="s">
        <v>133</v>
      </c>
    </row>
    <row r="189" s="14" customFormat="1">
      <c r="A189" s="14"/>
      <c r="B189" s="244"/>
      <c r="C189" s="245"/>
      <c r="D189" s="235" t="s">
        <v>141</v>
      </c>
      <c r="E189" s="246" t="s">
        <v>1</v>
      </c>
      <c r="F189" s="247" t="s">
        <v>497</v>
      </c>
      <c r="G189" s="245"/>
      <c r="H189" s="248">
        <v>91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141</v>
      </c>
      <c r="AU189" s="254" t="s">
        <v>85</v>
      </c>
      <c r="AV189" s="14" t="s">
        <v>85</v>
      </c>
      <c r="AW189" s="14" t="s">
        <v>32</v>
      </c>
      <c r="AX189" s="14" t="s">
        <v>75</v>
      </c>
      <c r="AY189" s="254" t="s">
        <v>133</v>
      </c>
    </row>
    <row r="190" s="15" customFormat="1">
      <c r="A190" s="15"/>
      <c r="B190" s="255"/>
      <c r="C190" s="256"/>
      <c r="D190" s="235" t="s">
        <v>141</v>
      </c>
      <c r="E190" s="257" t="s">
        <v>1</v>
      </c>
      <c r="F190" s="258" t="s">
        <v>146</v>
      </c>
      <c r="G190" s="256"/>
      <c r="H190" s="259">
        <v>91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141</v>
      </c>
      <c r="AU190" s="265" t="s">
        <v>85</v>
      </c>
      <c r="AV190" s="15" t="s">
        <v>139</v>
      </c>
      <c r="AW190" s="15" t="s">
        <v>32</v>
      </c>
      <c r="AX190" s="15" t="s">
        <v>83</v>
      </c>
      <c r="AY190" s="265" t="s">
        <v>133</v>
      </c>
    </row>
    <row r="191" s="12" customFormat="1" ht="22.8" customHeight="1">
      <c r="A191" s="12"/>
      <c r="B191" s="203"/>
      <c r="C191" s="204"/>
      <c r="D191" s="205" t="s">
        <v>74</v>
      </c>
      <c r="E191" s="217" t="s">
        <v>139</v>
      </c>
      <c r="F191" s="217" t="s">
        <v>263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SUM(P192:P195)</f>
        <v>0</v>
      </c>
      <c r="Q191" s="211"/>
      <c r="R191" s="212">
        <f>SUM(R192:R195)</f>
        <v>17.206007</v>
      </c>
      <c r="S191" s="211"/>
      <c r="T191" s="213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83</v>
      </c>
      <c r="AT191" s="215" t="s">
        <v>74</v>
      </c>
      <c r="AU191" s="215" t="s">
        <v>83</v>
      </c>
      <c r="AY191" s="214" t="s">
        <v>133</v>
      </c>
      <c r="BK191" s="216">
        <f>SUM(BK192:BK195)</f>
        <v>0</v>
      </c>
    </row>
    <row r="192" s="2" customFormat="1" ht="16.5" customHeight="1">
      <c r="A192" s="38"/>
      <c r="B192" s="39"/>
      <c r="C192" s="219" t="s">
        <v>236</v>
      </c>
      <c r="D192" s="219" t="s">
        <v>135</v>
      </c>
      <c r="E192" s="220" t="s">
        <v>271</v>
      </c>
      <c r="F192" s="221" t="s">
        <v>272</v>
      </c>
      <c r="G192" s="222" t="s">
        <v>183</v>
      </c>
      <c r="H192" s="223">
        <v>9.0999999999999996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40</v>
      </c>
      <c r="O192" s="91"/>
      <c r="P192" s="229">
        <f>O192*H192</f>
        <v>0</v>
      </c>
      <c r="Q192" s="229">
        <v>1.8907700000000001</v>
      </c>
      <c r="R192" s="229">
        <f>Q192*H192</f>
        <v>17.206007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139</v>
      </c>
      <c r="AT192" s="231" t="s">
        <v>135</v>
      </c>
      <c r="AU192" s="231" t="s">
        <v>85</v>
      </c>
      <c r="AY192" s="17" t="s">
        <v>133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83</v>
      </c>
      <c r="BK192" s="232">
        <f>ROUND(I192*H192,2)</f>
        <v>0</v>
      </c>
      <c r="BL192" s="17" t="s">
        <v>139</v>
      </c>
      <c r="BM192" s="231" t="s">
        <v>527</v>
      </c>
    </row>
    <row r="193" s="13" customFormat="1">
      <c r="A193" s="13"/>
      <c r="B193" s="233"/>
      <c r="C193" s="234"/>
      <c r="D193" s="235" t="s">
        <v>141</v>
      </c>
      <c r="E193" s="236" t="s">
        <v>1</v>
      </c>
      <c r="F193" s="237" t="s">
        <v>274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141</v>
      </c>
      <c r="AU193" s="243" t="s">
        <v>85</v>
      </c>
      <c r="AV193" s="13" t="s">
        <v>83</v>
      </c>
      <c r="AW193" s="13" t="s">
        <v>32</v>
      </c>
      <c r="AX193" s="13" t="s">
        <v>75</v>
      </c>
      <c r="AY193" s="243" t="s">
        <v>133</v>
      </c>
    </row>
    <row r="194" s="14" customFormat="1">
      <c r="A194" s="14"/>
      <c r="B194" s="244"/>
      <c r="C194" s="245"/>
      <c r="D194" s="235" t="s">
        <v>141</v>
      </c>
      <c r="E194" s="246" t="s">
        <v>1</v>
      </c>
      <c r="F194" s="247" t="s">
        <v>528</v>
      </c>
      <c r="G194" s="245"/>
      <c r="H194" s="248">
        <v>9.0999999999999996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141</v>
      </c>
      <c r="AU194" s="254" t="s">
        <v>85</v>
      </c>
      <c r="AV194" s="14" t="s">
        <v>85</v>
      </c>
      <c r="AW194" s="14" t="s">
        <v>32</v>
      </c>
      <c r="AX194" s="14" t="s">
        <v>75</v>
      </c>
      <c r="AY194" s="254" t="s">
        <v>133</v>
      </c>
    </row>
    <row r="195" s="15" customFormat="1">
      <c r="A195" s="15"/>
      <c r="B195" s="255"/>
      <c r="C195" s="256"/>
      <c r="D195" s="235" t="s">
        <v>141</v>
      </c>
      <c r="E195" s="257" t="s">
        <v>1</v>
      </c>
      <c r="F195" s="258" t="s">
        <v>146</v>
      </c>
      <c r="G195" s="256"/>
      <c r="H195" s="259">
        <v>9.0999999999999996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141</v>
      </c>
      <c r="AU195" s="265" t="s">
        <v>85</v>
      </c>
      <c r="AV195" s="15" t="s">
        <v>139</v>
      </c>
      <c r="AW195" s="15" t="s">
        <v>32</v>
      </c>
      <c r="AX195" s="15" t="s">
        <v>83</v>
      </c>
      <c r="AY195" s="265" t="s">
        <v>133</v>
      </c>
    </row>
    <row r="196" s="12" customFormat="1" ht="22.8" customHeight="1">
      <c r="A196" s="12"/>
      <c r="B196" s="203"/>
      <c r="C196" s="204"/>
      <c r="D196" s="205" t="s">
        <v>74</v>
      </c>
      <c r="E196" s="217" t="s">
        <v>161</v>
      </c>
      <c r="F196" s="217" t="s">
        <v>290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SUM(P197:P216)</f>
        <v>0</v>
      </c>
      <c r="Q196" s="211"/>
      <c r="R196" s="212">
        <f>SUM(R197:R216)</f>
        <v>65.434460000000001</v>
      </c>
      <c r="S196" s="211"/>
      <c r="T196" s="213">
        <f>SUM(T197:T216)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83</v>
      </c>
      <c r="AT196" s="215" t="s">
        <v>74</v>
      </c>
      <c r="AU196" s="215" t="s">
        <v>83</v>
      </c>
      <c r="AY196" s="214" t="s">
        <v>133</v>
      </c>
      <c r="BK196" s="216">
        <f>SUM(BK197:BK216)</f>
        <v>0</v>
      </c>
    </row>
    <row r="197" s="2" customFormat="1" ht="24.15" customHeight="1">
      <c r="A197" s="38"/>
      <c r="B197" s="39"/>
      <c r="C197" s="219" t="s">
        <v>242</v>
      </c>
      <c r="D197" s="219" t="s">
        <v>135</v>
      </c>
      <c r="E197" s="220" t="s">
        <v>292</v>
      </c>
      <c r="F197" s="221" t="s">
        <v>293</v>
      </c>
      <c r="G197" s="222" t="s">
        <v>138</v>
      </c>
      <c r="H197" s="223">
        <v>91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40</v>
      </c>
      <c r="O197" s="91"/>
      <c r="P197" s="229">
        <f>O197*H197</f>
        <v>0</v>
      </c>
      <c r="Q197" s="229">
        <v>0.38700000000000001</v>
      </c>
      <c r="R197" s="229">
        <f>Q197*H197</f>
        <v>35.216999999999999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139</v>
      </c>
      <c r="AT197" s="231" t="s">
        <v>135</v>
      </c>
      <c r="AU197" s="231" t="s">
        <v>85</v>
      </c>
      <c r="AY197" s="17" t="s">
        <v>133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83</v>
      </c>
      <c r="BK197" s="232">
        <f>ROUND(I197*H197,2)</f>
        <v>0</v>
      </c>
      <c r="BL197" s="17" t="s">
        <v>139</v>
      </c>
      <c r="BM197" s="231" t="s">
        <v>529</v>
      </c>
    </row>
    <row r="198" s="13" customFormat="1">
      <c r="A198" s="13"/>
      <c r="B198" s="233"/>
      <c r="C198" s="234"/>
      <c r="D198" s="235" t="s">
        <v>141</v>
      </c>
      <c r="E198" s="236" t="s">
        <v>1</v>
      </c>
      <c r="F198" s="237" t="s">
        <v>142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85</v>
      </c>
      <c r="AV198" s="13" t="s">
        <v>83</v>
      </c>
      <c r="AW198" s="13" t="s">
        <v>32</v>
      </c>
      <c r="AX198" s="13" t="s">
        <v>75</v>
      </c>
      <c r="AY198" s="243" t="s">
        <v>133</v>
      </c>
    </row>
    <row r="199" s="14" customFormat="1">
      <c r="A199" s="14"/>
      <c r="B199" s="244"/>
      <c r="C199" s="245"/>
      <c r="D199" s="235" t="s">
        <v>141</v>
      </c>
      <c r="E199" s="246" t="s">
        <v>1</v>
      </c>
      <c r="F199" s="247" t="s">
        <v>497</v>
      </c>
      <c r="G199" s="245"/>
      <c r="H199" s="248">
        <v>91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141</v>
      </c>
      <c r="AU199" s="254" t="s">
        <v>85</v>
      </c>
      <c r="AV199" s="14" t="s">
        <v>85</v>
      </c>
      <c r="AW199" s="14" t="s">
        <v>32</v>
      </c>
      <c r="AX199" s="14" t="s">
        <v>75</v>
      </c>
      <c r="AY199" s="254" t="s">
        <v>133</v>
      </c>
    </row>
    <row r="200" s="15" customFormat="1">
      <c r="A200" s="15"/>
      <c r="B200" s="255"/>
      <c r="C200" s="256"/>
      <c r="D200" s="235" t="s">
        <v>141</v>
      </c>
      <c r="E200" s="257" t="s">
        <v>1</v>
      </c>
      <c r="F200" s="258" t="s">
        <v>146</v>
      </c>
      <c r="G200" s="256"/>
      <c r="H200" s="259">
        <v>91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141</v>
      </c>
      <c r="AU200" s="265" t="s">
        <v>85</v>
      </c>
      <c r="AV200" s="15" t="s">
        <v>139</v>
      </c>
      <c r="AW200" s="15" t="s">
        <v>32</v>
      </c>
      <c r="AX200" s="15" t="s">
        <v>83</v>
      </c>
      <c r="AY200" s="265" t="s">
        <v>133</v>
      </c>
    </row>
    <row r="201" s="2" customFormat="1" ht="33" customHeight="1">
      <c r="A201" s="38"/>
      <c r="B201" s="39"/>
      <c r="C201" s="219" t="s">
        <v>248</v>
      </c>
      <c r="D201" s="219" t="s">
        <v>135</v>
      </c>
      <c r="E201" s="220" t="s">
        <v>296</v>
      </c>
      <c r="F201" s="221" t="s">
        <v>297</v>
      </c>
      <c r="G201" s="222" t="s">
        <v>138</v>
      </c>
      <c r="H201" s="223">
        <v>91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40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139</v>
      </c>
      <c r="AT201" s="231" t="s">
        <v>135</v>
      </c>
      <c r="AU201" s="231" t="s">
        <v>85</v>
      </c>
      <c r="AY201" s="17" t="s">
        <v>133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83</v>
      </c>
      <c r="BK201" s="232">
        <f>ROUND(I201*H201,2)</f>
        <v>0</v>
      </c>
      <c r="BL201" s="17" t="s">
        <v>139</v>
      </c>
      <c r="BM201" s="231" t="s">
        <v>530</v>
      </c>
    </row>
    <row r="202" s="13" customFormat="1">
      <c r="A202" s="13"/>
      <c r="B202" s="233"/>
      <c r="C202" s="234"/>
      <c r="D202" s="235" t="s">
        <v>141</v>
      </c>
      <c r="E202" s="236" t="s">
        <v>1</v>
      </c>
      <c r="F202" s="237" t="s">
        <v>142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141</v>
      </c>
      <c r="AU202" s="243" t="s">
        <v>85</v>
      </c>
      <c r="AV202" s="13" t="s">
        <v>83</v>
      </c>
      <c r="AW202" s="13" t="s">
        <v>32</v>
      </c>
      <c r="AX202" s="13" t="s">
        <v>75</v>
      </c>
      <c r="AY202" s="243" t="s">
        <v>133</v>
      </c>
    </row>
    <row r="203" s="14" customFormat="1">
      <c r="A203" s="14"/>
      <c r="B203" s="244"/>
      <c r="C203" s="245"/>
      <c r="D203" s="235" t="s">
        <v>141</v>
      </c>
      <c r="E203" s="246" t="s">
        <v>1</v>
      </c>
      <c r="F203" s="247" t="s">
        <v>497</v>
      </c>
      <c r="G203" s="245"/>
      <c r="H203" s="248">
        <v>91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141</v>
      </c>
      <c r="AU203" s="254" t="s">
        <v>85</v>
      </c>
      <c r="AV203" s="14" t="s">
        <v>85</v>
      </c>
      <c r="AW203" s="14" t="s">
        <v>32</v>
      </c>
      <c r="AX203" s="14" t="s">
        <v>75</v>
      </c>
      <c r="AY203" s="254" t="s">
        <v>133</v>
      </c>
    </row>
    <row r="204" s="15" customFormat="1">
      <c r="A204" s="15"/>
      <c r="B204" s="255"/>
      <c r="C204" s="256"/>
      <c r="D204" s="235" t="s">
        <v>141</v>
      </c>
      <c r="E204" s="257" t="s">
        <v>1</v>
      </c>
      <c r="F204" s="258" t="s">
        <v>146</v>
      </c>
      <c r="G204" s="256"/>
      <c r="H204" s="259">
        <v>91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141</v>
      </c>
      <c r="AU204" s="265" t="s">
        <v>85</v>
      </c>
      <c r="AV204" s="15" t="s">
        <v>139</v>
      </c>
      <c r="AW204" s="15" t="s">
        <v>32</v>
      </c>
      <c r="AX204" s="15" t="s">
        <v>83</v>
      </c>
      <c r="AY204" s="265" t="s">
        <v>133</v>
      </c>
    </row>
    <row r="205" s="2" customFormat="1" ht="24.15" customHeight="1">
      <c r="A205" s="38"/>
      <c r="B205" s="39"/>
      <c r="C205" s="219" t="s">
        <v>253</v>
      </c>
      <c r="D205" s="219" t="s">
        <v>135</v>
      </c>
      <c r="E205" s="220" t="s">
        <v>300</v>
      </c>
      <c r="F205" s="221" t="s">
        <v>301</v>
      </c>
      <c r="G205" s="222" t="s">
        <v>138</v>
      </c>
      <c r="H205" s="223">
        <v>91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40</v>
      </c>
      <c r="O205" s="91"/>
      <c r="P205" s="229">
        <f>O205*H205</f>
        <v>0</v>
      </c>
      <c r="Q205" s="229">
        <v>0.33206000000000002</v>
      </c>
      <c r="R205" s="229">
        <f>Q205*H205</f>
        <v>30.217460000000003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139</v>
      </c>
      <c r="AT205" s="231" t="s">
        <v>135</v>
      </c>
      <c r="AU205" s="231" t="s">
        <v>85</v>
      </c>
      <c r="AY205" s="17" t="s">
        <v>133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83</v>
      </c>
      <c r="BK205" s="232">
        <f>ROUND(I205*H205,2)</f>
        <v>0</v>
      </c>
      <c r="BL205" s="17" t="s">
        <v>139</v>
      </c>
      <c r="BM205" s="231" t="s">
        <v>531</v>
      </c>
    </row>
    <row r="206" s="14" customFormat="1">
      <c r="A206" s="14"/>
      <c r="B206" s="244"/>
      <c r="C206" s="245"/>
      <c r="D206" s="235" t="s">
        <v>141</v>
      </c>
      <c r="E206" s="246" t="s">
        <v>1</v>
      </c>
      <c r="F206" s="247" t="s">
        <v>497</v>
      </c>
      <c r="G206" s="245"/>
      <c r="H206" s="248">
        <v>91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141</v>
      </c>
      <c r="AU206" s="254" t="s">
        <v>85</v>
      </c>
      <c r="AV206" s="14" t="s">
        <v>85</v>
      </c>
      <c r="AW206" s="14" t="s">
        <v>32</v>
      </c>
      <c r="AX206" s="14" t="s">
        <v>75</v>
      </c>
      <c r="AY206" s="254" t="s">
        <v>133</v>
      </c>
    </row>
    <row r="207" s="15" customFormat="1">
      <c r="A207" s="15"/>
      <c r="B207" s="255"/>
      <c r="C207" s="256"/>
      <c r="D207" s="235" t="s">
        <v>141</v>
      </c>
      <c r="E207" s="257" t="s">
        <v>1</v>
      </c>
      <c r="F207" s="258" t="s">
        <v>146</v>
      </c>
      <c r="G207" s="256"/>
      <c r="H207" s="259">
        <v>91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141</v>
      </c>
      <c r="AU207" s="265" t="s">
        <v>85</v>
      </c>
      <c r="AV207" s="15" t="s">
        <v>139</v>
      </c>
      <c r="AW207" s="15" t="s">
        <v>32</v>
      </c>
      <c r="AX207" s="15" t="s">
        <v>83</v>
      </c>
      <c r="AY207" s="265" t="s">
        <v>133</v>
      </c>
    </row>
    <row r="208" s="2" customFormat="1" ht="24.15" customHeight="1">
      <c r="A208" s="38"/>
      <c r="B208" s="39"/>
      <c r="C208" s="219" t="s">
        <v>7</v>
      </c>
      <c r="D208" s="219" t="s">
        <v>135</v>
      </c>
      <c r="E208" s="220" t="s">
        <v>304</v>
      </c>
      <c r="F208" s="221" t="s">
        <v>305</v>
      </c>
      <c r="G208" s="222" t="s">
        <v>138</v>
      </c>
      <c r="H208" s="223">
        <v>91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40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139</v>
      </c>
      <c r="AT208" s="231" t="s">
        <v>135</v>
      </c>
      <c r="AU208" s="231" t="s">
        <v>85</v>
      </c>
      <c r="AY208" s="17" t="s">
        <v>133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83</v>
      </c>
      <c r="BK208" s="232">
        <f>ROUND(I208*H208,2)</f>
        <v>0</v>
      </c>
      <c r="BL208" s="17" t="s">
        <v>139</v>
      </c>
      <c r="BM208" s="231" t="s">
        <v>532</v>
      </c>
    </row>
    <row r="209" s="14" customFormat="1">
      <c r="A209" s="14"/>
      <c r="B209" s="244"/>
      <c r="C209" s="245"/>
      <c r="D209" s="235" t="s">
        <v>141</v>
      </c>
      <c r="E209" s="246" t="s">
        <v>1</v>
      </c>
      <c r="F209" s="247" t="s">
        <v>497</v>
      </c>
      <c r="G209" s="245"/>
      <c r="H209" s="248">
        <v>91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141</v>
      </c>
      <c r="AU209" s="254" t="s">
        <v>85</v>
      </c>
      <c r="AV209" s="14" t="s">
        <v>85</v>
      </c>
      <c r="AW209" s="14" t="s">
        <v>32</v>
      </c>
      <c r="AX209" s="14" t="s">
        <v>75</v>
      </c>
      <c r="AY209" s="254" t="s">
        <v>133</v>
      </c>
    </row>
    <row r="210" s="15" customFormat="1">
      <c r="A210" s="15"/>
      <c r="B210" s="255"/>
      <c r="C210" s="256"/>
      <c r="D210" s="235" t="s">
        <v>141</v>
      </c>
      <c r="E210" s="257" t="s">
        <v>1</v>
      </c>
      <c r="F210" s="258" t="s">
        <v>146</v>
      </c>
      <c r="G210" s="256"/>
      <c r="H210" s="259">
        <v>91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141</v>
      </c>
      <c r="AU210" s="265" t="s">
        <v>85</v>
      </c>
      <c r="AV210" s="15" t="s">
        <v>139</v>
      </c>
      <c r="AW210" s="15" t="s">
        <v>32</v>
      </c>
      <c r="AX210" s="15" t="s">
        <v>83</v>
      </c>
      <c r="AY210" s="265" t="s">
        <v>133</v>
      </c>
    </row>
    <row r="211" s="2" customFormat="1" ht="21.75" customHeight="1">
      <c r="A211" s="38"/>
      <c r="B211" s="39"/>
      <c r="C211" s="219" t="s">
        <v>264</v>
      </c>
      <c r="D211" s="219" t="s">
        <v>135</v>
      </c>
      <c r="E211" s="220" t="s">
        <v>308</v>
      </c>
      <c r="F211" s="221" t="s">
        <v>309</v>
      </c>
      <c r="G211" s="222" t="s">
        <v>138</v>
      </c>
      <c r="H211" s="223">
        <v>91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40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139</v>
      </c>
      <c r="AT211" s="231" t="s">
        <v>135</v>
      </c>
      <c r="AU211" s="231" t="s">
        <v>85</v>
      </c>
      <c r="AY211" s="17" t="s">
        <v>133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83</v>
      </c>
      <c r="BK211" s="232">
        <f>ROUND(I211*H211,2)</f>
        <v>0</v>
      </c>
      <c r="BL211" s="17" t="s">
        <v>139</v>
      </c>
      <c r="BM211" s="231" t="s">
        <v>533</v>
      </c>
    </row>
    <row r="212" s="14" customFormat="1">
      <c r="A212" s="14"/>
      <c r="B212" s="244"/>
      <c r="C212" s="245"/>
      <c r="D212" s="235" t="s">
        <v>141</v>
      </c>
      <c r="E212" s="246" t="s">
        <v>1</v>
      </c>
      <c r="F212" s="247" t="s">
        <v>497</v>
      </c>
      <c r="G212" s="245"/>
      <c r="H212" s="248">
        <v>91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141</v>
      </c>
      <c r="AU212" s="254" t="s">
        <v>85</v>
      </c>
      <c r="AV212" s="14" t="s">
        <v>85</v>
      </c>
      <c r="AW212" s="14" t="s">
        <v>32</v>
      </c>
      <c r="AX212" s="14" t="s">
        <v>75</v>
      </c>
      <c r="AY212" s="254" t="s">
        <v>133</v>
      </c>
    </row>
    <row r="213" s="15" customFormat="1">
      <c r="A213" s="15"/>
      <c r="B213" s="255"/>
      <c r="C213" s="256"/>
      <c r="D213" s="235" t="s">
        <v>141</v>
      </c>
      <c r="E213" s="257" t="s">
        <v>1</v>
      </c>
      <c r="F213" s="258" t="s">
        <v>146</v>
      </c>
      <c r="G213" s="256"/>
      <c r="H213" s="259">
        <v>91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141</v>
      </c>
      <c r="AU213" s="265" t="s">
        <v>85</v>
      </c>
      <c r="AV213" s="15" t="s">
        <v>139</v>
      </c>
      <c r="AW213" s="15" t="s">
        <v>32</v>
      </c>
      <c r="AX213" s="15" t="s">
        <v>83</v>
      </c>
      <c r="AY213" s="265" t="s">
        <v>133</v>
      </c>
    </row>
    <row r="214" s="2" customFormat="1" ht="33" customHeight="1">
      <c r="A214" s="38"/>
      <c r="B214" s="39"/>
      <c r="C214" s="219" t="s">
        <v>270</v>
      </c>
      <c r="D214" s="219" t="s">
        <v>135</v>
      </c>
      <c r="E214" s="220" t="s">
        <v>312</v>
      </c>
      <c r="F214" s="221" t="s">
        <v>313</v>
      </c>
      <c r="G214" s="222" t="s">
        <v>138</v>
      </c>
      <c r="H214" s="223">
        <v>91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40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139</v>
      </c>
      <c r="AT214" s="231" t="s">
        <v>135</v>
      </c>
      <c r="AU214" s="231" t="s">
        <v>85</v>
      </c>
      <c r="AY214" s="17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83</v>
      </c>
      <c r="BK214" s="232">
        <f>ROUND(I214*H214,2)</f>
        <v>0</v>
      </c>
      <c r="BL214" s="17" t="s">
        <v>139</v>
      </c>
      <c r="BM214" s="231" t="s">
        <v>534</v>
      </c>
    </row>
    <row r="215" s="14" customFormat="1">
      <c r="A215" s="14"/>
      <c r="B215" s="244"/>
      <c r="C215" s="245"/>
      <c r="D215" s="235" t="s">
        <v>141</v>
      </c>
      <c r="E215" s="246" t="s">
        <v>1</v>
      </c>
      <c r="F215" s="247" t="s">
        <v>497</v>
      </c>
      <c r="G215" s="245"/>
      <c r="H215" s="248">
        <v>91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141</v>
      </c>
      <c r="AU215" s="254" t="s">
        <v>85</v>
      </c>
      <c r="AV215" s="14" t="s">
        <v>85</v>
      </c>
      <c r="AW215" s="14" t="s">
        <v>32</v>
      </c>
      <c r="AX215" s="14" t="s">
        <v>75</v>
      </c>
      <c r="AY215" s="254" t="s">
        <v>133</v>
      </c>
    </row>
    <row r="216" s="15" customFormat="1">
      <c r="A216" s="15"/>
      <c r="B216" s="255"/>
      <c r="C216" s="256"/>
      <c r="D216" s="235" t="s">
        <v>141</v>
      </c>
      <c r="E216" s="257" t="s">
        <v>1</v>
      </c>
      <c r="F216" s="258" t="s">
        <v>146</v>
      </c>
      <c r="G216" s="256"/>
      <c r="H216" s="259">
        <v>91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141</v>
      </c>
      <c r="AU216" s="265" t="s">
        <v>85</v>
      </c>
      <c r="AV216" s="15" t="s">
        <v>139</v>
      </c>
      <c r="AW216" s="15" t="s">
        <v>32</v>
      </c>
      <c r="AX216" s="15" t="s">
        <v>83</v>
      </c>
      <c r="AY216" s="265" t="s">
        <v>133</v>
      </c>
    </row>
    <row r="217" s="12" customFormat="1" ht="22.8" customHeight="1">
      <c r="A217" s="12"/>
      <c r="B217" s="203"/>
      <c r="C217" s="204"/>
      <c r="D217" s="205" t="s">
        <v>74</v>
      </c>
      <c r="E217" s="217" t="s">
        <v>180</v>
      </c>
      <c r="F217" s="217" t="s">
        <v>535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SUM(P218:P237)</f>
        <v>0</v>
      </c>
      <c r="Q217" s="211"/>
      <c r="R217" s="212">
        <f>SUM(R218:R237)</f>
        <v>0.23062109999999997</v>
      </c>
      <c r="S217" s="211"/>
      <c r="T217" s="213">
        <f>SUM(T218:T237)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83</v>
      </c>
      <c r="AT217" s="215" t="s">
        <v>74</v>
      </c>
      <c r="AU217" s="215" t="s">
        <v>83</v>
      </c>
      <c r="AY217" s="214" t="s">
        <v>133</v>
      </c>
      <c r="BK217" s="216">
        <f>SUM(BK218:BK237)</f>
        <v>0</v>
      </c>
    </row>
    <row r="218" s="2" customFormat="1" ht="16.5" customHeight="1">
      <c r="A218" s="38"/>
      <c r="B218" s="39"/>
      <c r="C218" s="219" t="s">
        <v>276</v>
      </c>
      <c r="D218" s="219" t="s">
        <v>135</v>
      </c>
      <c r="E218" s="220" t="s">
        <v>536</v>
      </c>
      <c r="F218" s="221" t="s">
        <v>537</v>
      </c>
      <c r="G218" s="222" t="s">
        <v>426</v>
      </c>
      <c r="H218" s="223">
        <v>3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139</v>
      </c>
      <c r="AT218" s="231" t="s">
        <v>135</v>
      </c>
      <c r="AU218" s="231" t="s">
        <v>85</v>
      </c>
      <c r="AY218" s="17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139</v>
      </c>
      <c r="BM218" s="231" t="s">
        <v>538</v>
      </c>
    </row>
    <row r="219" s="2" customFormat="1" ht="16.5" customHeight="1">
      <c r="A219" s="38"/>
      <c r="B219" s="39"/>
      <c r="C219" s="219" t="s">
        <v>281</v>
      </c>
      <c r="D219" s="219" t="s">
        <v>135</v>
      </c>
      <c r="E219" s="220" t="s">
        <v>539</v>
      </c>
      <c r="F219" s="221" t="s">
        <v>540</v>
      </c>
      <c r="G219" s="222" t="s">
        <v>279</v>
      </c>
      <c r="H219" s="223">
        <v>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40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139</v>
      </c>
      <c r="AT219" s="231" t="s">
        <v>135</v>
      </c>
      <c r="AU219" s="231" t="s">
        <v>85</v>
      </c>
      <c r="AY219" s="17" t="s">
        <v>133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83</v>
      </c>
      <c r="BK219" s="232">
        <f>ROUND(I219*H219,2)</f>
        <v>0</v>
      </c>
      <c r="BL219" s="17" t="s">
        <v>139</v>
      </c>
      <c r="BM219" s="231" t="s">
        <v>541</v>
      </c>
    </row>
    <row r="220" s="2" customFormat="1" ht="24.15" customHeight="1">
      <c r="A220" s="38"/>
      <c r="B220" s="39"/>
      <c r="C220" s="219" t="s">
        <v>285</v>
      </c>
      <c r="D220" s="219" t="s">
        <v>135</v>
      </c>
      <c r="E220" s="220" t="s">
        <v>542</v>
      </c>
      <c r="F220" s="221" t="s">
        <v>543</v>
      </c>
      <c r="G220" s="222" t="s">
        <v>279</v>
      </c>
      <c r="H220" s="223">
        <v>4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40</v>
      </c>
      <c r="O220" s="91"/>
      <c r="P220" s="229">
        <f>O220*H220</f>
        <v>0</v>
      </c>
      <c r="Q220" s="229">
        <v>0.00167</v>
      </c>
      <c r="R220" s="229">
        <f>Q220*H220</f>
        <v>0.0066800000000000002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139</v>
      </c>
      <c r="AT220" s="231" t="s">
        <v>135</v>
      </c>
      <c r="AU220" s="231" t="s">
        <v>85</v>
      </c>
      <c r="AY220" s="17" t="s">
        <v>133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83</v>
      </c>
      <c r="BK220" s="232">
        <f>ROUND(I220*H220,2)</f>
        <v>0</v>
      </c>
      <c r="BL220" s="17" t="s">
        <v>139</v>
      </c>
      <c r="BM220" s="231" t="s">
        <v>544</v>
      </c>
    </row>
    <row r="221" s="2" customFormat="1" ht="24.15" customHeight="1">
      <c r="A221" s="38"/>
      <c r="B221" s="39"/>
      <c r="C221" s="266" t="s">
        <v>291</v>
      </c>
      <c r="D221" s="266" t="s">
        <v>237</v>
      </c>
      <c r="E221" s="267" t="s">
        <v>545</v>
      </c>
      <c r="F221" s="268" t="s">
        <v>546</v>
      </c>
      <c r="G221" s="269" t="s">
        <v>279</v>
      </c>
      <c r="H221" s="270">
        <v>3</v>
      </c>
      <c r="I221" s="271"/>
      <c r="J221" s="272">
        <f>ROUND(I221*H221,2)</f>
        <v>0</v>
      </c>
      <c r="K221" s="273"/>
      <c r="L221" s="274"/>
      <c r="M221" s="275" t="s">
        <v>1</v>
      </c>
      <c r="N221" s="276" t="s">
        <v>40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180</v>
      </c>
      <c r="AT221" s="231" t="s">
        <v>237</v>
      </c>
      <c r="AU221" s="231" t="s">
        <v>85</v>
      </c>
      <c r="AY221" s="17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83</v>
      </c>
      <c r="BK221" s="232">
        <f>ROUND(I221*H221,2)</f>
        <v>0</v>
      </c>
      <c r="BL221" s="17" t="s">
        <v>139</v>
      </c>
      <c r="BM221" s="231" t="s">
        <v>547</v>
      </c>
    </row>
    <row r="222" s="2" customFormat="1" ht="24.15" customHeight="1">
      <c r="A222" s="38"/>
      <c r="B222" s="39"/>
      <c r="C222" s="266" t="s">
        <v>295</v>
      </c>
      <c r="D222" s="266" t="s">
        <v>237</v>
      </c>
      <c r="E222" s="267" t="s">
        <v>548</v>
      </c>
      <c r="F222" s="268" t="s">
        <v>549</v>
      </c>
      <c r="G222" s="269" t="s">
        <v>279</v>
      </c>
      <c r="H222" s="270">
        <v>1</v>
      </c>
      <c r="I222" s="271"/>
      <c r="J222" s="272">
        <f>ROUND(I222*H222,2)</f>
        <v>0</v>
      </c>
      <c r="K222" s="273"/>
      <c r="L222" s="274"/>
      <c r="M222" s="275" t="s">
        <v>1</v>
      </c>
      <c r="N222" s="276" t="s">
        <v>40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180</v>
      </c>
      <c r="AT222" s="231" t="s">
        <v>237</v>
      </c>
      <c r="AU222" s="231" t="s">
        <v>85</v>
      </c>
      <c r="AY222" s="17" t="s">
        <v>133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83</v>
      </c>
      <c r="BK222" s="232">
        <f>ROUND(I222*H222,2)</f>
        <v>0</v>
      </c>
      <c r="BL222" s="17" t="s">
        <v>139</v>
      </c>
      <c r="BM222" s="231" t="s">
        <v>550</v>
      </c>
    </row>
    <row r="223" s="2" customFormat="1" ht="33" customHeight="1">
      <c r="A223" s="38"/>
      <c r="B223" s="39"/>
      <c r="C223" s="219" t="s">
        <v>299</v>
      </c>
      <c r="D223" s="219" t="s">
        <v>135</v>
      </c>
      <c r="E223" s="220" t="s">
        <v>551</v>
      </c>
      <c r="F223" s="221" t="s">
        <v>552</v>
      </c>
      <c r="G223" s="222" t="s">
        <v>176</v>
      </c>
      <c r="H223" s="223">
        <v>91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40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139</v>
      </c>
      <c r="AT223" s="231" t="s">
        <v>135</v>
      </c>
      <c r="AU223" s="231" t="s">
        <v>85</v>
      </c>
      <c r="AY223" s="17" t="s">
        <v>133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83</v>
      </c>
      <c r="BK223" s="232">
        <f>ROUND(I223*H223,2)</f>
        <v>0</v>
      </c>
      <c r="BL223" s="17" t="s">
        <v>139</v>
      </c>
      <c r="BM223" s="231" t="s">
        <v>553</v>
      </c>
    </row>
    <row r="224" s="2" customFormat="1" ht="24.15" customHeight="1">
      <c r="A224" s="38"/>
      <c r="B224" s="39"/>
      <c r="C224" s="266" t="s">
        <v>303</v>
      </c>
      <c r="D224" s="266" t="s">
        <v>237</v>
      </c>
      <c r="E224" s="267" t="s">
        <v>554</v>
      </c>
      <c r="F224" s="268" t="s">
        <v>555</v>
      </c>
      <c r="G224" s="269" t="s">
        <v>176</v>
      </c>
      <c r="H224" s="270">
        <v>92.364999999999995</v>
      </c>
      <c r="I224" s="271"/>
      <c r="J224" s="272">
        <f>ROUND(I224*H224,2)</f>
        <v>0</v>
      </c>
      <c r="K224" s="273"/>
      <c r="L224" s="274"/>
      <c r="M224" s="275" t="s">
        <v>1</v>
      </c>
      <c r="N224" s="276" t="s">
        <v>40</v>
      </c>
      <c r="O224" s="91"/>
      <c r="P224" s="229">
        <f>O224*H224</f>
        <v>0</v>
      </c>
      <c r="Q224" s="229">
        <v>0.00214</v>
      </c>
      <c r="R224" s="229">
        <f>Q224*H224</f>
        <v>0.19766109999999998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180</v>
      </c>
      <c r="AT224" s="231" t="s">
        <v>237</v>
      </c>
      <c r="AU224" s="231" t="s">
        <v>85</v>
      </c>
      <c r="AY224" s="17" t="s">
        <v>133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83</v>
      </c>
      <c r="BK224" s="232">
        <f>ROUND(I224*H224,2)</f>
        <v>0</v>
      </c>
      <c r="BL224" s="17" t="s">
        <v>139</v>
      </c>
      <c r="BM224" s="231" t="s">
        <v>556</v>
      </c>
    </row>
    <row r="225" s="14" customFormat="1">
      <c r="A225" s="14"/>
      <c r="B225" s="244"/>
      <c r="C225" s="245"/>
      <c r="D225" s="235" t="s">
        <v>141</v>
      </c>
      <c r="E225" s="246" t="s">
        <v>1</v>
      </c>
      <c r="F225" s="247" t="s">
        <v>557</v>
      </c>
      <c r="G225" s="245"/>
      <c r="H225" s="248">
        <v>92.364999999999995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141</v>
      </c>
      <c r="AU225" s="254" t="s">
        <v>85</v>
      </c>
      <c r="AV225" s="14" t="s">
        <v>85</v>
      </c>
      <c r="AW225" s="14" t="s">
        <v>32</v>
      </c>
      <c r="AX225" s="14" t="s">
        <v>83</v>
      </c>
      <c r="AY225" s="254" t="s">
        <v>133</v>
      </c>
    </row>
    <row r="226" s="2" customFormat="1" ht="24.15" customHeight="1">
      <c r="A226" s="38"/>
      <c r="B226" s="39"/>
      <c r="C226" s="219" t="s">
        <v>307</v>
      </c>
      <c r="D226" s="219" t="s">
        <v>135</v>
      </c>
      <c r="E226" s="220" t="s">
        <v>558</v>
      </c>
      <c r="F226" s="221" t="s">
        <v>559</v>
      </c>
      <c r="G226" s="222" t="s">
        <v>279</v>
      </c>
      <c r="H226" s="223">
        <v>20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40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139</v>
      </c>
      <c r="AT226" s="231" t="s">
        <v>135</v>
      </c>
      <c r="AU226" s="231" t="s">
        <v>85</v>
      </c>
      <c r="AY226" s="17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83</v>
      </c>
      <c r="BK226" s="232">
        <f>ROUND(I226*H226,2)</f>
        <v>0</v>
      </c>
      <c r="BL226" s="17" t="s">
        <v>139</v>
      </c>
      <c r="BM226" s="231" t="s">
        <v>560</v>
      </c>
    </row>
    <row r="227" s="14" customFormat="1">
      <c r="A227" s="14"/>
      <c r="B227" s="244"/>
      <c r="C227" s="245"/>
      <c r="D227" s="235" t="s">
        <v>141</v>
      </c>
      <c r="E227" s="246" t="s">
        <v>1</v>
      </c>
      <c r="F227" s="247" t="s">
        <v>561</v>
      </c>
      <c r="G227" s="245"/>
      <c r="H227" s="248">
        <v>16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141</v>
      </c>
      <c r="AU227" s="254" t="s">
        <v>85</v>
      </c>
      <c r="AV227" s="14" t="s">
        <v>85</v>
      </c>
      <c r="AW227" s="14" t="s">
        <v>32</v>
      </c>
      <c r="AX227" s="14" t="s">
        <v>75</v>
      </c>
      <c r="AY227" s="254" t="s">
        <v>133</v>
      </c>
    </row>
    <row r="228" s="14" customFormat="1">
      <c r="A228" s="14"/>
      <c r="B228" s="244"/>
      <c r="C228" s="245"/>
      <c r="D228" s="235" t="s">
        <v>141</v>
      </c>
      <c r="E228" s="246" t="s">
        <v>1</v>
      </c>
      <c r="F228" s="247" t="s">
        <v>562</v>
      </c>
      <c r="G228" s="245"/>
      <c r="H228" s="248">
        <v>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141</v>
      </c>
      <c r="AU228" s="254" t="s">
        <v>85</v>
      </c>
      <c r="AV228" s="14" t="s">
        <v>85</v>
      </c>
      <c r="AW228" s="14" t="s">
        <v>32</v>
      </c>
      <c r="AX228" s="14" t="s">
        <v>75</v>
      </c>
      <c r="AY228" s="254" t="s">
        <v>133</v>
      </c>
    </row>
    <row r="229" s="15" customFormat="1">
      <c r="A229" s="15"/>
      <c r="B229" s="255"/>
      <c r="C229" s="256"/>
      <c r="D229" s="235" t="s">
        <v>141</v>
      </c>
      <c r="E229" s="257" t="s">
        <v>1</v>
      </c>
      <c r="F229" s="258" t="s">
        <v>146</v>
      </c>
      <c r="G229" s="256"/>
      <c r="H229" s="259">
        <v>20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141</v>
      </c>
      <c r="AU229" s="265" t="s">
        <v>85</v>
      </c>
      <c r="AV229" s="15" t="s">
        <v>139</v>
      </c>
      <c r="AW229" s="15" t="s">
        <v>32</v>
      </c>
      <c r="AX229" s="15" t="s">
        <v>83</v>
      </c>
      <c r="AY229" s="265" t="s">
        <v>133</v>
      </c>
    </row>
    <row r="230" s="2" customFormat="1" ht="16.5" customHeight="1">
      <c r="A230" s="38"/>
      <c r="B230" s="39"/>
      <c r="C230" s="266" t="s">
        <v>311</v>
      </c>
      <c r="D230" s="266" t="s">
        <v>237</v>
      </c>
      <c r="E230" s="267" t="s">
        <v>563</v>
      </c>
      <c r="F230" s="268" t="s">
        <v>564</v>
      </c>
      <c r="G230" s="269" t="s">
        <v>279</v>
      </c>
      <c r="H230" s="270">
        <v>16</v>
      </c>
      <c r="I230" s="271"/>
      <c r="J230" s="272">
        <f>ROUND(I230*H230,2)</f>
        <v>0</v>
      </c>
      <c r="K230" s="273"/>
      <c r="L230" s="274"/>
      <c r="M230" s="275" t="s">
        <v>1</v>
      </c>
      <c r="N230" s="276" t="s">
        <v>40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180</v>
      </c>
      <c r="AT230" s="231" t="s">
        <v>237</v>
      </c>
      <c r="AU230" s="231" t="s">
        <v>85</v>
      </c>
      <c r="AY230" s="17" t="s">
        <v>133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83</v>
      </c>
      <c r="BK230" s="232">
        <f>ROUND(I230*H230,2)</f>
        <v>0</v>
      </c>
      <c r="BL230" s="17" t="s">
        <v>139</v>
      </c>
      <c r="BM230" s="231" t="s">
        <v>565</v>
      </c>
    </row>
    <row r="231" s="2" customFormat="1" ht="16.5" customHeight="1">
      <c r="A231" s="38"/>
      <c r="B231" s="39"/>
      <c r="C231" s="266" t="s">
        <v>315</v>
      </c>
      <c r="D231" s="266" t="s">
        <v>237</v>
      </c>
      <c r="E231" s="267" t="s">
        <v>566</v>
      </c>
      <c r="F231" s="268" t="s">
        <v>567</v>
      </c>
      <c r="G231" s="269" t="s">
        <v>279</v>
      </c>
      <c r="H231" s="270">
        <v>4</v>
      </c>
      <c r="I231" s="271"/>
      <c r="J231" s="272">
        <f>ROUND(I231*H231,2)</f>
        <v>0</v>
      </c>
      <c r="K231" s="273"/>
      <c r="L231" s="274"/>
      <c r="M231" s="275" t="s">
        <v>1</v>
      </c>
      <c r="N231" s="276" t="s">
        <v>40</v>
      </c>
      <c r="O231" s="91"/>
      <c r="P231" s="229">
        <f>O231*H231</f>
        <v>0</v>
      </c>
      <c r="Q231" s="229">
        <v>0.00020000000000000001</v>
      </c>
      <c r="R231" s="229">
        <f>Q231*H231</f>
        <v>0.00080000000000000004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180</v>
      </c>
      <c r="AT231" s="231" t="s">
        <v>237</v>
      </c>
      <c r="AU231" s="231" t="s">
        <v>85</v>
      </c>
      <c r="AY231" s="17" t="s">
        <v>133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83</v>
      </c>
      <c r="BK231" s="232">
        <f>ROUND(I231*H231,2)</f>
        <v>0</v>
      </c>
      <c r="BL231" s="17" t="s">
        <v>139</v>
      </c>
      <c r="BM231" s="231" t="s">
        <v>568</v>
      </c>
    </row>
    <row r="232" s="2" customFormat="1" ht="24.15" customHeight="1">
      <c r="A232" s="38"/>
      <c r="B232" s="39"/>
      <c r="C232" s="219" t="s">
        <v>321</v>
      </c>
      <c r="D232" s="219" t="s">
        <v>135</v>
      </c>
      <c r="E232" s="220" t="s">
        <v>569</v>
      </c>
      <c r="F232" s="221" t="s">
        <v>570</v>
      </c>
      <c r="G232" s="222" t="s">
        <v>279</v>
      </c>
      <c r="H232" s="223">
        <v>3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139</v>
      </c>
      <c r="AT232" s="231" t="s">
        <v>135</v>
      </c>
      <c r="AU232" s="231" t="s">
        <v>85</v>
      </c>
      <c r="AY232" s="17" t="s">
        <v>133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83</v>
      </c>
      <c r="BK232" s="232">
        <f>ROUND(I232*H232,2)</f>
        <v>0</v>
      </c>
      <c r="BL232" s="17" t="s">
        <v>139</v>
      </c>
      <c r="BM232" s="231" t="s">
        <v>571</v>
      </c>
    </row>
    <row r="233" s="2" customFormat="1" ht="24.15" customHeight="1">
      <c r="A233" s="38"/>
      <c r="B233" s="39"/>
      <c r="C233" s="266" t="s">
        <v>325</v>
      </c>
      <c r="D233" s="266" t="s">
        <v>237</v>
      </c>
      <c r="E233" s="267" t="s">
        <v>572</v>
      </c>
      <c r="F233" s="268" t="s">
        <v>573</v>
      </c>
      <c r="G233" s="269" t="s">
        <v>279</v>
      </c>
      <c r="H233" s="270">
        <v>3</v>
      </c>
      <c r="I233" s="271"/>
      <c r="J233" s="272">
        <f>ROUND(I233*H233,2)</f>
        <v>0</v>
      </c>
      <c r="K233" s="273"/>
      <c r="L233" s="274"/>
      <c r="M233" s="275" t="s">
        <v>1</v>
      </c>
      <c r="N233" s="276" t="s">
        <v>40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180</v>
      </c>
      <c r="AT233" s="231" t="s">
        <v>237</v>
      </c>
      <c r="AU233" s="231" t="s">
        <v>85</v>
      </c>
      <c r="AY233" s="17" t="s">
        <v>133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83</v>
      </c>
      <c r="BK233" s="232">
        <f>ROUND(I233*H233,2)</f>
        <v>0</v>
      </c>
      <c r="BL233" s="17" t="s">
        <v>139</v>
      </c>
      <c r="BM233" s="231" t="s">
        <v>574</v>
      </c>
    </row>
    <row r="234" s="2" customFormat="1" ht="16.5" customHeight="1">
      <c r="A234" s="38"/>
      <c r="B234" s="39"/>
      <c r="C234" s="219" t="s">
        <v>329</v>
      </c>
      <c r="D234" s="219" t="s">
        <v>135</v>
      </c>
      <c r="E234" s="220" t="s">
        <v>575</v>
      </c>
      <c r="F234" s="221" t="s">
        <v>576</v>
      </c>
      <c r="G234" s="222" t="s">
        <v>176</v>
      </c>
      <c r="H234" s="223">
        <v>91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40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139</v>
      </c>
      <c r="AT234" s="231" t="s">
        <v>135</v>
      </c>
      <c r="AU234" s="231" t="s">
        <v>85</v>
      </c>
      <c r="AY234" s="17" t="s">
        <v>133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83</v>
      </c>
      <c r="BK234" s="232">
        <f>ROUND(I234*H234,2)</f>
        <v>0</v>
      </c>
      <c r="BL234" s="17" t="s">
        <v>139</v>
      </c>
      <c r="BM234" s="231" t="s">
        <v>577</v>
      </c>
    </row>
    <row r="235" s="2" customFormat="1" ht="24.15" customHeight="1">
      <c r="A235" s="38"/>
      <c r="B235" s="39"/>
      <c r="C235" s="219" t="s">
        <v>334</v>
      </c>
      <c r="D235" s="219" t="s">
        <v>135</v>
      </c>
      <c r="E235" s="220" t="s">
        <v>578</v>
      </c>
      <c r="F235" s="221" t="s">
        <v>579</v>
      </c>
      <c r="G235" s="222" t="s">
        <v>176</v>
      </c>
      <c r="H235" s="223">
        <v>91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40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139</v>
      </c>
      <c r="AT235" s="231" t="s">
        <v>135</v>
      </c>
      <c r="AU235" s="231" t="s">
        <v>85</v>
      </c>
      <c r="AY235" s="17" t="s">
        <v>133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83</v>
      </c>
      <c r="BK235" s="232">
        <f>ROUND(I235*H235,2)</f>
        <v>0</v>
      </c>
      <c r="BL235" s="17" t="s">
        <v>139</v>
      </c>
      <c r="BM235" s="231" t="s">
        <v>580</v>
      </c>
    </row>
    <row r="236" s="2" customFormat="1" ht="16.5" customHeight="1">
      <c r="A236" s="38"/>
      <c r="B236" s="39"/>
      <c r="C236" s="219" t="s">
        <v>338</v>
      </c>
      <c r="D236" s="219" t="s">
        <v>135</v>
      </c>
      <c r="E236" s="220" t="s">
        <v>581</v>
      </c>
      <c r="F236" s="221" t="s">
        <v>582</v>
      </c>
      <c r="G236" s="222" t="s">
        <v>176</v>
      </c>
      <c r="H236" s="223">
        <v>91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40</v>
      </c>
      <c r="O236" s="91"/>
      <c r="P236" s="229">
        <f>O236*H236</f>
        <v>0</v>
      </c>
      <c r="Q236" s="229">
        <v>0.00019000000000000001</v>
      </c>
      <c r="R236" s="229">
        <f>Q236*H236</f>
        <v>0.01729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139</v>
      </c>
      <c r="AT236" s="231" t="s">
        <v>135</v>
      </c>
      <c r="AU236" s="231" t="s">
        <v>85</v>
      </c>
      <c r="AY236" s="17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83</v>
      </c>
      <c r="BK236" s="232">
        <f>ROUND(I236*H236,2)</f>
        <v>0</v>
      </c>
      <c r="BL236" s="17" t="s">
        <v>139</v>
      </c>
      <c r="BM236" s="231" t="s">
        <v>583</v>
      </c>
    </row>
    <row r="237" s="2" customFormat="1" ht="24.15" customHeight="1">
      <c r="A237" s="38"/>
      <c r="B237" s="39"/>
      <c r="C237" s="219" t="s">
        <v>342</v>
      </c>
      <c r="D237" s="219" t="s">
        <v>135</v>
      </c>
      <c r="E237" s="220" t="s">
        <v>584</v>
      </c>
      <c r="F237" s="221" t="s">
        <v>585</v>
      </c>
      <c r="G237" s="222" t="s">
        <v>176</v>
      </c>
      <c r="H237" s="223">
        <v>91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40</v>
      </c>
      <c r="O237" s="91"/>
      <c r="P237" s="229">
        <f>O237*H237</f>
        <v>0</v>
      </c>
      <c r="Q237" s="229">
        <v>9.0000000000000006E-05</v>
      </c>
      <c r="R237" s="229">
        <f>Q237*H237</f>
        <v>0.0081900000000000011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139</v>
      </c>
      <c r="AT237" s="231" t="s">
        <v>135</v>
      </c>
      <c r="AU237" s="231" t="s">
        <v>85</v>
      </c>
      <c r="AY237" s="17" t="s">
        <v>133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83</v>
      </c>
      <c r="BK237" s="232">
        <f>ROUND(I237*H237,2)</f>
        <v>0</v>
      </c>
      <c r="BL237" s="17" t="s">
        <v>139</v>
      </c>
      <c r="BM237" s="231" t="s">
        <v>586</v>
      </c>
    </row>
    <row r="238" s="12" customFormat="1" ht="22.8" customHeight="1">
      <c r="A238" s="12"/>
      <c r="B238" s="203"/>
      <c r="C238" s="204"/>
      <c r="D238" s="205" t="s">
        <v>74</v>
      </c>
      <c r="E238" s="217" t="s">
        <v>451</v>
      </c>
      <c r="F238" s="217" t="s">
        <v>452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SUM(P239:P252)</f>
        <v>0</v>
      </c>
      <c r="Q238" s="211"/>
      <c r="R238" s="212">
        <f>SUM(R239:R252)</f>
        <v>0</v>
      </c>
      <c r="S238" s="211"/>
      <c r="T238" s="213">
        <f>SUM(T239:T252)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83</v>
      </c>
      <c r="AT238" s="215" t="s">
        <v>74</v>
      </c>
      <c r="AU238" s="215" t="s">
        <v>83</v>
      </c>
      <c r="AY238" s="214" t="s">
        <v>133</v>
      </c>
      <c r="BK238" s="216">
        <f>SUM(BK239:BK252)</f>
        <v>0</v>
      </c>
    </row>
    <row r="239" s="2" customFormat="1" ht="16.5" customHeight="1">
      <c r="A239" s="38"/>
      <c r="B239" s="39"/>
      <c r="C239" s="219" t="s">
        <v>346</v>
      </c>
      <c r="D239" s="219" t="s">
        <v>135</v>
      </c>
      <c r="E239" s="220" t="s">
        <v>454</v>
      </c>
      <c r="F239" s="221" t="s">
        <v>455</v>
      </c>
      <c r="G239" s="222" t="s">
        <v>218</v>
      </c>
      <c r="H239" s="223">
        <v>55.692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40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139</v>
      </c>
      <c r="AT239" s="231" t="s">
        <v>135</v>
      </c>
      <c r="AU239" s="231" t="s">
        <v>85</v>
      </c>
      <c r="AY239" s="17" t="s">
        <v>133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83</v>
      </c>
      <c r="BK239" s="232">
        <f>ROUND(I239*H239,2)</f>
        <v>0</v>
      </c>
      <c r="BL239" s="17" t="s">
        <v>139</v>
      </c>
      <c r="BM239" s="231" t="s">
        <v>587</v>
      </c>
    </row>
    <row r="240" s="14" customFormat="1">
      <c r="A240" s="14"/>
      <c r="B240" s="244"/>
      <c r="C240" s="245"/>
      <c r="D240" s="235" t="s">
        <v>141</v>
      </c>
      <c r="E240" s="246" t="s">
        <v>1</v>
      </c>
      <c r="F240" s="247" t="s">
        <v>588</v>
      </c>
      <c r="G240" s="245"/>
      <c r="H240" s="248">
        <v>26.390000000000001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141</v>
      </c>
      <c r="AU240" s="254" t="s">
        <v>85</v>
      </c>
      <c r="AV240" s="14" t="s">
        <v>85</v>
      </c>
      <c r="AW240" s="14" t="s">
        <v>32</v>
      </c>
      <c r="AX240" s="14" t="s">
        <v>75</v>
      </c>
      <c r="AY240" s="254" t="s">
        <v>133</v>
      </c>
    </row>
    <row r="241" s="14" customFormat="1">
      <c r="A241" s="14"/>
      <c r="B241" s="244"/>
      <c r="C241" s="245"/>
      <c r="D241" s="235" t="s">
        <v>141</v>
      </c>
      <c r="E241" s="246" t="s">
        <v>1</v>
      </c>
      <c r="F241" s="247" t="s">
        <v>589</v>
      </c>
      <c r="G241" s="245"/>
      <c r="H241" s="248">
        <v>29.302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141</v>
      </c>
      <c r="AU241" s="254" t="s">
        <v>85</v>
      </c>
      <c r="AV241" s="14" t="s">
        <v>85</v>
      </c>
      <c r="AW241" s="14" t="s">
        <v>32</v>
      </c>
      <c r="AX241" s="14" t="s">
        <v>75</v>
      </c>
      <c r="AY241" s="254" t="s">
        <v>133</v>
      </c>
    </row>
    <row r="242" s="15" customFormat="1">
      <c r="A242" s="15"/>
      <c r="B242" s="255"/>
      <c r="C242" s="256"/>
      <c r="D242" s="235" t="s">
        <v>141</v>
      </c>
      <c r="E242" s="257" t="s">
        <v>1</v>
      </c>
      <c r="F242" s="258" t="s">
        <v>146</v>
      </c>
      <c r="G242" s="256"/>
      <c r="H242" s="259">
        <v>55.692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141</v>
      </c>
      <c r="AU242" s="265" t="s">
        <v>85</v>
      </c>
      <c r="AV242" s="15" t="s">
        <v>139</v>
      </c>
      <c r="AW242" s="15" t="s">
        <v>32</v>
      </c>
      <c r="AX242" s="15" t="s">
        <v>83</v>
      </c>
      <c r="AY242" s="265" t="s">
        <v>133</v>
      </c>
    </row>
    <row r="243" s="2" customFormat="1" ht="24.15" customHeight="1">
      <c r="A243" s="38"/>
      <c r="B243" s="39"/>
      <c r="C243" s="219" t="s">
        <v>350</v>
      </c>
      <c r="D243" s="219" t="s">
        <v>135</v>
      </c>
      <c r="E243" s="220" t="s">
        <v>462</v>
      </c>
      <c r="F243" s="221" t="s">
        <v>463</v>
      </c>
      <c r="G243" s="222" t="s">
        <v>218</v>
      </c>
      <c r="H243" s="223">
        <v>668.30399999999997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40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139</v>
      </c>
      <c r="AT243" s="231" t="s">
        <v>135</v>
      </c>
      <c r="AU243" s="231" t="s">
        <v>85</v>
      </c>
      <c r="AY243" s="17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83</v>
      </c>
      <c r="BK243" s="232">
        <f>ROUND(I243*H243,2)</f>
        <v>0</v>
      </c>
      <c r="BL243" s="17" t="s">
        <v>139</v>
      </c>
      <c r="BM243" s="231" t="s">
        <v>590</v>
      </c>
    </row>
    <row r="244" s="14" customFormat="1">
      <c r="A244" s="14"/>
      <c r="B244" s="244"/>
      <c r="C244" s="245"/>
      <c r="D244" s="235" t="s">
        <v>141</v>
      </c>
      <c r="E244" s="246" t="s">
        <v>1</v>
      </c>
      <c r="F244" s="247" t="s">
        <v>591</v>
      </c>
      <c r="G244" s="245"/>
      <c r="H244" s="248">
        <v>668.30399999999997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141</v>
      </c>
      <c r="AU244" s="254" t="s">
        <v>85</v>
      </c>
      <c r="AV244" s="14" t="s">
        <v>85</v>
      </c>
      <c r="AW244" s="14" t="s">
        <v>32</v>
      </c>
      <c r="AX244" s="14" t="s">
        <v>83</v>
      </c>
      <c r="AY244" s="254" t="s">
        <v>133</v>
      </c>
    </row>
    <row r="245" s="2" customFormat="1" ht="24.15" customHeight="1">
      <c r="A245" s="38"/>
      <c r="B245" s="39"/>
      <c r="C245" s="219" t="s">
        <v>354</v>
      </c>
      <c r="D245" s="219" t="s">
        <v>135</v>
      </c>
      <c r="E245" s="220" t="s">
        <v>467</v>
      </c>
      <c r="F245" s="221" t="s">
        <v>468</v>
      </c>
      <c r="G245" s="222" t="s">
        <v>218</v>
      </c>
      <c r="H245" s="223">
        <v>55.692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40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139</v>
      </c>
      <c r="AT245" s="231" t="s">
        <v>135</v>
      </c>
      <c r="AU245" s="231" t="s">
        <v>85</v>
      </c>
      <c r="AY245" s="17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83</v>
      </c>
      <c r="BK245" s="232">
        <f>ROUND(I245*H245,2)</f>
        <v>0</v>
      </c>
      <c r="BL245" s="17" t="s">
        <v>139</v>
      </c>
      <c r="BM245" s="231" t="s">
        <v>592</v>
      </c>
    </row>
    <row r="246" s="2" customFormat="1" ht="33" customHeight="1">
      <c r="A246" s="38"/>
      <c r="B246" s="39"/>
      <c r="C246" s="219" t="s">
        <v>360</v>
      </c>
      <c r="D246" s="219" t="s">
        <v>135</v>
      </c>
      <c r="E246" s="220" t="s">
        <v>479</v>
      </c>
      <c r="F246" s="221" t="s">
        <v>480</v>
      </c>
      <c r="G246" s="222" t="s">
        <v>218</v>
      </c>
      <c r="H246" s="223">
        <v>29.302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40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139</v>
      </c>
      <c r="AT246" s="231" t="s">
        <v>135</v>
      </c>
      <c r="AU246" s="231" t="s">
        <v>85</v>
      </c>
      <c r="AY246" s="17" t="s">
        <v>133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83</v>
      </c>
      <c r="BK246" s="232">
        <f>ROUND(I246*H246,2)</f>
        <v>0</v>
      </c>
      <c r="BL246" s="17" t="s">
        <v>139</v>
      </c>
      <c r="BM246" s="231" t="s">
        <v>593</v>
      </c>
    </row>
    <row r="247" s="13" customFormat="1">
      <c r="A247" s="13"/>
      <c r="B247" s="233"/>
      <c r="C247" s="234"/>
      <c r="D247" s="235" t="s">
        <v>141</v>
      </c>
      <c r="E247" s="236" t="s">
        <v>1</v>
      </c>
      <c r="F247" s="237" t="s">
        <v>482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141</v>
      </c>
      <c r="AU247" s="243" t="s">
        <v>85</v>
      </c>
      <c r="AV247" s="13" t="s">
        <v>83</v>
      </c>
      <c r="AW247" s="13" t="s">
        <v>32</v>
      </c>
      <c r="AX247" s="13" t="s">
        <v>75</v>
      </c>
      <c r="AY247" s="243" t="s">
        <v>133</v>
      </c>
    </row>
    <row r="248" s="14" customFormat="1">
      <c r="A248" s="14"/>
      <c r="B248" s="244"/>
      <c r="C248" s="245"/>
      <c r="D248" s="235" t="s">
        <v>141</v>
      </c>
      <c r="E248" s="246" t="s">
        <v>1</v>
      </c>
      <c r="F248" s="247" t="s">
        <v>594</v>
      </c>
      <c r="G248" s="245"/>
      <c r="H248" s="248">
        <v>29.302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141</v>
      </c>
      <c r="AU248" s="254" t="s">
        <v>85</v>
      </c>
      <c r="AV248" s="14" t="s">
        <v>85</v>
      </c>
      <c r="AW248" s="14" t="s">
        <v>32</v>
      </c>
      <c r="AX248" s="14" t="s">
        <v>75</v>
      </c>
      <c r="AY248" s="254" t="s">
        <v>133</v>
      </c>
    </row>
    <row r="249" s="15" customFormat="1">
      <c r="A249" s="15"/>
      <c r="B249" s="255"/>
      <c r="C249" s="256"/>
      <c r="D249" s="235" t="s">
        <v>141</v>
      </c>
      <c r="E249" s="257" t="s">
        <v>1</v>
      </c>
      <c r="F249" s="258" t="s">
        <v>146</v>
      </c>
      <c r="G249" s="256"/>
      <c r="H249" s="259">
        <v>29.302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141</v>
      </c>
      <c r="AU249" s="265" t="s">
        <v>85</v>
      </c>
      <c r="AV249" s="15" t="s">
        <v>139</v>
      </c>
      <c r="AW249" s="15" t="s">
        <v>32</v>
      </c>
      <c r="AX249" s="15" t="s">
        <v>83</v>
      </c>
      <c r="AY249" s="265" t="s">
        <v>133</v>
      </c>
    </row>
    <row r="250" s="2" customFormat="1" ht="24.15" customHeight="1">
      <c r="A250" s="38"/>
      <c r="B250" s="39"/>
      <c r="C250" s="219" t="s">
        <v>364</v>
      </c>
      <c r="D250" s="219" t="s">
        <v>135</v>
      </c>
      <c r="E250" s="220" t="s">
        <v>486</v>
      </c>
      <c r="F250" s="221" t="s">
        <v>217</v>
      </c>
      <c r="G250" s="222" t="s">
        <v>218</v>
      </c>
      <c r="H250" s="223">
        <v>26.390000000000001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40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139</v>
      </c>
      <c r="AT250" s="231" t="s">
        <v>135</v>
      </c>
      <c r="AU250" s="231" t="s">
        <v>85</v>
      </c>
      <c r="AY250" s="17" t="s">
        <v>133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83</v>
      </c>
      <c r="BK250" s="232">
        <f>ROUND(I250*H250,2)</f>
        <v>0</v>
      </c>
      <c r="BL250" s="17" t="s">
        <v>139</v>
      </c>
      <c r="BM250" s="231" t="s">
        <v>595</v>
      </c>
    </row>
    <row r="251" s="14" customFormat="1">
      <c r="A251" s="14"/>
      <c r="B251" s="244"/>
      <c r="C251" s="245"/>
      <c r="D251" s="235" t="s">
        <v>141</v>
      </c>
      <c r="E251" s="246" t="s">
        <v>1</v>
      </c>
      <c r="F251" s="247" t="s">
        <v>588</v>
      </c>
      <c r="G251" s="245"/>
      <c r="H251" s="248">
        <v>26.390000000000001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141</v>
      </c>
      <c r="AU251" s="254" t="s">
        <v>85</v>
      </c>
      <c r="AV251" s="14" t="s">
        <v>85</v>
      </c>
      <c r="AW251" s="14" t="s">
        <v>32</v>
      </c>
      <c r="AX251" s="14" t="s">
        <v>75</v>
      </c>
      <c r="AY251" s="254" t="s">
        <v>133</v>
      </c>
    </row>
    <row r="252" s="15" customFormat="1">
      <c r="A252" s="15"/>
      <c r="B252" s="255"/>
      <c r="C252" s="256"/>
      <c r="D252" s="235" t="s">
        <v>141</v>
      </c>
      <c r="E252" s="257" t="s">
        <v>1</v>
      </c>
      <c r="F252" s="258" t="s">
        <v>146</v>
      </c>
      <c r="G252" s="256"/>
      <c r="H252" s="259">
        <v>26.390000000000001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141</v>
      </c>
      <c r="AU252" s="265" t="s">
        <v>85</v>
      </c>
      <c r="AV252" s="15" t="s">
        <v>139</v>
      </c>
      <c r="AW252" s="15" t="s">
        <v>32</v>
      </c>
      <c r="AX252" s="15" t="s">
        <v>83</v>
      </c>
      <c r="AY252" s="265" t="s">
        <v>133</v>
      </c>
    </row>
    <row r="253" s="12" customFormat="1" ht="22.8" customHeight="1">
      <c r="A253" s="12"/>
      <c r="B253" s="203"/>
      <c r="C253" s="204"/>
      <c r="D253" s="205" t="s">
        <v>74</v>
      </c>
      <c r="E253" s="217" t="s">
        <v>488</v>
      </c>
      <c r="F253" s="217" t="s">
        <v>489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P254</f>
        <v>0</v>
      </c>
      <c r="Q253" s="211"/>
      <c r="R253" s="212">
        <f>R254</f>
        <v>0</v>
      </c>
      <c r="S253" s="211"/>
      <c r="T253" s="21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83</v>
      </c>
      <c r="AT253" s="215" t="s">
        <v>74</v>
      </c>
      <c r="AU253" s="215" t="s">
        <v>83</v>
      </c>
      <c r="AY253" s="214" t="s">
        <v>133</v>
      </c>
      <c r="BK253" s="216">
        <f>BK254</f>
        <v>0</v>
      </c>
    </row>
    <row r="254" s="2" customFormat="1" ht="24.15" customHeight="1">
      <c r="A254" s="38"/>
      <c r="B254" s="39"/>
      <c r="C254" s="219" t="s">
        <v>172</v>
      </c>
      <c r="D254" s="219" t="s">
        <v>135</v>
      </c>
      <c r="E254" s="220" t="s">
        <v>491</v>
      </c>
      <c r="F254" s="221" t="s">
        <v>492</v>
      </c>
      <c r="G254" s="222" t="s">
        <v>218</v>
      </c>
      <c r="H254" s="223">
        <v>255.928</v>
      </c>
      <c r="I254" s="224"/>
      <c r="J254" s="225">
        <f>ROUND(I254*H254,2)</f>
        <v>0</v>
      </c>
      <c r="K254" s="226"/>
      <c r="L254" s="44"/>
      <c r="M254" s="277" t="s">
        <v>1</v>
      </c>
      <c r="N254" s="278" t="s">
        <v>40</v>
      </c>
      <c r="O254" s="279"/>
      <c r="P254" s="280">
        <f>O254*H254</f>
        <v>0</v>
      </c>
      <c r="Q254" s="280">
        <v>0</v>
      </c>
      <c r="R254" s="280">
        <f>Q254*H254</f>
        <v>0</v>
      </c>
      <c r="S254" s="280">
        <v>0</v>
      </c>
      <c r="T254" s="28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139</v>
      </c>
      <c r="AT254" s="231" t="s">
        <v>135</v>
      </c>
      <c r="AU254" s="231" t="s">
        <v>85</v>
      </c>
      <c r="AY254" s="17" t="s">
        <v>133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83</v>
      </c>
      <c r="BK254" s="232">
        <f>ROUND(I254*H254,2)</f>
        <v>0</v>
      </c>
      <c r="BL254" s="17" t="s">
        <v>139</v>
      </c>
      <c r="BM254" s="231" t="s">
        <v>596</v>
      </c>
    </row>
    <row r="255" s="2" customFormat="1" ht="6.96" customHeight="1">
      <c r="A255" s="38"/>
      <c r="B255" s="66"/>
      <c r="C255" s="67"/>
      <c r="D255" s="67"/>
      <c r="E255" s="67"/>
      <c r="F255" s="67"/>
      <c r="G255" s="67"/>
      <c r="H255" s="67"/>
      <c r="I255" s="67"/>
      <c r="J255" s="67"/>
      <c r="K255" s="67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H4El2n5d7KSTF8zCRKzsV1kaYzBRENaLmztP7brV8mN2LuoeGEEc/jHM1ybgXp+RUwhMSZQX9p4VOY43XrykVg==" hashValue="Nxq0GwHzmCXwSvIeHrT95QhGAzpsiv5DazZAHzsO/zKD5VuI13pzPFFtupBDixCC8V9BPDGXeBBXI0tSl3NJYw==" algorithmName="SHA-512" password="CC35"/>
  <autoFilter ref="C122:K25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ROUND((SUM(BE125:BE307)),  2)</f>
        <v>0</v>
      </c>
      <c r="G33" s="38"/>
      <c r="H33" s="38"/>
      <c r="I33" s="155">
        <v>0.20999999999999999</v>
      </c>
      <c r="J33" s="154">
        <f>ROUND(((SUM(BE125:BE307))*I33),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ROUND((SUM(BF125:BF307)),  2)</f>
        <v>0</v>
      </c>
      <c r="G34" s="38"/>
      <c r="H34" s="38"/>
      <c r="I34" s="155">
        <v>0.12</v>
      </c>
      <c r="J34" s="154">
        <f>ROUND(((SUM(BF125:BF307))*I34),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ROUND((SUM(BG125:BG307)),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ROUND((SUM(BH125:BH307)),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ROUND((SUM(BI125:BI307)),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2025/0303 - SO 03 Ke Tvrzi -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J213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J215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J251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J279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J283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117</v>
      </c>
      <c r="E105" s="188"/>
      <c r="F105" s="188"/>
      <c r="G105" s="188"/>
      <c r="H105" s="188"/>
      <c r="I105" s="188"/>
      <c r="J105" s="189">
        <f>J306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Pardubice, Bulharská, Ke Tvrzi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2025/0303 - SO 03 Ke Tvrzi - kanalizace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11. 3. 2025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Pardubice, a.s.</v>
      </c>
      <c r="G121" s="40"/>
      <c r="H121" s="40"/>
      <c r="I121" s="32" t="s">
        <v>31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119</v>
      </c>
      <c r="D124" s="194" t="s">
        <v>60</v>
      </c>
      <c r="E124" s="194" t="s">
        <v>56</v>
      </c>
      <c r="F124" s="194" t="s">
        <v>57</v>
      </c>
      <c r="G124" s="194" t="s">
        <v>120</v>
      </c>
      <c r="H124" s="194" t="s">
        <v>121</v>
      </c>
      <c r="I124" s="194" t="s">
        <v>122</v>
      </c>
      <c r="J124" s="195" t="s">
        <v>106</v>
      </c>
      <c r="K124" s="196" t="s">
        <v>123</v>
      </c>
      <c r="L124" s="197"/>
      <c r="M124" s="100" t="s">
        <v>1</v>
      </c>
      <c r="N124" s="101" t="s">
        <v>39</v>
      </c>
      <c r="O124" s="101" t="s">
        <v>124</v>
      </c>
      <c r="P124" s="101" t="s">
        <v>125</v>
      </c>
      <c r="Q124" s="101" t="s">
        <v>126</v>
      </c>
      <c r="R124" s="101" t="s">
        <v>127</v>
      </c>
      <c r="S124" s="101" t="s">
        <v>128</v>
      </c>
      <c r="T124" s="102" t="s">
        <v>129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342.32171900000003</v>
      </c>
      <c r="S125" s="104"/>
      <c r="T125" s="201">
        <f>T126</f>
        <v>45.858999999999995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108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74</v>
      </c>
      <c r="E126" s="206" t="s">
        <v>131</v>
      </c>
      <c r="F126" s="206" t="s">
        <v>132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P127+P213+P215+P228+P251+P279+P283+P306</f>
        <v>0</v>
      </c>
      <c r="Q126" s="211"/>
      <c r="R126" s="212">
        <f>R127+R213+R215+R228+R251+R279+R283+R306</f>
        <v>342.32171900000003</v>
      </c>
      <c r="S126" s="211"/>
      <c r="T126" s="213">
        <f>T127+T213+T215+T228+T251+T279+T283+T306</f>
        <v>45.858999999999995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74</v>
      </c>
      <c r="AU126" s="215" t="s">
        <v>75</v>
      </c>
      <c r="AY126" s="214" t="s">
        <v>133</v>
      </c>
      <c r="BK126" s="216">
        <f>BK127+BK213+BK215+BK228+BK251+BK279+BK283+BK306</f>
        <v>0</v>
      </c>
    </row>
    <row r="127" s="12" customFormat="1" ht="22.8" customHeight="1">
      <c r="A127" s="12"/>
      <c r="B127" s="203"/>
      <c r="C127" s="204"/>
      <c r="D127" s="205" t="s">
        <v>74</v>
      </c>
      <c r="E127" s="217" t="s">
        <v>83</v>
      </c>
      <c r="F127" s="217" t="s">
        <v>134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SUM(P128:P212)</f>
        <v>0</v>
      </c>
      <c r="Q127" s="211"/>
      <c r="R127" s="212">
        <f>SUM(R128:R212)</f>
        <v>264.26242000000002</v>
      </c>
      <c r="S127" s="211"/>
      <c r="T127" s="213">
        <f>SUM(T128:T212)</f>
        <v>36.724999999999994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83</v>
      </c>
      <c r="AT127" s="215" t="s">
        <v>74</v>
      </c>
      <c r="AU127" s="215" t="s">
        <v>83</v>
      </c>
      <c r="AY127" s="214" t="s">
        <v>133</v>
      </c>
      <c r="BK127" s="216">
        <f>SUM(BK128:BK212)</f>
        <v>0</v>
      </c>
    </row>
    <row r="128" s="2" customFormat="1" ht="33" customHeight="1">
      <c r="A128" s="38"/>
      <c r="B128" s="39"/>
      <c r="C128" s="219" t="s">
        <v>83</v>
      </c>
      <c r="D128" s="219" t="s">
        <v>135</v>
      </c>
      <c r="E128" s="220" t="s">
        <v>136</v>
      </c>
      <c r="F128" s="221" t="s">
        <v>137</v>
      </c>
      <c r="G128" s="222" t="s">
        <v>138</v>
      </c>
      <c r="H128" s="223">
        <v>85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0.28999999999999998</v>
      </c>
      <c r="T128" s="230">
        <f>S128*H128</f>
        <v>24.649999999999999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139</v>
      </c>
      <c r="AT128" s="231" t="s">
        <v>135</v>
      </c>
      <c r="AU128" s="231" t="s">
        <v>85</v>
      </c>
      <c r="AY128" s="17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139</v>
      </c>
      <c r="BM128" s="231" t="s">
        <v>598</v>
      </c>
    </row>
    <row r="129" s="13" customFormat="1">
      <c r="A129" s="13"/>
      <c r="B129" s="233"/>
      <c r="C129" s="234"/>
      <c r="D129" s="235" t="s">
        <v>141</v>
      </c>
      <c r="E129" s="236" t="s">
        <v>1</v>
      </c>
      <c r="F129" s="237" t="s">
        <v>142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85</v>
      </c>
      <c r="AV129" s="13" t="s">
        <v>83</v>
      </c>
      <c r="AW129" s="13" t="s">
        <v>32</v>
      </c>
      <c r="AX129" s="13" t="s">
        <v>75</v>
      </c>
      <c r="AY129" s="243" t="s">
        <v>133</v>
      </c>
    </row>
    <row r="130" s="14" customFormat="1">
      <c r="A130" s="14"/>
      <c r="B130" s="244"/>
      <c r="C130" s="245"/>
      <c r="D130" s="235" t="s">
        <v>141</v>
      </c>
      <c r="E130" s="246" t="s">
        <v>1</v>
      </c>
      <c r="F130" s="247" t="s">
        <v>599</v>
      </c>
      <c r="G130" s="245"/>
      <c r="H130" s="248">
        <v>37.5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141</v>
      </c>
      <c r="AU130" s="254" t="s">
        <v>85</v>
      </c>
      <c r="AV130" s="14" t="s">
        <v>85</v>
      </c>
      <c r="AW130" s="14" t="s">
        <v>32</v>
      </c>
      <c r="AX130" s="14" t="s">
        <v>75</v>
      </c>
      <c r="AY130" s="254" t="s">
        <v>133</v>
      </c>
    </row>
    <row r="131" s="13" customFormat="1">
      <c r="A131" s="13"/>
      <c r="B131" s="233"/>
      <c r="C131" s="234"/>
      <c r="D131" s="235" t="s">
        <v>141</v>
      </c>
      <c r="E131" s="236" t="s">
        <v>1</v>
      </c>
      <c r="F131" s="237" t="s">
        <v>144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85</v>
      </c>
      <c r="AV131" s="13" t="s">
        <v>83</v>
      </c>
      <c r="AW131" s="13" t="s">
        <v>32</v>
      </c>
      <c r="AX131" s="13" t="s">
        <v>75</v>
      </c>
      <c r="AY131" s="243" t="s">
        <v>133</v>
      </c>
    </row>
    <row r="132" s="14" customFormat="1">
      <c r="A132" s="14"/>
      <c r="B132" s="244"/>
      <c r="C132" s="245"/>
      <c r="D132" s="235" t="s">
        <v>141</v>
      </c>
      <c r="E132" s="246" t="s">
        <v>1</v>
      </c>
      <c r="F132" s="247" t="s">
        <v>600</v>
      </c>
      <c r="G132" s="245"/>
      <c r="H132" s="248">
        <v>47.5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141</v>
      </c>
      <c r="AU132" s="254" t="s">
        <v>85</v>
      </c>
      <c r="AV132" s="14" t="s">
        <v>85</v>
      </c>
      <c r="AW132" s="14" t="s">
        <v>32</v>
      </c>
      <c r="AX132" s="14" t="s">
        <v>75</v>
      </c>
      <c r="AY132" s="254" t="s">
        <v>133</v>
      </c>
    </row>
    <row r="133" s="15" customFormat="1">
      <c r="A133" s="15"/>
      <c r="B133" s="255"/>
      <c r="C133" s="256"/>
      <c r="D133" s="235" t="s">
        <v>141</v>
      </c>
      <c r="E133" s="257" t="s">
        <v>1</v>
      </c>
      <c r="F133" s="258" t="s">
        <v>146</v>
      </c>
      <c r="G133" s="256"/>
      <c r="H133" s="259">
        <v>85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141</v>
      </c>
      <c r="AU133" s="265" t="s">
        <v>85</v>
      </c>
      <c r="AV133" s="15" t="s">
        <v>139</v>
      </c>
      <c r="AW133" s="15" t="s">
        <v>32</v>
      </c>
      <c r="AX133" s="15" t="s">
        <v>83</v>
      </c>
      <c r="AY133" s="265" t="s">
        <v>133</v>
      </c>
    </row>
    <row r="134" s="2" customFormat="1" ht="33" customHeight="1">
      <c r="A134" s="38"/>
      <c r="B134" s="39"/>
      <c r="C134" s="219" t="s">
        <v>85</v>
      </c>
      <c r="D134" s="219" t="s">
        <v>135</v>
      </c>
      <c r="E134" s="220" t="s">
        <v>147</v>
      </c>
      <c r="F134" s="221" t="s">
        <v>148</v>
      </c>
      <c r="G134" s="222" t="s">
        <v>138</v>
      </c>
      <c r="H134" s="223">
        <v>37.5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4.0000000000000003E-05</v>
      </c>
      <c r="R134" s="229">
        <f>Q134*H134</f>
        <v>0.0015</v>
      </c>
      <c r="S134" s="229">
        <v>0.091999999999999998</v>
      </c>
      <c r="T134" s="230">
        <f>S134*H134</f>
        <v>3.4499999999999997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139</v>
      </c>
      <c r="AT134" s="231" t="s">
        <v>135</v>
      </c>
      <c r="AU134" s="231" t="s">
        <v>85</v>
      </c>
      <c r="AY134" s="17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139</v>
      </c>
      <c r="BM134" s="231" t="s">
        <v>601</v>
      </c>
    </row>
    <row r="135" s="13" customFormat="1">
      <c r="A135" s="13"/>
      <c r="B135" s="233"/>
      <c r="C135" s="234"/>
      <c r="D135" s="235" t="s">
        <v>141</v>
      </c>
      <c r="E135" s="236" t="s">
        <v>1</v>
      </c>
      <c r="F135" s="237" t="s">
        <v>150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133</v>
      </c>
    </row>
    <row r="136" s="14" customFormat="1">
      <c r="A136" s="14"/>
      <c r="B136" s="244"/>
      <c r="C136" s="245"/>
      <c r="D136" s="235" t="s">
        <v>141</v>
      </c>
      <c r="E136" s="246" t="s">
        <v>1</v>
      </c>
      <c r="F136" s="247" t="s">
        <v>599</v>
      </c>
      <c r="G136" s="245"/>
      <c r="H136" s="248">
        <v>37.5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141</v>
      </c>
      <c r="AU136" s="254" t="s">
        <v>85</v>
      </c>
      <c r="AV136" s="14" t="s">
        <v>85</v>
      </c>
      <c r="AW136" s="14" t="s">
        <v>32</v>
      </c>
      <c r="AX136" s="14" t="s">
        <v>75</v>
      </c>
      <c r="AY136" s="254" t="s">
        <v>133</v>
      </c>
    </row>
    <row r="137" s="15" customFormat="1">
      <c r="A137" s="15"/>
      <c r="B137" s="255"/>
      <c r="C137" s="256"/>
      <c r="D137" s="235" t="s">
        <v>141</v>
      </c>
      <c r="E137" s="257" t="s">
        <v>1</v>
      </c>
      <c r="F137" s="258" t="s">
        <v>146</v>
      </c>
      <c r="G137" s="256"/>
      <c r="H137" s="259">
        <v>37.5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141</v>
      </c>
      <c r="AU137" s="265" t="s">
        <v>85</v>
      </c>
      <c r="AV137" s="15" t="s">
        <v>139</v>
      </c>
      <c r="AW137" s="15" t="s">
        <v>32</v>
      </c>
      <c r="AX137" s="15" t="s">
        <v>83</v>
      </c>
      <c r="AY137" s="265" t="s">
        <v>133</v>
      </c>
    </row>
    <row r="138" s="2" customFormat="1" ht="33" customHeight="1">
      <c r="A138" s="38"/>
      <c r="B138" s="39"/>
      <c r="C138" s="219" t="s">
        <v>151</v>
      </c>
      <c r="D138" s="219" t="s">
        <v>135</v>
      </c>
      <c r="E138" s="220" t="s">
        <v>152</v>
      </c>
      <c r="F138" s="221" t="s">
        <v>153</v>
      </c>
      <c r="G138" s="222" t="s">
        <v>138</v>
      </c>
      <c r="H138" s="223">
        <v>37.5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40</v>
      </c>
      <c r="O138" s="91"/>
      <c r="P138" s="229">
        <f>O138*H138</f>
        <v>0</v>
      </c>
      <c r="Q138" s="229">
        <v>9.0000000000000006E-05</v>
      </c>
      <c r="R138" s="229">
        <f>Q138*H138</f>
        <v>0.0033750000000000004</v>
      </c>
      <c r="S138" s="229">
        <v>0.23000000000000001</v>
      </c>
      <c r="T138" s="230">
        <f>S138*H138</f>
        <v>8.625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139</v>
      </c>
      <c r="AT138" s="231" t="s">
        <v>135</v>
      </c>
      <c r="AU138" s="231" t="s">
        <v>85</v>
      </c>
      <c r="AY138" s="17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139</v>
      </c>
      <c r="BM138" s="231" t="s">
        <v>602</v>
      </c>
    </row>
    <row r="139" s="13" customFormat="1">
      <c r="A139" s="13"/>
      <c r="B139" s="233"/>
      <c r="C139" s="234"/>
      <c r="D139" s="235" t="s">
        <v>141</v>
      </c>
      <c r="E139" s="236" t="s">
        <v>1</v>
      </c>
      <c r="F139" s="237" t="s">
        <v>142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85</v>
      </c>
      <c r="AV139" s="13" t="s">
        <v>83</v>
      </c>
      <c r="AW139" s="13" t="s">
        <v>32</v>
      </c>
      <c r="AX139" s="13" t="s">
        <v>75</v>
      </c>
      <c r="AY139" s="243" t="s">
        <v>133</v>
      </c>
    </row>
    <row r="140" s="14" customFormat="1">
      <c r="A140" s="14"/>
      <c r="B140" s="244"/>
      <c r="C140" s="245"/>
      <c r="D140" s="235" t="s">
        <v>141</v>
      </c>
      <c r="E140" s="246" t="s">
        <v>1</v>
      </c>
      <c r="F140" s="247" t="s">
        <v>599</v>
      </c>
      <c r="G140" s="245"/>
      <c r="H140" s="248">
        <v>37.5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141</v>
      </c>
      <c r="AU140" s="254" t="s">
        <v>85</v>
      </c>
      <c r="AV140" s="14" t="s">
        <v>85</v>
      </c>
      <c r="AW140" s="14" t="s">
        <v>32</v>
      </c>
      <c r="AX140" s="14" t="s">
        <v>75</v>
      </c>
      <c r="AY140" s="254" t="s">
        <v>133</v>
      </c>
    </row>
    <row r="141" s="15" customFormat="1">
      <c r="A141" s="15"/>
      <c r="B141" s="255"/>
      <c r="C141" s="256"/>
      <c r="D141" s="235" t="s">
        <v>141</v>
      </c>
      <c r="E141" s="257" t="s">
        <v>1</v>
      </c>
      <c r="F141" s="258" t="s">
        <v>146</v>
      </c>
      <c r="G141" s="256"/>
      <c r="H141" s="259">
        <v>37.5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141</v>
      </c>
      <c r="AU141" s="265" t="s">
        <v>85</v>
      </c>
      <c r="AV141" s="15" t="s">
        <v>139</v>
      </c>
      <c r="AW141" s="15" t="s">
        <v>32</v>
      </c>
      <c r="AX141" s="15" t="s">
        <v>83</v>
      </c>
      <c r="AY141" s="265" t="s">
        <v>133</v>
      </c>
    </row>
    <row r="142" s="2" customFormat="1" ht="24.15" customHeight="1">
      <c r="A142" s="38"/>
      <c r="B142" s="39"/>
      <c r="C142" s="219" t="s">
        <v>139</v>
      </c>
      <c r="D142" s="219" t="s">
        <v>135</v>
      </c>
      <c r="E142" s="220" t="s">
        <v>155</v>
      </c>
      <c r="F142" s="221" t="s">
        <v>156</v>
      </c>
      <c r="G142" s="222" t="s">
        <v>157</v>
      </c>
      <c r="H142" s="223">
        <v>480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4.0000000000000003E-05</v>
      </c>
      <c r="R142" s="229">
        <f>Q142*H142</f>
        <v>0.019200000000000002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85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139</v>
      </c>
      <c r="BM142" s="231" t="s">
        <v>603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159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85</v>
      </c>
      <c r="AV143" s="13" t="s">
        <v>83</v>
      </c>
      <c r="AW143" s="13" t="s">
        <v>32</v>
      </c>
      <c r="AX143" s="13" t="s">
        <v>75</v>
      </c>
      <c r="AY143" s="243" t="s">
        <v>133</v>
      </c>
    </row>
    <row r="144" s="14" customFormat="1">
      <c r="A144" s="14"/>
      <c r="B144" s="244"/>
      <c r="C144" s="245"/>
      <c r="D144" s="235" t="s">
        <v>141</v>
      </c>
      <c r="E144" s="246" t="s">
        <v>1</v>
      </c>
      <c r="F144" s="247" t="s">
        <v>604</v>
      </c>
      <c r="G144" s="245"/>
      <c r="H144" s="248">
        <v>480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141</v>
      </c>
      <c r="AU144" s="254" t="s">
        <v>85</v>
      </c>
      <c r="AV144" s="14" t="s">
        <v>85</v>
      </c>
      <c r="AW144" s="14" t="s">
        <v>32</v>
      </c>
      <c r="AX144" s="14" t="s">
        <v>75</v>
      </c>
      <c r="AY144" s="254" t="s">
        <v>133</v>
      </c>
    </row>
    <row r="145" s="15" customFormat="1">
      <c r="A145" s="15"/>
      <c r="B145" s="255"/>
      <c r="C145" s="256"/>
      <c r="D145" s="235" t="s">
        <v>141</v>
      </c>
      <c r="E145" s="257" t="s">
        <v>1</v>
      </c>
      <c r="F145" s="258" t="s">
        <v>146</v>
      </c>
      <c r="G145" s="256"/>
      <c r="H145" s="259">
        <v>480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141</v>
      </c>
      <c r="AU145" s="265" t="s">
        <v>85</v>
      </c>
      <c r="AV145" s="15" t="s">
        <v>139</v>
      </c>
      <c r="AW145" s="15" t="s">
        <v>32</v>
      </c>
      <c r="AX145" s="15" t="s">
        <v>83</v>
      </c>
      <c r="AY145" s="265" t="s">
        <v>133</v>
      </c>
    </row>
    <row r="146" s="2" customFormat="1" ht="16.5" customHeight="1">
      <c r="A146" s="38"/>
      <c r="B146" s="39"/>
      <c r="C146" s="219" t="s">
        <v>161</v>
      </c>
      <c r="D146" s="219" t="s">
        <v>135</v>
      </c>
      <c r="E146" s="220" t="s">
        <v>162</v>
      </c>
      <c r="F146" s="221" t="s">
        <v>163</v>
      </c>
      <c r="G146" s="222" t="s">
        <v>157</v>
      </c>
      <c r="H146" s="223">
        <v>480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40</v>
      </c>
      <c r="O146" s="91"/>
      <c r="P146" s="229">
        <f>O146*H146</f>
        <v>0</v>
      </c>
      <c r="Q146" s="229">
        <v>5.0000000000000002E-05</v>
      </c>
      <c r="R146" s="229">
        <f>Q146*H146</f>
        <v>0.024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139</v>
      </c>
      <c r="AT146" s="231" t="s">
        <v>135</v>
      </c>
      <c r="AU146" s="231" t="s">
        <v>85</v>
      </c>
      <c r="AY146" s="17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83</v>
      </c>
      <c r="BK146" s="232">
        <f>ROUND(I146*H146,2)</f>
        <v>0</v>
      </c>
      <c r="BL146" s="17" t="s">
        <v>139</v>
      </c>
      <c r="BM146" s="231" t="s">
        <v>605</v>
      </c>
    </row>
    <row r="147" s="13" customFormat="1">
      <c r="A147" s="13"/>
      <c r="B147" s="233"/>
      <c r="C147" s="234"/>
      <c r="D147" s="235" t="s">
        <v>141</v>
      </c>
      <c r="E147" s="236" t="s">
        <v>1</v>
      </c>
      <c r="F147" s="237" t="s">
        <v>165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85</v>
      </c>
      <c r="AV147" s="13" t="s">
        <v>83</v>
      </c>
      <c r="AW147" s="13" t="s">
        <v>32</v>
      </c>
      <c r="AX147" s="13" t="s">
        <v>75</v>
      </c>
      <c r="AY147" s="243" t="s">
        <v>133</v>
      </c>
    </row>
    <row r="148" s="14" customFormat="1">
      <c r="A148" s="14"/>
      <c r="B148" s="244"/>
      <c r="C148" s="245"/>
      <c r="D148" s="235" t="s">
        <v>141</v>
      </c>
      <c r="E148" s="246" t="s">
        <v>1</v>
      </c>
      <c r="F148" s="247" t="s">
        <v>606</v>
      </c>
      <c r="G148" s="245"/>
      <c r="H148" s="248">
        <v>480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141</v>
      </c>
      <c r="AU148" s="254" t="s">
        <v>85</v>
      </c>
      <c r="AV148" s="14" t="s">
        <v>85</v>
      </c>
      <c r="AW148" s="14" t="s">
        <v>32</v>
      </c>
      <c r="AX148" s="14" t="s">
        <v>75</v>
      </c>
      <c r="AY148" s="254" t="s">
        <v>133</v>
      </c>
    </row>
    <row r="149" s="15" customFormat="1">
      <c r="A149" s="15"/>
      <c r="B149" s="255"/>
      <c r="C149" s="256"/>
      <c r="D149" s="235" t="s">
        <v>141</v>
      </c>
      <c r="E149" s="257" t="s">
        <v>1</v>
      </c>
      <c r="F149" s="258" t="s">
        <v>146</v>
      </c>
      <c r="G149" s="256"/>
      <c r="H149" s="259">
        <v>480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141</v>
      </c>
      <c r="AU149" s="265" t="s">
        <v>85</v>
      </c>
      <c r="AV149" s="15" t="s">
        <v>139</v>
      </c>
      <c r="AW149" s="15" t="s">
        <v>32</v>
      </c>
      <c r="AX149" s="15" t="s">
        <v>83</v>
      </c>
      <c r="AY149" s="265" t="s">
        <v>133</v>
      </c>
    </row>
    <row r="150" s="2" customFormat="1" ht="24.15" customHeight="1">
      <c r="A150" s="38"/>
      <c r="B150" s="39"/>
      <c r="C150" s="219" t="s">
        <v>167</v>
      </c>
      <c r="D150" s="219" t="s">
        <v>135</v>
      </c>
      <c r="E150" s="220" t="s">
        <v>168</v>
      </c>
      <c r="F150" s="221" t="s">
        <v>169</v>
      </c>
      <c r="G150" s="222" t="s">
        <v>170</v>
      </c>
      <c r="H150" s="223">
        <v>40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139</v>
      </c>
      <c r="AT150" s="231" t="s">
        <v>135</v>
      </c>
      <c r="AU150" s="231" t="s">
        <v>85</v>
      </c>
      <c r="AY150" s="17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139</v>
      </c>
      <c r="BM150" s="231" t="s">
        <v>607</v>
      </c>
    </row>
    <row r="151" s="2" customFormat="1" ht="24.15" customHeight="1">
      <c r="A151" s="38"/>
      <c r="B151" s="39"/>
      <c r="C151" s="219" t="s">
        <v>173</v>
      </c>
      <c r="D151" s="219" t="s">
        <v>135</v>
      </c>
      <c r="E151" s="220" t="s">
        <v>174</v>
      </c>
      <c r="F151" s="221" t="s">
        <v>175</v>
      </c>
      <c r="G151" s="222" t="s">
        <v>176</v>
      </c>
      <c r="H151" s="223">
        <v>1.5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139</v>
      </c>
      <c r="AT151" s="231" t="s">
        <v>135</v>
      </c>
      <c r="AU151" s="231" t="s">
        <v>85</v>
      </c>
      <c r="AY151" s="17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139</v>
      </c>
      <c r="BM151" s="231" t="s">
        <v>608</v>
      </c>
    </row>
    <row r="152" s="13" customFormat="1">
      <c r="A152" s="13"/>
      <c r="B152" s="233"/>
      <c r="C152" s="234"/>
      <c r="D152" s="235" t="s">
        <v>141</v>
      </c>
      <c r="E152" s="236" t="s">
        <v>1</v>
      </c>
      <c r="F152" s="237" t="s">
        <v>178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141</v>
      </c>
      <c r="AU152" s="243" t="s">
        <v>85</v>
      </c>
      <c r="AV152" s="13" t="s">
        <v>83</v>
      </c>
      <c r="AW152" s="13" t="s">
        <v>32</v>
      </c>
      <c r="AX152" s="13" t="s">
        <v>75</v>
      </c>
      <c r="AY152" s="243" t="s">
        <v>133</v>
      </c>
    </row>
    <row r="153" s="14" customFormat="1">
      <c r="A153" s="14"/>
      <c r="B153" s="244"/>
      <c r="C153" s="245"/>
      <c r="D153" s="235" t="s">
        <v>141</v>
      </c>
      <c r="E153" s="246" t="s">
        <v>1</v>
      </c>
      <c r="F153" s="247" t="s">
        <v>609</v>
      </c>
      <c r="G153" s="245"/>
      <c r="H153" s="248">
        <v>1.5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141</v>
      </c>
      <c r="AU153" s="254" t="s">
        <v>85</v>
      </c>
      <c r="AV153" s="14" t="s">
        <v>85</v>
      </c>
      <c r="AW153" s="14" t="s">
        <v>32</v>
      </c>
      <c r="AX153" s="14" t="s">
        <v>83</v>
      </c>
      <c r="AY153" s="254" t="s">
        <v>133</v>
      </c>
    </row>
    <row r="154" s="2" customFormat="1" ht="24.15" customHeight="1">
      <c r="A154" s="38"/>
      <c r="B154" s="39"/>
      <c r="C154" s="219" t="s">
        <v>180</v>
      </c>
      <c r="D154" s="219" t="s">
        <v>135</v>
      </c>
      <c r="E154" s="220" t="s">
        <v>181</v>
      </c>
      <c r="F154" s="221" t="s">
        <v>182</v>
      </c>
      <c r="G154" s="222" t="s">
        <v>183</v>
      </c>
      <c r="H154" s="223">
        <v>57.094999999999999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40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139</v>
      </c>
      <c r="AT154" s="231" t="s">
        <v>135</v>
      </c>
      <c r="AU154" s="231" t="s">
        <v>85</v>
      </c>
      <c r="AY154" s="17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139</v>
      </c>
      <c r="BM154" s="231" t="s">
        <v>610</v>
      </c>
    </row>
    <row r="155" s="13" customFormat="1">
      <c r="A155" s="13"/>
      <c r="B155" s="233"/>
      <c r="C155" s="234"/>
      <c r="D155" s="235" t="s">
        <v>141</v>
      </c>
      <c r="E155" s="236" t="s">
        <v>1</v>
      </c>
      <c r="F155" s="237" t="s">
        <v>185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141</v>
      </c>
      <c r="AU155" s="243" t="s">
        <v>85</v>
      </c>
      <c r="AV155" s="13" t="s">
        <v>83</v>
      </c>
      <c r="AW155" s="13" t="s">
        <v>32</v>
      </c>
      <c r="AX155" s="13" t="s">
        <v>75</v>
      </c>
      <c r="AY155" s="243" t="s">
        <v>133</v>
      </c>
    </row>
    <row r="156" s="14" customFormat="1">
      <c r="A156" s="14"/>
      <c r="B156" s="244"/>
      <c r="C156" s="245"/>
      <c r="D156" s="235" t="s">
        <v>141</v>
      </c>
      <c r="E156" s="246" t="s">
        <v>1</v>
      </c>
      <c r="F156" s="247" t="s">
        <v>611</v>
      </c>
      <c r="G156" s="245"/>
      <c r="H156" s="248">
        <v>57.094999999999999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141</v>
      </c>
      <c r="AU156" s="254" t="s">
        <v>85</v>
      </c>
      <c r="AV156" s="14" t="s">
        <v>85</v>
      </c>
      <c r="AW156" s="14" t="s">
        <v>32</v>
      </c>
      <c r="AX156" s="14" t="s">
        <v>75</v>
      </c>
      <c r="AY156" s="254" t="s">
        <v>133</v>
      </c>
    </row>
    <row r="157" s="15" customFormat="1">
      <c r="A157" s="15"/>
      <c r="B157" s="255"/>
      <c r="C157" s="256"/>
      <c r="D157" s="235" t="s">
        <v>141</v>
      </c>
      <c r="E157" s="257" t="s">
        <v>1</v>
      </c>
      <c r="F157" s="258" t="s">
        <v>146</v>
      </c>
      <c r="G157" s="256"/>
      <c r="H157" s="259">
        <v>57.094999999999999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141</v>
      </c>
      <c r="AU157" s="265" t="s">
        <v>85</v>
      </c>
      <c r="AV157" s="15" t="s">
        <v>139</v>
      </c>
      <c r="AW157" s="15" t="s">
        <v>32</v>
      </c>
      <c r="AX157" s="15" t="s">
        <v>83</v>
      </c>
      <c r="AY157" s="265" t="s">
        <v>133</v>
      </c>
    </row>
    <row r="158" s="2" customFormat="1" ht="33" customHeight="1">
      <c r="A158" s="38"/>
      <c r="B158" s="39"/>
      <c r="C158" s="219" t="s">
        <v>187</v>
      </c>
      <c r="D158" s="219" t="s">
        <v>135</v>
      </c>
      <c r="E158" s="220" t="s">
        <v>188</v>
      </c>
      <c r="F158" s="221" t="s">
        <v>189</v>
      </c>
      <c r="G158" s="222" t="s">
        <v>183</v>
      </c>
      <c r="H158" s="223">
        <v>114.19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85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139</v>
      </c>
      <c r="BM158" s="231" t="s">
        <v>612</v>
      </c>
    </row>
    <row r="159" s="13" customFormat="1">
      <c r="A159" s="13"/>
      <c r="B159" s="233"/>
      <c r="C159" s="234"/>
      <c r="D159" s="235" t="s">
        <v>141</v>
      </c>
      <c r="E159" s="236" t="s">
        <v>1</v>
      </c>
      <c r="F159" s="237" t="s">
        <v>191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85</v>
      </c>
      <c r="AV159" s="13" t="s">
        <v>83</v>
      </c>
      <c r="AW159" s="13" t="s">
        <v>32</v>
      </c>
      <c r="AX159" s="13" t="s">
        <v>75</v>
      </c>
      <c r="AY159" s="243" t="s">
        <v>133</v>
      </c>
    </row>
    <row r="160" s="14" customFormat="1">
      <c r="A160" s="14"/>
      <c r="B160" s="244"/>
      <c r="C160" s="245"/>
      <c r="D160" s="235" t="s">
        <v>141</v>
      </c>
      <c r="E160" s="246" t="s">
        <v>1</v>
      </c>
      <c r="F160" s="247" t="s">
        <v>613</v>
      </c>
      <c r="G160" s="245"/>
      <c r="H160" s="248">
        <v>136.125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141</v>
      </c>
      <c r="AU160" s="254" t="s">
        <v>85</v>
      </c>
      <c r="AV160" s="14" t="s">
        <v>85</v>
      </c>
      <c r="AW160" s="14" t="s">
        <v>32</v>
      </c>
      <c r="AX160" s="14" t="s">
        <v>75</v>
      </c>
      <c r="AY160" s="254" t="s">
        <v>133</v>
      </c>
    </row>
    <row r="161" s="13" customFormat="1">
      <c r="A161" s="13"/>
      <c r="B161" s="233"/>
      <c r="C161" s="234"/>
      <c r="D161" s="235" t="s">
        <v>141</v>
      </c>
      <c r="E161" s="236" t="s">
        <v>1</v>
      </c>
      <c r="F161" s="237" t="s">
        <v>193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141</v>
      </c>
      <c r="AU161" s="243" t="s">
        <v>85</v>
      </c>
      <c r="AV161" s="13" t="s">
        <v>83</v>
      </c>
      <c r="AW161" s="13" t="s">
        <v>32</v>
      </c>
      <c r="AX161" s="13" t="s">
        <v>75</v>
      </c>
      <c r="AY161" s="243" t="s">
        <v>133</v>
      </c>
    </row>
    <row r="162" s="14" customFormat="1">
      <c r="A162" s="14"/>
      <c r="B162" s="244"/>
      <c r="C162" s="245"/>
      <c r="D162" s="235" t="s">
        <v>141</v>
      </c>
      <c r="E162" s="246" t="s">
        <v>1</v>
      </c>
      <c r="F162" s="247" t="s">
        <v>614</v>
      </c>
      <c r="G162" s="245"/>
      <c r="H162" s="248">
        <v>-9.375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141</v>
      </c>
      <c r="AU162" s="254" t="s">
        <v>85</v>
      </c>
      <c r="AV162" s="14" t="s">
        <v>85</v>
      </c>
      <c r="AW162" s="14" t="s">
        <v>32</v>
      </c>
      <c r="AX162" s="14" t="s">
        <v>75</v>
      </c>
      <c r="AY162" s="254" t="s">
        <v>133</v>
      </c>
    </row>
    <row r="163" s="13" customFormat="1">
      <c r="A163" s="13"/>
      <c r="B163" s="233"/>
      <c r="C163" s="234"/>
      <c r="D163" s="235" t="s">
        <v>141</v>
      </c>
      <c r="E163" s="236" t="s">
        <v>1</v>
      </c>
      <c r="F163" s="237" t="s">
        <v>195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141</v>
      </c>
      <c r="AU163" s="243" t="s">
        <v>85</v>
      </c>
      <c r="AV163" s="13" t="s">
        <v>83</v>
      </c>
      <c r="AW163" s="13" t="s">
        <v>32</v>
      </c>
      <c r="AX163" s="13" t="s">
        <v>75</v>
      </c>
      <c r="AY163" s="243" t="s">
        <v>133</v>
      </c>
    </row>
    <row r="164" s="14" customFormat="1">
      <c r="A164" s="14"/>
      <c r="B164" s="244"/>
      <c r="C164" s="245"/>
      <c r="D164" s="235" t="s">
        <v>141</v>
      </c>
      <c r="E164" s="246" t="s">
        <v>1</v>
      </c>
      <c r="F164" s="247" t="s">
        <v>615</v>
      </c>
      <c r="G164" s="245"/>
      <c r="H164" s="248">
        <v>-12.560000000000001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141</v>
      </c>
      <c r="AU164" s="254" t="s">
        <v>85</v>
      </c>
      <c r="AV164" s="14" t="s">
        <v>85</v>
      </c>
      <c r="AW164" s="14" t="s">
        <v>32</v>
      </c>
      <c r="AX164" s="14" t="s">
        <v>75</v>
      </c>
      <c r="AY164" s="254" t="s">
        <v>133</v>
      </c>
    </row>
    <row r="165" s="15" customFormat="1">
      <c r="A165" s="15"/>
      <c r="B165" s="255"/>
      <c r="C165" s="256"/>
      <c r="D165" s="235" t="s">
        <v>141</v>
      </c>
      <c r="E165" s="257" t="s">
        <v>1</v>
      </c>
      <c r="F165" s="258" t="s">
        <v>146</v>
      </c>
      <c r="G165" s="256"/>
      <c r="H165" s="259">
        <v>114.19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141</v>
      </c>
      <c r="AU165" s="265" t="s">
        <v>85</v>
      </c>
      <c r="AV165" s="15" t="s">
        <v>139</v>
      </c>
      <c r="AW165" s="15" t="s">
        <v>32</v>
      </c>
      <c r="AX165" s="15" t="s">
        <v>83</v>
      </c>
      <c r="AY165" s="265" t="s">
        <v>133</v>
      </c>
    </row>
    <row r="166" s="2" customFormat="1" ht="24.15" customHeight="1">
      <c r="A166" s="38"/>
      <c r="B166" s="39"/>
      <c r="C166" s="219" t="s">
        <v>197</v>
      </c>
      <c r="D166" s="219" t="s">
        <v>135</v>
      </c>
      <c r="E166" s="220" t="s">
        <v>198</v>
      </c>
      <c r="F166" s="221" t="s">
        <v>199</v>
      </c>
      <c r="G166" s="222" t="s">
        <v>138</v>
      </c>
      <c r="H166" s="223">
        <v>181.5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40</v>
      </c>
      <c r="O166" s="91"/>
      <c r="P166" s="229">
        <f>O166*H166</f>
        <v>0</v>
      </c>
      <c r="Q166" s="229">
        <v>0.00063000000000000003</v>
      </c>
      <c r="R166" s="229">
        <f>Q166*H166</f>
        <v>0.114345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139</v>
      </c>
      <c r="AT166" s="231" t="s">
        <v>135</v>
      </c>
      <c r="AU166" s="231" t="s">
        <v>85</v>
      </c>
      <c r="AY166" s="17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83</v>
      </c>
      <c r="BK166" s="232">
        <f>ROUND(I166*H166,2)</f>
        <v>0</v>
      </c>
      <c r="BL166" s="17" t="s">
        <v>139</v>
      </c>
      <c r="BM166" s="231" t="s">
        <v>616</v>
      </c>
    </row>
    <row r="167" s="14" customFormat="1">
      <c r="A167" s="14"/>
      <c r="B167" s="244"/>
      <c r="C167" s="245"/>
      <c r="D167" s="235" t="s">
        <v>141</v>
      </c>
      <c r="E167" s="246" t="s">
        <v>1</v>
      </c>
      <c r="F167" s="247" t="s">
        <v>617</v>
      </c>
      <c r="G167" s="245"/>
      <c r="H167" s="248">
        <v>181.5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141</v>
      </c>
      <c r="AU167" s="254" t="s">
        <v>85</v>
      </c>
      <c r="AV167" s="14" t="s">
        <v>85</v>
      </c>
      <c r="AW167" s="14" t="s">
        <v>32</v>
      </c>
      <c r="AX167" s="14" t="s">
        <v>75</v>
      </c>
      <c r="AY167" s="254" t="s">
        <v>133</v>
      </c>
    </row>
    <row r="168" s="15" customFormat="1">
      <c r="A168" s="15"/>
      <c r="B168" s="255"/>
      <c r="C168" s="256"/>
      <c r="D168" s="235" t="s">
        <v>141</v>
      </c>
      <c r="E168" s="257" t="s">
        <v>1</v>
      </c>
      <c r="F168" s="258" t="s">
        <v>146</v>
      </c>
      <c r="G168" s="256"/>
      <c r="H168" s="259">
        <v>181.5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141</v>
      </c>
      <c r="AU168" s="265" t="s">
        <v>85</v>
      </c>
      <c r="AV168" s="15" t="s">
        <v>139</v>
      </c>
      <c r="AW168" s="15" t="s">
        <v>32</v>
      </c>
      <c r="AX168" s="15" t="s">
        <v>83</v>
      </c>
      <c r="AY168" s="265" t="s">
        <v>133</v>
      </c>
    </row>
    <row r="169" s="2" customFormat="1" ht="24.15" customHeight="1">
      <c r="A169" s="38"/>
      <c r="B169" s="39"/>
      <c r="C169" s="219" t="s">
        <v>202</v>
      </c>
      <c r="D169" s="219" t="s">
        <v>135</v>
      </c>
      <c r="E169" s="220" t="s">
        <v>203</v>
      </c>
      <c r="F169" s="221" t="s">
        <v>204</v>
      </c>
      <c r="G169" s="222" t="s">
        <v>138</v>
      </c>
      <c r="H169" s="223">
        <v>181.5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40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139</v>
      </c>
      <c r="AT169" s="231" t="s">
        <v>135</v>
      </c>
      <c r="AU169" s="231" t="s">
        <v>85</v>
      </c>
      <c r="AY169" s="17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83</v>
      </c>
      <c r="BK169" s="232">
        <f>ROUND(I169*H169,2)</f>
        <v>0</v>
      </c>
      <c r="BL169" s="17" t="s">
        <v>139</v>
      </c>
      <c r="BM169" s="231" t="s">
        <v>618</v>
      </c>
    </row>
    <row r="170" s="2" customFormat="1" ht="37.8" customHeight="1">
      <c r="A170" s="38"/>
      <c r="B170" s="39"/>
      <c r="C170" s="219" t="s">
        <v>8</v>
      </c>
      <c r="D170" s="219" t="s">
        <v>135</v>
      </c>
      <c r="E170" s="220" t="s">
        <v>206</v>
      </c>
      <c r="F170" s="221" t="s">
        <v>207</v>
      </c>
      <c r="G170" s="222" t="s">
        <v>183</v>
      </c>
      <c r="H170" s="223">
        <v>114.19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40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139</v>
      </c>
      <c r="AT170" s="231" t="s">
        <v>135</v>
      </c>
      <c r="AU170" s="231" t="s">
        <v>85</v>
      </c>
      <c r="AY170" s="17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83</v>
      </c>
      <c r="BK170" s="232">
        <f>ROUND(I170*H170,2)</f>
        <v>0</v>
      </c>
      <c r="BL170" s="17" t="s">
        <v>139</v>
      </c>
      <c r="BM170" s="231" t="s">
        <v>619</v>
      </c>
    </row>
    <row r="171" s="13" customFormat="1">
      <c r="A171" s="13"/>
      <c r="B171" s="233"/>
      <c r="C171" s="234"/>
      <c r="D171" s="235" t="s">
        <v>141</v>
      </c>
      <c r="E171" s="236" t="s">
        <v>1</v>
      </c>
      <c r="F171" s="237" t="s">
        <v>191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141</v>
      </c>
      <c r="AU171" s="243" t="s">
        <v>85</v>
      </c>
      <c r="AV171" s="13" t="s">
        <v>83</v>
      </c>
      <c r="AW171" s="13" t="s">
        <v>32</v>
      </c>
      <c r="AX171" s="13" t="s">
        <v>75</v>
      </c>
      <c r="AY171" s="243" t="s">
        <v>133</v>
      </c>
    </row>
    <row r="172" s="14" customFormat="1">
      <c r="A172" s="14"/>
      <c r="B172" s="244"/>
      <c r="C172" s="245"/>
      <c r="D172" s="235" t="s">
        <v>141</v>
      </c>
      <c r="E172" s="246" t="s">
        <v>1</v>
      </c>
      <c r="F172" s="247" t="s">
        <v>613</v>
      </c>
      <c r="G172" s="245"/>
      <c r="H172" s="248">
        <v>136.125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141</v>
      </c>
      <c r="AU172" s="254" t="s">
        <v>85</v>
      </c>
      <c r="AV172" s="14" t="s">
        <v>85</v>
      </c>
      <c r="AW172" s="14" t="s">
        <v>32</v>
      </c>
      <c r="AX172" s="14" t="s">
        <v>75</v>
      </c>
      <c r="AY172" s="254" t="s">
        <v>133</v>
      </c>
    </row>
    <row r="173" s="13" customFormat="1">
      <c r="A173" s="13"/>
      <c r="B173" s="233"/>
      <c r="C173" s="234"/>
      <c r="D173" s="235" t="s">
        <v>141</v>
      </c>
      <c r="E173" s="236" t="s">
        <v>1</v>
      </c>
      <c r="F173" s="237" t="s">
        <v>193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85</v>
      </c>
      <c r="AV173" s="13" t="s">
        <v>83</v>
      </c>
      <c r="AW173" s="13" t="s">
        <v>32</v>
      </c>
      <c r="AX173" s="13" t="s">
        <v>75</v>
      </c>
      <c r="AY173" s="243" t="s">
        <v>133</v>
      </c>
    </row>
    <row r="174" s="14" customFormat="1">
      <c r="A174" s="14"/>
      <c r="B174" s="244"/>
      <c r="C174" s="245"/>
      <c r="D174" s="235" t="s">
        <v>141</v>
      </c>
      <c r="E174" s="246" t="s">
        <v>1</v>
      </c>
      <c r="F174" s="247" t="s">
        <v>614</v>
      </c>
      <c r="G174" s="245"/>
      <c r="H174" s="248">
        <v>-9.375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141</v>
      </c>
      <c r="AU174" s="254" t="s">
        <v>85</v>
      </c>
      <c r="AV174" s="14" t="s">
        <v>85</v>
      </c>
      <c r="AW174" s="14" t="s">
        <v>32</v>
      </c>
      <c r="AX174" s="14" t="s">
        <v>75</v>
      </c>
      <c r="AY174" s="254" t="s">
        <v>133</v>
      </c>
    </row>
    <row r="175" s="13" customFormat="1">
      <c r="A175" s="13"/>
      <c r="B175" s="233"/>
      <c r="C175" s="234"/>
      <c r="D175" s="235" t="s">
        <v>141</v>
      </c>
      <c r="E175" s="236" t="s">
        <v>1</v>
      </c>
      <c r="F175" s="237" t="s">
        <v>195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141</v>
      </c>
      <c r="AU175" s="243" t="s">
        <v>85</v>
      </c>
      <c r="AV175" s="13" t="s">
        <v>83</v>
      </c>
      <c r="AW175" s="13" t="s">
        <v>32</v>
      </c>
      <c r="AX175" s="13" t="s">
        <v>75</v>
      </c>
      <c r="AY175" s="243" t="s">
        <v>133</v>
      </c>
    </row>
    <row r="176" s="14" customFormat="1">
      <c r="A176" s="14"/>
      <c r="B176" s="244"/>
      <c r="C176" s="245"/>
      <c r="D176" s="235" t="s">
        <v>141</v>
      </c>
      <c r="E176" s="246" t="s">
        <v>1</v>
      </c>
      <c r="F176" s="247" t="s">
        <v>615</v>
      </c>
      <c r="G176" s="245"/>
      <c r="H176" s="248">
        <v>-12.560000000000001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141</v>
      </c>
      <c r="AU176" s="254" t="s">
        <v>85</v>
      </c>
      <c r="AV176" s="14" t="s">
        <v>85</v>
      </c>
      <c r="AW176" s="14" t="s">
        <v>32</v>
      </c>
      <c r="AX176" s="14" t="s">
        <v>75</v>
      </c>
      <c r="AY176" s="254" t="s">
        <v>133</v>
      </c>
    </row>
    <row r="177" s="15" customFormat="1">
      <c r="A177" s="15"/>
      <c r="B177" s="255"/>
      <c r="C177" s="256"/>
      <c r="D177" s="235" t="s">
        <v>141</v>
      </c>
      <c r="E177" s="257" t="s">
        <v>1</v>
      </c>
      <c r="F177" s="258" t="s">
        <v>146</v>
      </c>
      <c r="G177" s="256"/>
      <c r="H177" s="259">
        <v>114.19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141</v>
      </c>
      <c r="AU177" s="265" t="s">
        <v>85</v>
      </c>
      <c r="AV177" s="15" t="s">
        <v>139</v>
      </c>
      <c r="AW177" s="15" t="s">
        <v>32</v>
      </c>
      <c r="AX177" s="15" t="s">
        <v>83</v>
      </c>
      <c r="AY177" s="265" t="s">
        <v>133</v>
      </c>
    </row>
    <row r="178" s="2" customFormat="1" ht="37.8" customHeight="1">
      <c r="A178" s="38"/>
      <c r="B178" s="39"/>
      <c r="C178" s="219" t="s">
        <v>209</v>
      </c>
      <c r="D178" s="219" t="s">
        <v>135</v>
      </c>
      <c r="E178" s="220" t="s">
        <v>210</v>
      </c>
      <c r="F178" s="221" t="s">
        <v>211</v>
      </c>
      <c r="G178" s="222" t="s">
        <v>183</v>
      </c>
      <c r="H178" s="223">
        <v>342.56999999999999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40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139</v>
      </c>
      <c r="AT178" s="231" t="s">
        <v>135</v>
      </c>
      <c r="AU178" s="231" t="s">
        <v>85</v>
      </c>
      <c r="AY178" s="17" t="s">
        <v>133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83</v>
      </c>
      <c r="BK178" s="232">
        <f>ROUND(I178*H178,2)</f>
        <v>0</v>
      </c>
      <c r="BL178" s="17" t="s">
        <v>139</v>
      </c>
      <c r="BM178" s="231" t="s">
        <v>620</v>
      </c>
    </row>
    <row r="179" s="13" customFormat="1">
      <c r="A179" s="13"/>
      <c r="B179" s="233"/>
      <c r="C179" s="234"/>
      <c r="D179" s="235" t="s">
        <v>141</v>
      </c>
      <c r="E179" s="236" t="s">
        <v>1</v>
      </c>
      <c r="F179" s="237" t="s">
        <v>213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141</v>
      </c>
      <c r="AU179" s="243" t="s">
        <v>85</v>
      </c>
      <c r="AV179" s="13" t="s">
        <v>83</v>
      </c>
      <c r="AW179" s="13" t="s">
        <v>32</v>
      </c>
      <c r="AX179" s="13" t="s">
        <v>75</v>
      </c>
      <c r="AY179" s="243" t="s">
        <v>133</v>
      </c>
    </row>
    <row r="180" s="14" customFormat="1">
      <c r="A180" s="14"/>
      <c r="B180" s="244"/>
      <c r="C180" s="245"/>
      <c r="D180" s="235" t="s">
        <v>141</v>
      </c>
      <c r="E180" s="246" t="s">
        <v>1</v>
      </c>
      <c r="F180" s="247" t="s">
        <v>621</v>
      </c>
      <c r="G180" s="245"/>
      <c r="H180" s="248">
        <v>342.56999999999999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141</v>
      </c>
      <c r="AU180" s="254" t="s">
        <v>85</v>
      </c>
      <c r="AV180" s="14" t="s">
        <v>85</v>
      </c>
      <c r="AW180" s="14" t="s">
        <v>32</v>
      </c>
      <c r="AX180" s="14" t="s">
        <v>75</v>
      </c>
      <c r="AY180" s="254" t="s">
        <v>133</v>
      </c>
    </row>
    <row r="181" s="15" customFormat="1">
      <c r="A181" s="15"/>
      <c r="B181" s="255"/>
      <c r="C181" s="256"/>
      <c r="D181" s="235" t="s">
        <v>141</v>
      </c>
      <c r="E181" s="257" t="s">
        <v>1</v>
      </c>
      <c r="F181" s="258" t="s">
        <v>146</v>
      </c>
      <c r="G181" s="256"/>
      <c r="H181" s="259">
        <v>342.56999999999999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141</v>
      </c>
      <c r="AU181" s="265" t="s">
        <v>85</v>
      </c>
      <c r="AV181" s="15" t="s">
        <v>139</v>
      </c>
      <c r="AW181" s="15" t="s">
        <v>32</v>
      </c>
      <c r="AX181" s="15" t="s">
        <v>83</v>
      </c>
      <c r="AY181" s="265" t="s">
        <v>133</v>
      </c>
    </row>
    <row r="182" s="2" customFormat="1" ht="24.15" customHeight="1">
      <c r="A182" s="38"/>
      <c r="B182" s="39"/>
      <c r="C182" s="219" t="s">
        <v>215</v>
      </c>
      <c r="D182" s="219" t="s">
        <v>135</v>
      </c>
      <c r="E182" s="220" t="s">
        <v>216</v>
      </c>
      <c r="F182" s="221" t="s">
        <v>217</v>
      </c>
      <c r="G182" s="222" t="s">
        <v>218</v>
      </c>
      <c r="H182" s="223">
        <v>205.542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40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139</v>
      </c>
      <c r="AT182" s="231" t="s">
        <v>135</v>
      </c>
      <c r="AU182" s="231" t="s">
        <v>85</v>
      </c>
      <c r="AY182" s="17" t="s">
        <v>133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83</v>
      </c>
      <c r="BK182" s="232">
        <f>ROUND(I182*H182,2)</f>
        <v>0</v>
      </c>
      <c r="BL182" s="17" t="s">
        <v>139</v>
      </c>
      <c r="BM182" s="231" t="s">
        <v>622</v>
      </c>
    </row>
    <row r="183" s="13" customFormat="1">
      <c r="A183" s="13"/>
      <c r="B183" s="233"/>
      <c r="C183" s="234"/>
      <c r="D183" s="235" t="s">
        <v>141</v>
      </c>
      <c r="E183" s="236" t="s">
        <v>1</v>
      </c>
      <c r="F183" s="237" t="s">
        <v>220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141</v>
      </c>
      <c r="AU183" s="243" t="s">
        <v>85</v>
      </c>
      <c r="AV183" s="13" t="s">
        <v>83</v>
      </c>
      <c r="AW183" s="13" t="s">
        <v>32</v>
      </c>
      <c r="AX183" s="13" t="s">
        <v>75</v>
      </c>
      <c r="AY183" s="243" t="s">
        <v>133</v>
      </c>
    </row>
    <row r="184" s="14" customFormat="1">
      <c r="A184" s="14"/>
      <c r="B184" s="244"/>
      <c r="C184" s="245"/>
      <c r="D184" s="235" t="s">
        <v>141</v>
      </c>
      <c r="E184" s="246" t="s">
        <v>1</v>
      </c>
      <c r="F184" s="247" t="s">
        <v>623</v>
      </c>
      <c r="G184" s="245"/>
      <c r="H184" s="248">
        <v>114.19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141</v>
      </c>
      <c r="AU184" s="254" t="s">
        <v>85</v>
      </c>
      <c r="AV184" s="14" t="s">
        <v>85</v>
      </c>
      <c r="AW184" s="14" t="s">
        <v>32</v>
      </c>
      <c r="AX184" s="14" t="s">
        <v>75</v>
      </c>
      <c r="AY184" s="254" t="s">
        <v>133</v>
      </c>
    </row>
    <row r="185" s="15" customFormat="1">
      <c r="A185" s="15"/>
      <c r="B185" s="255"/>
      <c r="C185" s="256"/>
      <c r="D185" s="235" t="s">
        <v>141</v>
      </c>
      <c r="E185" s="257" t="s">
        <v>1</v>
      </c>
      <c r="F185" s="258" t="s">
        <v>146</v>
      </c>
      <c r="G185" s="256"/>
      <c r="H185" s="259">
        <v>114.19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141</v>
      </c>
      <c r="AU185" s="265" t="s">
        <v>85</v>
      </c>
      <c r="AV185" s="15" t="s">
        <v>139</v>
      </c>
      <c r="AW185" s="15" t="s">
        <v>32</v>
      </c>
      <c r="AX185" s="15" t="s">
        <v>75</v>
      </c>
      <c r="AY185" s="265" t="s">
        <v>133</v>
      </c>
    </row>
    <row r="186" s="14" customFormat="1">
      <c r="A186" s="14"/>
      <c r="B186" s="244"/>
      <c r="C186" s="245"/>
      <c r="D186" s="235" t="s">
        <v>141</v>
      </c>
      <c r="E186" s="246" t="s">
        <v>1</v>
      </c>
      <c r="F186" s="247" t="s">
        <v>624</v>
      </c>
      <c r="G186" s="245"/>
      <c r="H186" s="248">
        <v>205.542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141</v>
      </c>
      <c r="AU186" s="254" t="s">
        <v>85</v>
      </c>
      <c r="AV186" s="14" t="s">
        <v>85</v>
      </c>
      <c r="AW186" s="14" t="s">
        <v>32</v>
      </c>
      <c r="AX186" s="14" t="s">
        <v>83</v>
      </c>
      <c r="AY186" s="254" t="s">
        <v>133</v>
      </c>
    </row>
    <row r="187" s="2" customFormat="1" ht="16.5" customHeight="1">
      <c r="A187" s="38"/>
      <c r="B187" s="39"/>
      <c r="C187" s="219" t="s">
        <v>223</v>
      </c>
      <c r="D187" s="219" t="s">
        <v>135</v>
      </c>
      <c r="E187" s="220" t="s">
        <v>224</v>
      </c>
      <c r="F187" s="221" t="s">
        <v>225</v>
      </c>
      <c r="G187" s="222" t="s">
        <v>183</v>
      </c>
      <c r="H187" s="223">
        <v>114.19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40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139</v>
      </c>
      <c r="AT187" s="231" t="s">
        <v>135</v>
      </c>
      <c r="AU187" s="231" t="s">
        <v>85</v>
      </c>
      <c r="AY187" s="17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139</v>
      </c>
      <c r="BM187" s="231" t="s">
        <v>625</v>
      </c>
    </row>
    <row r="188" s="13" customFormat="1">
      <c r="A188" s="13"/>
      <c r="B188" s="233"/>
      <c r="C188" s="234"/>
      <c r="D188" s="235" t="s">
        <v>141</v>
      </c>
      <c r="E188" s="236" t="s">
        <v>1</v>
      </c>
      <c r="F188" s="237" t="s">
        <v>220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141</v>
      </c>
      <c r="AU188" s="243" t="s">
        <v>85</v>
      </c>
      <c r="AV188" s="13" t="s">
        <v>83</v>
      </c>
      <c r="AW188" s="13" t="s">
        <v>32</v>
      </c>
      <c r="AX188" s="13" t="s">
        <v>75</v>
      </c>
      <c r="AY188" s="243" t="s">
        <v>133</v>
      </c>
    </row>
    <row r="189" s="14" customFormat="1">
      <c r="A189" s="14"/>
      <c r="B189" s="244"/>
      <c r="C189" s="245"/>
      <c r="D189" s="235" t="s">
        <v>141</v>
      </c>
      <c r="E189" s="246" t="s">
        <v>1</v>
      </c>
      <c r="F189" s="247" t="s">
        <v>623</v>
      </c>
      <c r="G189" s="245"/>
      <c r="H189" s="248">
        <v>114.19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141</v>
      </c>
      <c r="AU189" s="254" t="s">
        <v>85</v>
      </c>
      <c r="AV189" s="14" t="s">
        <v>85</v>
      </c>
      <c r="AW189" s="14" t="s">
        <v>32</v>
      </c>
      <c r="AX189" s="14" t="s">
        <v>75</v>
      </c>
      <c r="AY189" s="254" t="s">
        <v>133</v>
      </c>
    </row>
    <row r="190" s="15" customFormat="1">
      <c r="A190" s="15"/>
      <c r="B190" s="255"/>
      <c r="C190" s="256"/>
      <c r="D190" s="235" t="s">
        <v>141</v>
      </c>
      <c r="E190" s="257" t="s">
        <v>1</v>
      </c>
      <c r="F190" s="258" t="s">
        <v>146</v>
      </c>
      <c r="G190" s="256"/>
      <c r="H190" s="259">
        <v>114.19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141</v>
      </c>
      <c r="AU190" s="265" t="s">
        <v>85</v>
      </c>
      <c r="AV190" s="15" t="s">
        <v>139</v>
      </c>
      <c r="AW190" s="15" t="s">
        <v>32</v>
      </c>
      <c r="AX190" s="15" t="s">
        <v>83</v>
      </c>
      <c r="AY190" s="265" t="s">
        <v>133</v>
      </c>
    </row>
    <row r="191" s="2" customFormat="1" ht="24.15" customHeight="1">
      <c r="A191" s="38"/>
      <c r="B191" s="39"/>
      <c r="C191" s="219" t="s">
        <v>227</v>
      </c>
      <c r="D191" s="219" t="s">
        <v>135</v>
      </c>
      <c r="E191" s="220" t="s">
        <v>228</v>
      </c>
      <c r="F191" s="221" t="s">
        <v>229</v>
      </c>
      <c r="G191" s="222" t="s">
        <v>183</v>
      </c>
      <c r="H191" s="223">
        <v>105.19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40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139</v>
      </c>
      <c r="AT191" s="231" t="s">
        <v>135</v>
      </c>
      <c r="AU191" s="231" t="s">
        <v>85</v>
      </c>
      <c r="AY191" s="17" t="s">
        <v>133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83</v>
      </c>
      <c r="BK191" s="232">
        <f>ROUND(I191*H191,2)</f>
        <v>0</v>
      </c>
      <c r="BL191" s="17" t="s">
        <v>139</v>
      </c>
      <c r="BM191" s="231" t="s">
        <v>626</v>
      </c>
    </row>
    <row r="192" s="13" customFormat="1">
      <c r="A192" s="13"/>
      <c r="B192" s="233"/>
      <c r="C192" s="234"/>
      <c r="D192" s="235" t="s">
        <v>141</v>
      </c>
      <c r="E192" s="236" t="s">
        <v>1</v>
      </c>
      <c r="F192" s="237" t="s">
        <v>220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141</v>
      </c>
      <c r="AU192" s="243" t="s">
        <v>85</v>
      </c>
      <c r="AV192" s="13" t="s">
        <v>83</v>
      </c>
      <c r="AW192" s="13" t="s">
        <v>32</v>
      </c>
      <c r="AX192" s="13" t="s">
        <v>75</v>
      </c>
      <c r="AY192" s="243" t="s">
        <v>133</v>
      </c>
    </row>
    <row r="193" s="14" customFormat="1">
      <c r="A193" s="14"/>
      <c r="B193" s="244"/>
      <c r="C193" s="245"/>
      <c r="D193" s="235" t="s">
        <v>141</v>
      </c>
      <c r="E193" s="246" t="s">
        <v>1</v>
      </c>
      <c r="F193" s="247" t="s">
        <v>623</v>
      </c>
      <c r="G193" s="245"/>
      <c r="H193" s="248">
        <v>114.19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141</v>
      </c>
      <c r="AU193" s="254" t="s">
        <v>85</v>
      </c>
      <c r="AV193" s="14" t="s">
        <v>85</v>
      </c>
      <c r="AW193" s="14" t="s">
        <v>32</v>
      </c>
      <c r="AX193" s="14" t="s">
        <v>75</v>
      </c>
      <c r="AY193" s="254" t="s">
        <v>133</v>
      </c>
    </row>
    <row r="194" s="13" customFormat="1">
      <c r="A194" s="13"/>
      <c r="B194" s="233"/>
      <c r="C194" s="234"/>
      <c r="D194" s="235" t="s">
        <v>141</v>
      </c>
      <c r="E194" s="236" t="s">
        <v>1</v>
      </c>
      <c r="F194" s="237" t="s">
        <v>627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85</v>
      </c>
      <c r="AV194" s="13" t="s">
        <v>83</v>
      </c>
      <c r="AW194" s="13" t="s">
        <v>32</v>
      </c>
      <c r="AX194" s="13" t="s">
        <v>75</v>
      </c>
      <c r="AY194" s="243" t="s">
        <v>133</v>
      </c>
    </row>
    <row r="195" s="14" customFormat="1">
      <c r="A195" s="14"/>
      <c r="B195" s="244"/>
      <c r="C195" s="245"/>
      <c r="D195" s="235" t="s">
        <v>141</v>
      </c>
      <c r="E195" s="246" t="s">
        <v>1</v>
      </c>
      <c r="F195" s="247" t="s">
        <v>628</v>
      </c>
      <c r="G195" s="245"/>
      <c r="H195" s="248">
        <v>-3.75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141</v>
      </c>
      <c r="AU195" s="254" t="s">
        <v>85</v>
      </c>
      <c r="AV195" s="14" t="s">
        <v>85</v>
      </c>
      <c r="AW195" s="14" t="s">
        <v>32</v>
      </c>
      <c r="AX195" s="14" t="s">
        <v>75</v>
      </c>
      <c r="AY195" s="254" t="s">
        <v>133</v>
      </c>
    </row>
    <row r="196" s="13" customFormat="1">
      <c r="A196" s="13"/>
      <c r="B196" s="233"/>
      <c r="C196" s="234"/>
      <c r="D196" s="235" t="s">
        <v>141</v>
      </c>
      <c r="E196" s="236" t="s">
        <v>1</v>
      </c>
      <c r="F196" s="237" t="s">
        <v>629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141</v>
      </c>
      <c r="AU196" s="243" t="s">
        <v>85</v>
      </c>
      <c r="AV196" s="13" t="s">
        <v>83</v>
      </c>
      <c r="AW196" s="13" t="s">
        <v>32</v>
      </c>
      <c r="AX196" s="13" t="s">
        <v>75</v>
      </c>
      <c r="AY196" s="243" t="s">
        <v>133</v>
      </c>
    </row>
    <row r="197" s="14" customFormat="1">
      <c r="A197" s="14"/>
      <c r="B197" s="244"/>
      <c r="C197" s="245"/>
      <c r="D197" s="235" t="s">
        <v>141</v>
      </c>
      <c r="E197" s="246" t="s">
        <v>1</v>
      </c>
      <c r="F197" s="247" t="s">
        <v>630</v>
      </c>
      <c r="G197" s="245"/>
      <c r="H197" s="248">
        <v>-5.25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141</v>
      </c>
      <c r="AU197" s="254" t="s">
        <v>85</v>
      </c>
      <c r="AV197" s="14" t="s">
        <v>85</v>
      </c>
      <c r="AW197" s="14" t="s">
        <v>32</v>
      </c>
      <c r="AX197" s="14" t="s">
        <v>75</v>
      </c>
      <c r="AY197" s="254" t="s">
        <v>133</v>
      </c>
    </row>
    <row r="198" s="15" customFormat="1">
      <c r="A198" s="15"/>
      <c r="B198" s="255"/>
      <c r="C198" s="256"/>
      <c r="D198" s="235" t="s">
        <v>141</v>
      </c>
      <c r="E198" s="257" t="s">
        <v>1</v>
      </c>
      <c r="F198" s="258" t="s">
        <v>146</v>
      </c>
      <c r="G198" s="256"/>
      <c r="H198" s="259">
        <v>105.19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141</v>
      </c>
      <c r="AU198" s="265" t="s">
        <v>85</v>
      </c>
      <c r="AV198" s="15" t="s">
        <v>139</v>
      </c>
      <c r="AW198" s="15" t="s">
        <v>32</v>
      </c>
      <c r="AX198" s="15" t="s">
        <v>83</v>
      </c>
      <c r="AY198" s="265" t="s">
        <v>133</v>
      </c>
    </row>
    <row r="199" s="2" customFormat="1" ht="16.5" customHeight="1">
      <c r="A199" s="38"/>
      <c r="B199" s="39"/>
      <c r="C199" s="266" t="s">
        <v>236</v>
      </c>
      <c r="D199" s="266" t="s">
        <v>237</v>
      </c>
      <c r="E199" s="267" t="s">
        <v>238</v>
      </c>
      <c r="F199" s="268" t="s">
        <v>239</v>
      </c>
      <c r="G199" s="269" t="s">
        <v>218</v>
      </c>
      <c r="H199" s="270">
        <v>210.38</v>
      </c>
      <c r="I199" s="271"/>
      <c r="J199" s="272">
        <f>ROUND(I199*H199,2)</f>
        <v>0</v>
      </c>
      <c r="K199" s="273"/>
      <c r="L199" s="274"/>
      <c r="M199" s="275" t="s">
        <v>1</v>
      </c>
      <c r="N199" s="276" t="s">
        <v>40</v>
      </c>
      <c r="O199" s="91"/>
      <c r="P199" s="229">
        <f>O199*H199</f>
        <v>0</v>
      </c>
      <c r="Q199" s="229">
        <v>1</v>
      </c>
      <c r="R199" s="229">
        <f>Q199*H199</f>
        <v>210.38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180</v>
      </c>
      <c r="AT199" s="231" t="s">
        <v>237</v>
      </c>
      <c r="AU199" s="231" t="s">
        <v>85</v>
      </c>
      <c r="AY199" s="17" t="s">
        <v>133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83</v>
      </c>
      <c r="BK199" s="232">
        <f>ROUND(I199*H199,2)</f>
        <v>0</v>
      </c>
      <c r="BL199" s="17" t="s">
        <v>139</v>
      </c>
      <c r="BM199" s="231" t="s">
        <v>631</v>
      </c>
    </row>
    <row r="200" s="14" customFormat="1">
      <c r="A200" s="14"/>
      <c r="B200" s="244"/>
      <c r="C200" s="245"/>
      <c r="D200" s="235" t="s">
        <v>141</v>
      </c>
      <c r="E200" s="246" t="s">
        <v>1</v>
      </c>
      <c r="F200" s="247" t="s">
        <v>632</v>
      </c>
      <c r="G200" s="245"/>
      <c r="H200" s="248">
        <v>210.38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141</v>
      </c>
      <c r="AU200" s="254" t="s">
        <v>85</v>
      </c>
      <c r="AV200" s="14" t="s">
        <v>85</v>
      </c>
      <c r="AW200" s="14" t="s">
        <v>32</v>
      </c>
      <c r="AX200" s="14" t="s">
        <v>83</v>
      </c>
      <c r="AY200" s="254" t="s">
        <v>133</v>
      </c>
    </row>
    <row r="201" s="2" customFormat="1" ht="24.15" customHeight="1">
      <c r="A201" s="38"/>
      <c r="B201" s="39"/>
      <c r="C201" s="219" t="s">
        <v>242</v>
      </c>
      <c r="D201" s="219" t="s">
        <v>135</v>
      </c>
      <c r="E201" s="220" t="s">
        <v>243</v>
      </c>
      <c r="F201" s="221" t="s">
        <v>244</v>
      </c>
      <c r="G201" s="222" t="s">
        <v>183</v>
      </c>
      <c r="H201" s="223">
        <v>26.859999999999999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40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139</v>
      </c>
      <c r="AT201" s="231" t="s">
        <v>135</v>
      </c>
      <c r="AU201" s="231" t="s">
        <v>85</v>
      </c>
      <c r="AY201" s="17" t="s">
        <v>133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83</v>
      </c>
      <c r="BK201" s="232">
        <f>ROUND(I201*H201,2)</f>
        <v>0</v>
      </c>
      <c r="BL201" s="17" t="s">
        <v>139</v>
      </c>
      <c r="BM201" s="231" t="s">
        <v>633</v>
      </c>
    </row>
    <row r="202" s="13" customFormat="1">
      <c r="A202" s="13"/>
      <c r="B202" s="233"/>
      <c r="C202" s="234"/>
      <c r="D202" s="235" t="s">
        <v>141</v>
      </c>
      <c r="E202" s="236" t="s">
        <v>1</v>
      </c>
      <c r="F202" s="237" t="s">
        <v>634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141</v>
      </c>
      <c r="AU202" s="243" t="s">
        <v>85</v>
      </c>
      <c r="AV202" s="13" t="s">
        <v>83</v>
      </c>
      <c r="AW202" s="13" t="s">
        <v>32</v>
      </c>
      <c r="AX202" s="13" t="s">
        <v>75</v>
      </c>
      <c r="AY202" s="243" t="s">
        <v>133</v>
      </c>
    </row>
    <row r="203" s="14" customFormat="1">
      <c r="A203" s="14"/>
      <c r="B203" s="244"/>
      <c r="C203" s="245"/>
      <c r="D203" s="235" t="s">
        <v>141</v>
      </c>
      <c r="E203" s="246" t="s">
        <v>1</v>
      </c>
      <c r="F203" s="247" t="s">
        <v>635</v>
      </c>
      <c r="G203" s="245"/>
      <c r="H203" s="248">
        <v>30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141</v>
      </c>
      <c r="AU203" s="254" t="s">
        <v>85</v>
      </c>
      <c r="AV203" s="14" t="s">
        <v>85</v>
      </c>
      <c r="AW203" s="14" t="s">
        <v>32</v>
      </c>
      <c r="AX203" s="14" t="s">
        <v>75</v>
      </c>
      <c r="AY203" s="254" t="s">
        <v>133</v>
      </c>
    </row>
    <row r="204" s="13" customFormat="1">
      <c r="A204" s="13"/>
      <c r="B204" s="233"/>
      <c r="C204" s="234"/>
      <c r="D204" s="235" t="s">
        <v>141</v>
      </c>
      <c r="E204" s="236" t="s">
        <v>1</v>
      </c>
      <c r="F204" s="237" t="s">
        <v>195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141</v>
      </c>
      <c r="AU204" s="243" t="s">
        <v>85</v>
      </c>
      <c r="AV204" s="13" t="s">
        <v>83</v>
      </c>
      <c r="AW204" s="13" t="s">
        <v>32</v>
      </c>
      <c r="AX204" s="13" t="s">
        <v>75</v>
      </c>
      <c r="AY204" s="243" t="s">
        <v>133</v>
      </c>
    </row>
    <row r="205" s="14" customFormat="1">
      <c r="A205" s="14"/>
      <c r="B205" s="244"/>
      <c r="C205" s="245"/>
      <c r="D205" s="235" t="s">
        <v>141</v>
      </c>
      <c r="E205" s="246" t="s">
        <v>1</v>
      </c>
      <c r="F205" s="247" t="s">
        <v>636</v>
      </c>
      <c r="G205" s="245"/>
      <c r="H205" s="248">
        <v>-3.1400000000000001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141</v>
      </c>
      <c r="AU205" s="254" t="s">
        <v>85</v>
      </c>
      <c r="AV205" s="14" t="s">
        <v>85</v>
      </c>
      <c r="AW205" s="14" t="s">
        <v>32</v>
      </c>
      <c r="AX205" s="14" t="s">
        <v>75</v>
      </c>
      <c r="AY205" s="254" t="s">
        <v>133</v>
      </c>
    </row>
    <row r="206" s="15" customFormat="1">
      <c r="A206" s="15"/>
      <c r="B206" s="255"/>
      <c r="C206" s="256"/>
      <c r="D206" s="235" t="s">
        <v>141</v>
      </c>
      <c r="E206" s="257" t="s">
        <v>1</v>
      </c>
      <c r="F206" s="258" t="s">
        <v>146</v>
      </c>
      <c r="G206" s="256"/>
      <c r="H206" s="259">
        <v>26.859999999999999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141</v>
      </c>
      <c r="AU206" s="265" t="s">
        <v>85</v>
      </c>
      <c r="AV206" s="15" t="s">
        <v>139</v>
      </c>
      <c r="AW206" s="15" t="s">
        <v>32</v>
      </c>
      <c r="AX206" s="15" t="s">
        <v>83</v>
      </c>
      <c r="AY206" s="265" t="s">
        <v>133</v>
      </c>
    </row>
    <row r="207" s="2" customFormat="1" ht="16.5" customHeight="1">
      <c r="A207" s="38"/>
      <c r="B207" s="39"/>
      <c r="C207" s="266" t="s">
        <v>248</v>
      </c>
      <c r="D207" s="266" t="s">
        <v>237</v>
      </c>
      <c r="E207" s="267" t="s">
        <v>249</v>
      </c>
      <c r="F207" s="268" t="s">
        <v>250</v>
      </c>
      <c r="G207" s="269" t="s">
        <v>218</v>
      </c>
      <c r="H207" s="270">
        <v>53.719999999999999</v>
      </c>
      <c r="I207" s="271"/>
      <c r="J207" s="272">
        <f>ROUND(I207*H207,2)</f>
        <v>0</v>
      </c>
      <c r="K207" s="273"/>
      <c r="L207" s="274"/>
      <c r="M207" s="275" t="s">
        <v>1</v>
      </c>
      <c r="N207" s="276" t="s">
        <v>40</v>
      </c>
      <c r="O207" s="91"/>
      <c r="P207" s="229">
        <f>O207*H207</f>
        <v>0</v>
      </c>
      <c r="Q207" s="229">
        <v>1</v>
      </c>
      <c r="R207" s="229">
        <f>Q207*H207</f>
        <v>53.719999999999999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180</v>
      </c>
      <c r="AT207" s="231" t="s">
        <v>237</v>
      </c>
      <c r="AU207" s="231" t="s">
        <v>85</v>
      </c>
      <c r="AY207" s="17" t="s">
        <v>133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83</v>
      </c>
      <c r="BK207" s="232">
        <f>ROUND(I207*H207,2)</f>
        <v>0</v>
      </c>
      <c r="BL207" s="17" t="s">
        <v>139</v>
      </c>
      <c r="BM207" s="231" t="s">
        <v>637</v>
      </c>
    </row>
    <row r="208" s="14" customFormat="1">
      <c r="A208" s="14"/>
      <c r="B208" s="244"/>
      <c r="C208" s="245"/>
      <c r="D208" s="235" t="s">
        <v>141</v>
      </c>
      <c r="E208" s="246" t="s">
        <v>1</v>
      </c>
      <c r="F208" s="247" t="s">
        <v>638</v>
      </c>
      <c r="G208" s="245"/>
      <c r="H208" s="248">
        <v>53.719999999999999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141</v>
      </c>
      <c r="AU208" s="254" t="s">
        <v>85</v>
      </c>
      <c r="AV208" s="14" t="s">
        <v>85</v>
      </c>
      <c r="AW208" s="14" t="s">
        <v>32</v>
      </c>
      <c r="AX208" s="14" t="s">
        <v>83</v>
      </c>
      <c r="AY208" s="254" t="s">
        <v>133</v>
      </c>
    </row>
    <row r="209" s="2" customFormat="1" ht="24.15" customHeight="1">
      <c r="A209" s="38"/>
      <c r="B209" s="39"/>
      <c r="C209" s="219" t="s">
        <v>253</v>
      </c>
      <c r="D209" s="219" t="s">
        <v>135</v>
      </c>
      <c r="E209" s="220" t="s">
        <v>254</v>
      </c>
      <c r="F209" s="221" t="s">
        <v>255</v>
      </c>
      <c r="G209" s="222" t="s">
        <v>138</v>
      </c>
      <c r="H209" s="223">
        <v>47.5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40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139</v>
      </c>
      <c r="AT209" s="231" t="s">
        <v>135</v>
      </c>
      <c r="AU209" s="231" t="s">
        <v>85</v>
      </c>
      <c r="AY209" s="17" t="s">
        <v>133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83</v>
      </c>
      <c r="BK209" s="232">
        <f>ROUND(I209*H209,2)</f>
        <v>0</v>
      </c>
      <c r="BL209" s="17" t="s">
        <v>139</v>
      </c>
      <c r="BM209" s="231" t="s">
        <v>639</v>
      </c>
    </row>
    <row r="210" s="13" customFormat="1">
      <c r="A210" s="13"/>
      <c r="B210" s="233"/>
      <c r="C210" s="234"/>
      <c r="D210" s="235" t="s">
        <v>141</v>
      </c>
      <c r="E210" s="236" t="s">
        <v>1</v>
      </c>
      <c r="F210" s="237" t="s">
        <v>142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85</v>
      </c>
      <c r="AV210" s="13" t="s">
        <v>83</v>
      </c>
      <c r="AW210" s="13" t="s">
        <v>32</v>
      </c>
      <c r="AX210" s="13" t="s">
        <v>75</v>
      </c>
      <c r="AY210" s="243" t="s">
        <v>133</v>
      </c>
    </row>
    <row r="211" s="14" customFormat="1">
      <c r="A211" s="14"/>
      <c r="B211" s="244"/>
      <c r="C211" s="245"/>
      <c r="D211" s="235" t="s">
        <v>141</v>
      </c>
      <c r="E211" s="246" t="s">
        <v>1</v>
      </c>
      <c r="F211" s="247" t="s">
        <v>640</v>
      </c>
      <c r="G211" s="245"/>
      <c r="H211" s="248">
        <v>47.5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141</v>
      </c>
      <c r="AU211" s="254" t="s">
        <v>85</v>
      </c>
      <c r="AV211" s="14" t="s">
        <v>85</v>
      </c>
      <c r="AW211" s="14" t="s">
        <v>32</v>
      </c>
      <c r="AX211" s="14" t="s">
        <v>75</v>
      </c>
      <c r="AY211" s="254" t="s">
        <v>133</v>
      </c>
    </row>
    <row r="212" s="15" customFormat="1">
      <c r="A212" s="15"/>
      <c r="B212" s="255"/>
      <c r="C212" s="256"/>
      <c r="D212" s="235" t="s">
        <v>141</v>
      </c>
      <c r="E212" s="257" t="s">
        <v>1</v>
      </c>
      <c r="F212" s="258" t="s">
        <v>146</v>
      </c>
      <c r="G212" s="256"/>
      <c r="H212" s="259">
        <v>47.5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141</v>
      </c>
      <c r="AU212" s="265" t="s">
        <v>85</v>
      </c>
      <c r="AV212" s="15" t="s">
        <v>139</v>
      </c>
      <c r="AW212" s="15" t="s">
        <v>32</v>
      </c>
      <c r="AX212" s="15" t="s">
        <v>83</v>
      </c>
      <c r="AY212" s="265" t="s">
        <v>133</v>
      </c>
    </row>
    <row r="213" s="12" customFormat="1" ht="22.8" customHeight="1">
      <c r="A213" s="12"/>
      <c r="B213" s="203"/>
      <c r="C213" s="204"/>
      <c r="D213" s="205" t="s">
        <v>74</v>
      </c>
      <c r="E213" s="217" t="s">
        <v>85</v>
      </c>
      <c r="F213" s="217" t="s">
        <v>258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P214</f>
        <v>0</v>
      </c>
      <c r="Q213" s="211"/>
      <c r="R213" s="212">
        <f>R214</f>
        <v>5.1122500000000004</v>
      </c>
      <c r="S213" s="211"/>
      <c r="T213" s="21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83</v>
      </c>
      <c r="AT213" s="215" t="s">
        <v>74</v>
      </c>
      <c r="AU213" s="215" t="s">
        <v>83</v>
      </c>
      <c r="AY213" s="214" t="s">
        <v>133</v>
      </c>
      <c r="BK213" s="216">
        <f>BK214</f>
        <v>0</v>
      </c>
    </row>
    <row r="214" s="2" customFormat="1" ht="37.8" customHeight="1">
      <c r="A214" s="38"/>
      <c r="B214" s="39"/>
      <c r="C214" s="219" t="s">
        <v>7</v>
      </c>
      <c r="D214" s="219" t="s">
        <v>135</v>
      </c>
      <c r="E214" s="220" t="s">
        <v>259</v>
      </c>
      <c r="F214" s="221" t="s">
        <v>260</v>
      </c>
      <c r="G214" s="222" t="s">
        <v>176</v>
      </c>
      <c r="H214" s="223">
        <v>25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40</v>
      </c>
      <c r="O214" s="91"/>
      <c r="P214" s="229">
        <f>O214*H214</f>
        <v>0</v>
      </c>
      <c r="Q214" s="229">
        <v>0.20449000000000001</v>
      </c>
      <c r="R214" s="229">
        <f>Q214*H214</f>
        <v>5.1122500000000004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139</v>
      </c>
      <c r="AT214" s="231" t="s">
        <v>135</v>
      </c>
      <c r="AU214" s="231" t="s">
        <v>85</v>
      </c>
      <c r="AY214" s="17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83</v>
      </c>
      <c r="BK214" s="232">
        <f>ROUND(I214*H214,2)</f>
        <v>0</v>
      </c>
      <c r="BL214" s="17" t="s">
        <v>139</v>
      </c>
      <c r="BM214" s="231" t="s">
        <v>641</v>
      </c>
    </row>
    <row r="215" s="12" customFormat="1" ht="22.8" customHeight="1">
      <c r="A215" s="12"/>
      <c r="B215" s="203"/>
      <c r="C215" s="204"/>
      <c r="D215" s="205" t="s">
        <v>74</v>
      </c>
      <c r="E215" s="217" t="s">
        <v>139</v>
      </c>
      <c r="F215" s="217" t="s">
        <v>263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SUM(P216:P227)</f>
        <v>0</v>
      </c>
      <c r="Q215" s="211"/>
      <c r="R215" s="212">
        <f>SUM(R216:R227)</f>
        <v>11.190891000000001</v>
      </c>
      <c r="S215" s="211"/>
      <c r="T215" s="213">
        <f>SUM(T216:T227)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83</v>
      </c>
      <c r="AT215" s="215" t="s">
        <v>74</v>
      </c>
      <c r="AU215" s="215" t="s">
        <v>83</v>
      </c>
      <c r="AY215" s="214" t="s">
        <v>133</v>
      </c>
      <c r="BK215" s="216">
        <f>SUM(BK216:BK227)</f>
        <v>0</v>
      </c>
    </row>
    <row r="216" s="2" customFormat="1" ht="16.5" customHeight="1">
      <c r="A216" s="38"/>
      <c r="B216" s="39"/>
      <c r="C216" s="219" t="s">
        <v>264</v>
      </c>
      <c r="D216" s="219" t="s">
        <v>135</v>
      </c>
      <c r="E216" s="220" t="s">
        <v>265</v>
      </c>
      <c r="F216" s="221" t="s">
        <v>266</v>
      </c>
      <c r="G216" s="222" t="s">
        <v>183</v>
      </c>
      <c r="H216" s="223">
        <v>0.80000000000000004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40</v>
      </c>
      <c r="O216" s="91"/>
      <c r="P216" s="229">
        <f>O216*H216</f>
        <v>0</v>
      </c>
      <c r="Q216" s="229">
        <v>1.7034</v>
      </c>
      <c r="R216" s="229">
        <f>Q216*H216</f>
        <v>1.3627200000000002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139</v>
      </c>
      <c r="AT216" s="231" t="s">
        <v>135</v>
      </c>
      <c r="AU216" s="231" t="s">
        <v>85</v>
      </c>
      <c r="AY216" s="17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83</v>
      </c>
      <c r="BK216" s="232">
        <f>ROUND(I216*H216,2)</f>
        <v>0</v>
      </c>
      <c r="BL216" s="17" t="s">
        <v>139</v>
      </c>
      <c r="BM216" s="231" t="s">
        <v>642</v>
      </c>
    </row>
    <row r="217" s="13" customFormat="1">
      <c r="A217" s="13"/>
      <c r="B217" s="233"/>
      <c r="C217" s="234"/>
      <c r="D217" s="235" t="s">
        <v>141</v>
      </c>
      <c r="E217" s="236" t="s">
        <v>1</v>
      </c>
      <c r="F217" s="237" t="s">
        <v>268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141</v>
      </c>
      <c r="AU217" s="243" t="s">
        <v>85</v>
      </c>
      <c r="AV217" s="13" t="s">
        <v>83</v>
      </c>
      <c r="AW217" s="13" t="s">
        <v>32</v>
      </c>
      <c r="AX217" s="13" t="s">
        <v>75</v>
      </c>
      <c r="AY217" s="243" t="s">
        <v>133</v>
      </c>
    </row>
    <row r="218" s="14" customFormat="1">
      <c r="A218" s="14"/>
      <c r="B218" s="244"/>
      <c r="C218" s="245"/>
      <c r="D218" s="235" t="s">
        <v>141</v>
      </c>
      <c r="E218" s="246" t="s">
        <v>1</v>
      </c>
      <c r="F218" s="247" t="s">
        <v>269</v>
      </c>
      <c r="G218" s="245"/>
      <c r="H218" s="248">
        <v>0.80000000000000004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141</v>
      </c>
      <c r="AU218" s="254" t="s">
        <v>85</v>
      </c>
      <c r="AV218" s="14" t="s">
        <v>85</v>
      </c>
      <c r="AW218" s="14" t="s">
        <v>32</v>
      </c>
      <c r="AX218" s="14" t="s">
        <v>75</v>
      </c>
      <c r="AY218" s="254" t="s">
        <v>133</v>
      </c>
    </row>
    <row r="219" s="15" customFormat="1">
      <c r="A219" s="15"/>
      <c r="B219" s="255"/>
      <c r="C219" s="256"/>
      <c r="D219" s="235" t="s">
        <v>141</v>
      </c>
      <c r="E219" s="257" t="s">
        <v>1</v>
      </c>
      <c r="F219" s="258" t="s">
        <v>146</v>
      </c>
      <c r="G219" s="256"/>
      <c r="H219" s="259">
        <v>0.80000000000000004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141</v>
      </c>
      <c r="AU219" s="265" t="s">
        <v>85</v>
      </c>
      <c r="AV219" s="15" t="s">
        <v>139</v>
      </c>
      <c r="AW219" s="15" t="s">
        <v>32</v>
      </c>
      <c r="AX219" s="15" t="s">
        <v>83</v>
      </c>
      <c r="AY219" s="265" t="s">
        <v>133</v>
      </c>
    </row>
    <row r="220" s="2" customFormat="1" ht="21.75" customHeight="1">
      <c r="A220" s="38"/>
      <c r="B220" s="39"/>
      <c r="C220" s="219" t="s">
        <v>270</v>
      </c>
      <c r="D220" s="219" t="s">
        <v>135</v>
      </c>
      <c r="E220" s="220" t="s">
        <v>277</v>
      </c>
      <c r="F220" s="221" t="s">
        <v>278</v>
      </c>
      <c r="G220" s="222" t="s">
        <v>279</v>
      </c>
      <c r="H220" s="223">
        <v>1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40</v>
      </c>
      <c r="O220" s="91"/>
      <c r="P220" s="229">
        <f>O220*H220</f>
        <v>0</v>
      </c>
      <c r="Q220" s="229">
        <v>0.223938</v>
      </c>
      <c r="R220" s="229">
        <f>Q220*H220</f>
        <v>0.223938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139</v>
      </c>
      <c r="AT220" s="231" t="s">
        <v>135</v>
      </c>
      <c r="AU220" s="231" t="s">
        <v>85</v>
      </c>
      <c r="AY220" s="17" t="s">
        <v>133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83</v>
      </c>
      <c r="BK220" s="232">
        <f>ROUND(I220*H220,2)</f>
        <v>0</v>
      </c>
      <c r="BL220" s="17" t="s">
        <v>139</v>
      </c>
      <c r="BM220" s="231" t="s">
        <v>643</v>
      </c>
    </row>
    <row r="221" s="2" customFormat="1" ht="24.15" customHeight="1">
      <c r="A221" s="38"/>
      <c r="B221" s="39"/>
      <c r="C221" s="266" t="s">
        <v>276</v>
      </c>
      <c r="D221" s="266" t="s">
        <v>237</v>
      </c>
      <c r="E221" s="267" t="s">
        <v>282</v>
      </c>
      <c r="F221" s="268" t="s">
        <v>283</v>
      </c>
      <c r="G221" s="269" t="s">
        <v>279</v>
      </c>
      <c r="H221" s="270">
        <v>1</v>
      </c>
      <c r="I221" s="271"/>
      <c r="J221" s="272">
        <f>ROUND(I221*H221,2)</f>
        <v>0</v>
      </c>
      <c r="K221" s="273"/>
      <c r="L221" s="274"/>
      <c r="M221" s="275" t="s">
        <v>1</v>
      </c>
      <c r="N221" s="276" t="s">
        <v>40</v>
      </c>
      <c r="O221" s="91"/>
      <c r="P221" s="229">
        <f>O221*H221</f>
        <v>0</v>
      </c>
      <c r="Q221" s="229">
        <v>0.055</v>
      </c>
      <c r="R221" s="229">
        <f>Q221*H221</f>
        <v>0.055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180</v>
      </c>
      <c r="AT221" s="231" t="s">
        <v>237</v>
      </c>
      <c r="AU221" s="231" t="s">
        <v>85</v>
      </c>
      <c r="AY221" s="17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83</v>
      </c>
      <c r="BK221" s="232">
        <f>ROUND(I221*H221,2)</f>
        <v>0</v>
      </c>
      <c r="BL221" s="17" t="s">
        <v>139</v>
      </c>
      <c r="BM221" s="231" t="s">
        <v>644</v>
      </c>
    </row>
    <row r="222" s="2" customFormat="1" ht="24.15" customHeight="1">
      <c r="A222" s="38"/>
      <c r="B222" s="39"/>
      <c r="C222" s="219" t="s">
        <v>281</v>
      </c>
      <c r="D222" s="219" t="s">
        <v>135</v>
      </c>
      <c r="E222" s="220" t="s">
        <v>286</v>
      </c>
      <c r="F222" s="221" t="s">
        <v>287</v>
      </c>
      <c r="G222" s="222" t="s">
        <v>183</v>
      </c>
      <c r="H222" s="223">
        <v>4.1500000000000004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40</v>
      </c>
      <c r="O222" s="91"/>
      <c r="P222" s="229">
        <f>O222*H222</f>
        <v>0</v>
      </c>
      <c r="Q222" s="229">
        <v>2.3010199999999998</v>
      </c>
      <c r="R222" s="229">
        <f>Q222*H222</f>
        <v>9.549233000000001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139</v>
      </c>
      <c r="AT222" s="231" t="s">
        <v>135</v>
      </c>
      <c r="AU222" s="231" t="s">
        <v>85</v>
      </c>
      <c r="AY222" s="17" t="s">
        <v>133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83</v>
      </c>
      <c r="BK222" s="232">
        <f>ROUND(I222*H222,2)</f>
        <v>0</v>
      </c>
      <c r="BL222" s="17" t="s">
        <v>139</v>
      </c>
      <c r="BM222" s="231" t="s">
        <v>645</v>
      </c>
    </row>
    <row r="223" s="14" customFormat="1">
      <c r="A223" s="14"/>
      <c r="B223" s="244"/>
      <c r="C223" s="245"/>
      <c r="D223" s="235" t="s">
        <v>141</v>
      </c>
      <c r="E223" s="246" t="s">
        <v>1</v>
      </c>
      <c r="F223" s="247" t="s">
        <v>289</v>
      </c>
      <c r="G223" s="245"/>
      <c r="H223" s="248">
        <v>0.40000000000000002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141</v>
      </c>
      <c r="AU223" s="254" t="s">
        <v>85</v>
      </c>
      <c r="AV223" s="14" t="s">
        <v>85</v>
      </c>
      <c r="AW223" s="14" t="s">
        <v>32</v>
      </c>
      <c r="AX223" s="14" t="s">
        <v>75</v>
      </c>
      <c r="AY223" s="254" t="s">
        <v>133</v>
      </c>
    </row>
    <row r="224" s="14" customFormat="1">
      <c r="A224" s="14"/>
      <c r="B224" s="244"/>
      <c r="C224" s="245"/>
      <c r="D224" s="235" t="s">
        <v>141</v>
      </c>
      <c r="E224" s="246" t="s">
        <v>1</v>
      </c>
      <c r="F224" s="247" t="s">
        <v>646</v>
      </c>
      <c r="G224" s="245"/>
      <c r="H224" s="248">
        <v>3.75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141</v>
      </c>
      <c r="AU224" s="254" t="s">
        <v>85</v>
      </c>
      <c r="AV224" s="14" t="s">
        <v>85</v>
      </c>
      <c r="AW224" s="14" t="s">
        <v>32</v>
      </c>
      <c r="AX224" s="14" t="s">
        <v>75</v>
      </c>
      <c r="AY224" s="254" t="s">
        <v>133</v>
      </c>
    </row>
    <row r="225" s="15" customFormat="1">
      <c r="A225" s="15"/>
      <c r="B225" s="255"/>
      <c r="C225" s="256"/>
      <c r="D225" s="235" t="s">
        <v>141</v>
      </c>
      <c r="E225" s="257" t="s">
        <v>1</v>
      </c>
      <c r="F225" s="258" t="s">
        <v>146</v>
      </c>
      <c r="G225" s="256"/>
      <c r="H225" s="259">
        <v>4.1500000000000004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141</v>
      </c>
      <c r="AU225" s="265" t="s">
        <v>85</v>
      </c>
      <c r="AV225" s="15" t="s">
        <v>139</v>
      </c>
      <c r="AW225" s="15" t="s">
        <v>32</v>
      </c>
      <c r="AX225" s="15" t="s">
        <v>83</v>
      </c>
      <c r="AY225" s="265" t="s">
        <v>133</v>
      </c>
    </row>
    <row r="226" s="2" customFormat="1" ht="24.15" customHeight="1">
      <c r="A226" s="38"/>
      <c r="B226" s="39"/>
      <c r="C226" s="219" t="s">
        <v>285</v>
      </c>
      <c r="D226" s="219" t="s">
        <v>135</v>
      </c>
      <c r="E226" s="220" t="s">
        <v>647</v>
      </c>
      <c r="F226" s="221" t="s">
        <v>648</v>
      </c>
      <c r="G226" s="222" t="s">
        <v>183</v>
      </c>
      <c r="H226" s="223">
        <v>5.25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40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139</v>
      </c>
      <c r="AT226" s="231" t="s">
        <v>135</v>
      </c>
      <c r="AU226" s="231" t="s">
        <v>85</v>
      </c>
      <c r="AY226" s="17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83</v>
      </c>
      <c r="BK226" s="232">
        <f>ROUND(I226*H226,2)</f>
        <v>0</v>
      </c>
      <c r="BL226" s="17" t="s">
        <v>139</v>
      </c>
      <c r="BM226" s="231" t="s">
        <v>649</v>
      </c>
    </row>
    <row r="227" s="14" customFormat="1">
      <c r="A227" s="14"/>
      <c r="B227" s="244"/>
      <c r="C227" s="245"/>
      <c r="D227" s="235" t="s">
        <v>141</v>
      </c>
      <c r="E227" s="246" t="s">
        <v>1</v>
      </c>
      <c r="F227" s="247" t="s">
        <v>650</v>
      </c>
      <c r="G227" s="245"/>
      <c r="H227" s="248">
        <v>5.25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141</v>
      </c>
      <c r="AU227" s="254" t="s">
        <v>85</v>
      </c>
      <c r="AV227" s="14" t="s">
        <v>85</v>
      </c>
      <c r="AW227" s="14" t="s">
        <v>32</v>
      </c>
      <c r="AX227" s="14" t="s">
        <v>83</v>
      </c>
      <c r="AY227" s="254" t="s">
        <v>133</v>
      </c>
    </row>
    <row r="228" s="12" customFormat="1" ht="22.8" customHeight="1">
      <c r="A228" s="12"/>
      <c r="B228" s="203"/>
      <c r="C228" s="204"/>
      <c r="D228" s="205" t="s">
        <v>74</v>
      </c>
      <c r="E228" s="217" t="s">
        <v>161</v>
      </c>
      <c r="F228" s="217" t="s">
        <v>290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SUM(P229:P250)</f>
        <v>0</v>
      </c>
      <c r="Q228" s="211"/>
      <c r="R228" s="212">
        <f>SUM(R229:R250)</f>
        <v>48.667850000000001</v>
      </c>
      <c r="S228" s="211"/>
      <c r="T228" s="213">
        <f>SUM(T229:T250)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83</v>
      </c>
      <c r="AT228" s="215" t="s">
        <v>74</v>
      </c>
      <c r="AU228" s="215" t="s">
        <v>83</v>
      </c>
      <c r="AY228" s="214" t="s">
        <v>133</v>
      </c>
      <c r="BK228" s="216">
        <f>SUM(BK229:BK250)</f>
        <v>0</v>
      </c>
    </row>
    <row r="229" s="2" customFormat="1" ht="24.15" customHeight="1">
      <c r="A229" s="38"/>
      <c r="B229" s="39"/>
      <c r="C229" s="219" t="s">
        <v>291</v>
      </c>
      <c r="D229" s="219" t="s">
        <v>135</v>
      </c>
      <c r="E229" s="220" t="s">
        <v>292</v>
      </c>
      <c r="F229" s="221" t="s">
        <v>293</v>
      </c>
      <c r="G229" s="222" t="s">
        <v>138</v>
      </c>
      <c r="H229" s="223">
        <v>85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40</v>
      </c>
      <c r="O229" s="91"/>
      <c r="P229" s="229">
        <f>O229*H229</f>
        <v>0</v>
      </c>
      <c r="Q229" s="229">
        <v>0.38700000000000001</v>
      </c>
      <c r="R229" s="229">
        <f>Q229*H229</f>
        <v>32.895000000000003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139</v>
      </c>
      <c r="AT229" s="231" t="s">
        <v>135</v>
      </c>
      <c r="AU229" s="231" t="s">
        <v>85</v>
      </c>
      <c r="AY229" s="17" t="s">
        <v>133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83</v>
      </c>
      <c r="BK229" s="232">
        <f>ROUND(I229*H229,2)</f>
        <v>0</v>
      </c>
      <c r="BL229" s="17" t="s">
        <v>139</v>
      </c>
      <c r="BM229" s="231" t="s">
        <v>651</v>
      </c>
    </row>
    <row r="230" s="13" customFormat="1">
      <c r="A230" s="13"/>
      <c r="B230" s="233"/>
      <c r="C230" s="234"/>
      <c r="D230" s="235" t="s">
        <v>141</v>
      </c>
      <c r="E230" s="236" t="s">
        <v>1</v>
      </c>
      <c r="F230" s="237" t="s">
        <v>142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141</v>
      </c>
      <c r="AU230" s="243" t="s">
        <v>85</v>
      </c>
      <c r="AV230" s="13" t="s">
        <v>83</v>
      </c>
      <c r="AW230" s="13" t="s">
        <v>32</v>
      </c>
      <c r="AX230" s="13" t="s">
        <v>75</v>
      </c>
      <c r="AY230" s="243" t="s">
        <v>133</v>
      </c>
    </row>
    <row r="231" s="14" customFormat="1">
      <c r="A231" s="14"/>
      <c r="B231" s="244"/>
      <c r="C231" s="245"/>
      <c r="D231" s="235" t="s">
        <v>141</v>
      </c>
      <c r="E231" s="246" t="s">
        <v>1</v>
      </c>
      <c r="F231" s="247" t="s">
        <v>599</v>
      </c>
      <c r="G231" s="245"/>
      <c r="H231" s="248">
        <v>37.5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141</v>
      </c>
      <c r="AU231" s="254" t="s">
        <v>85</v>
      </c>
      <c r="AV231" s="14" t="s">
        <v>85</v>
      </c>
      <c r="AW231" s="14" t="s">
        <v>32</v>
      </c>
      <c r="AX231" s="14" t="s">
        <v>75</v>
      </c>
      <c r="AY231" s="254" t="s">
        <v>133</v>
      </c>
    </row>
    <row r="232" s="13" customFormat="1">
      <c r="A232" s="13"/>
      <c r="B232" s="233"/>
      <c r="C232" s="234"/>
      <c r="D232" s="235" t="s">
        <v>141</v>
      </c>
      <c r="E232" s="236" t="s">
        <v>1</v>
      </c>
      <c r="F232" s="237" t="s">
        <v>144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141</v>
      </c>
      <c r="AU232" s="243" t="s">
        <v>85</v>
      </c>
      <c r="AV232" s="13" t="s">
        <v>83</v>
      </c>
      <c r="AW232" s="13" t="s">
        <v>32</v>
      </c>
      <c r="AX232" s="13" t="s">
        <v>75</v>
      </c>
      <c r="AY232" s="243" t="s">
        <v>133</v>
      </c>
    </row>
    <row r="233" s="14" customFormat="1">
      <c r="A233" s="14"/>
      <c r="B233" s="244"/>
      <c r="C233" s="245"/>
      <c r="D233" s="235" t="s">
        <v>141</v>
      </c>
      <c r="E233" s="246" t="s">
        <v>1</v>
      </c>
      <c r="F233" s="247" t="s">
        <v>600</v>
      </c>
      <c r="G233" s="245"/>
      <c r="H233" s="248">
        <v>47.5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141</v>
      </c>
      <c r="AU233" s="254" t="s">
        <v>85</v>
      </c>
      <c r="AV233" s="14" t="s">
        <v>85</v>
      </c>
      <c r="AW233" s="14" t="s">
        <v>32</v>
      </c>
      <c r="AX233" s="14" t="s">
        <v>75</v>
      </c>
      <c r="AY233" s="254" t="s">
        <v>133</v>
      </c>
    </row>
    <row r="234" s="15" customFormat="1">
      <c r="A234" s="15"/>
      <c r="B234" s="255"/>
      <c r="C234" s="256"/>
      <c r="D234" s="235" t="s">
        <v>141</v>
      </c>
      <c r="E234" s="257" t="s">
        <v>1</v>
      </c>
      <c r="F234" s="258" t="s">
        <v>146</v>
      </c>
      <c r="G234" s="256"/>
      <c r="H234" s="259">
        <v>85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141</v>
      </c>
      <c r="AU234" s="265" t="s">
        <v>85</v>
      </c>
      <c r="AV234" s="15" t="s">
        <v>139</v>
      </c>
      <c r="AW234" s="15" t="s">
        <v>32</v>
      </c>
      <c r="AX234" s="15" t="s">
        <v>83</v>
      </c>
      <c r="AY234" s="265" t="s">
        <v>133</v>
      </c>
    </row>
    <row r="235" s="2" customFormat="1" ht="33" customHeight="1">
      <c r="A235" s="38"/>
      <c r="B235" s="39"/>
      <c r="C235" s="219" t="s">
        <v>295</v>
      </c>
      <c r="D235" s="219" t="s">
        <v>135</v>
      </c>
      <c r="E235" s="220" t="s">
        <v>296</v>
      </c>
      <c r="F235" s="221" t="s">
        <v>297</v>
      </c>
      <c r="G235" s="222" t="s">
        <v>138</v>
      </c>
      <c r="H235" s="223">
        <v>37.5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40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139</v>
      </c>
      <c r="AT235" s="231" t="s">
        <v>135</v>
      </c>
      <c r="AU235" s="231" t="s">
        <v>85</v>
      </c>
      <c r="AY235" s="17" t="s">
        <v>133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83</v>
      </c>
      <c r="BK235" s="232">
        <f>ROUND(I235*H235,2)</f>
        <v>0</v>
      </c>
      <c r="BL235" s="17" t="s">
        <v>139</v>
      </c>
      <c r="BM235" s="231" t="s">
        <v>652</v>
      </c>
    </row>
    <row r="236" s="13" customFormat="1">
      <c r="A236" s="13"/>
      <c r="B236" s="233"/>
      <c r="C236" s="234"/>
      <c r="D236" s="235" t="s">
        <v>141</v>
      </c>
      <c r="E236" s="236" t="s">
        <v>1</v>
      </c>
      <c r="F236" s="237" t="s">
        <v>142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141</v>
      </c>
      <c r="AU236" s="243" t="s">
        <v>85</v>
      </c>
      <c r="AV236" s="13" t="s">
        <v>83</v>
      </c>
      <c r="AW236" s="13" t="s">
        <v>32</v>
      </c>
      <c r="AX236" s="13" t="s">
        <v>75</v>
      </c>
      <c r="AY236" s="243" t="s">
        <v>133</v>
      </c>
    </row>
    <row r="237" s="14" customFormat="1">
      <c r="A237" s="14"/>
      <c r="B237" s="244"/>
      <c r="C237" s="245"/>
      <c r="D237" s="235" t="s">
        <v>141</v>
      </c>
      <c r="E237" s="246" t="s">
        <v>1</v>
      </c>
      <c r="F237" s="247" t="s">
        <v>599</v>
      </c>
      <c r="G237" s="245"/>
      <c r="H237" s="248">
        <v>37.5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141</v>
      </c>
      <c r="AU237" s="254" t="s">
        <v>85</v>
      </c>
      <c r="AV237" s="14" t="s">
        <v>85</v>
      </c>
      <c r="AW237" s="14" t="s">
        <v>32</v>
      </c>
      <c r="AX237" s="14" t="s">
        <v>75</v>
      </c>
      <c r="AY237" s="254" t="s">
        <v>133</v>
      </c>
    </row>
    <row r="238" s="15" customFormat="1">
      <c r="A238" s="15"/>
      <c r="B238" s="255"/>
      <c r="C238" s="256"/>
      <c r="D238" s="235" t="s">
        <v>141</v>
      </c>
      <c r="E238" s="257" t="s">
        <v>1</v>
      </c>
      <c r="F238" s="258" t="s">
        <v>146</v>
      </c>
      <c r="G238" s="256"/>
      <c r="H238" s="259">
        <v>37.5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141</v>
      </c>
      <c r="AU238" s="265" t="s">
        <v>85</v>
      </c>
      <c r="AV238" s="15" t="s">
        <v>139</v>
      </c>
      <c r="AW238" s="15" t="s">
        <v>32</v>
      </c>
      <c r="AX238" s="15" t="s">
        <v>83</v>
      </c>
      <c r="AY238" s="265" t="s">
        <v>133</v>
      </c>
    </row>
    <row r="239" s="2" customFormat="1" ht="24.15" customHeight="1">
      <c r="A239" s="38"/>
      <c r="B239" s="39"/>
      <c r="C239" s="219" t="s">
        <v>299</v>
      </c>
      <c r="D239" s="219" t="s">
        <v>135</v>
      </c>
      <c r="E239" s="220" t="s">
        <v>300</v>
      </c>
      <c r="F239" s="221" t="s">
        <v>301</v>
      </c>
      <c r="G239" s="222" t="s">
        <v>138</v>
      </c>
      <c r="H239" s="223">
        <v>47.5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40</v>
      </c>
      <c r="O239" s="91"/>
      <c r="P239" s="229">
        <f>O239*H239</f>
        <v>0</v>
      </c>
      <c r="Q239" s="229">
        <v>0.33206000000000002</v>
      </c>
      <c r="R239" s="229">
        <f>Q239*H239</f>
        <v>15.772850000000002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139</v>
      </c>
      <c r="AT239" s="231" t="s">
        <v>135</v>
      </c>
      <c r="AU239" s="231" t="s">
        <v>85</v>
      </c>
      <c r="AY239" s="17" t="s">
        <v>133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83</v>
      </c>
      <c r="BK239" s="232">
        <f>ROUND(I239*H239,2)</f>
        <v>0</v>
      </c>
      <c r="BL239" s="17" t="s">
        <v>139</v>
      </c>
      <c r="BM239" s="231" t="s">
        <v>653</v>
      </c>
    </row>
    <row r="240" s="14" customFormat="1">
      <c r="A240" s="14"/>
      <c r="B240" s="244"/>
      <c r="C240" s="245"/>
      <c r="D240" s="235" t="s">
        <v>141</v>
      </c>
      <c r="E240" s="246" t="s">
        <v>1</v>
      </c>
      <c r="F240" s="247" t="s">
        <v>600</v>
      </c>
      <c r="G240" s="245"/>
      <c r="H240" s="248">
        <v>47.5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141</v>
      </c>
      <c r="AU240" s="254" t="s">
        <v>85</v>
      </c>
      <c r="AV240" s="14" t="s">
        <v>85</v>
      </c>
      <c r="AW240" s="14" t="s">
        <v>32</v>
      </c>
      <c r="AX240" s="14" t="s">
        <v>75</v>
      </c>
      <c r="AY240" s="254" t="s">
        <v>133</v>
      </c>
    </row>
    <row r="241" s="15" customFormat="1">
      <c r="A241" s="15"/>
      <c r="B241" s="255"/>
      <c r="C241" s="256"/>
      <c r="D241" s="235" t="s">
        <v>141</v>
      </c>
      <c r="E241" s="257" t="s">
        <v>1</v>
      </c>
      <c r="F241" s="258" t="s">
        <v>146</v>
      </c>
      <c r="G241" s="256"/>
      <c r="H241" s="259">
        <v>47.5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141</v>
      </c>
      <c r="AU241" s="265" t="s">
        <v>85</v>
      </c>
      <c r="AV241" s="15" t="s">
        <v>139</v>
      </c>
      <c r="AW241" s="15" t="s">
        <v>32</v>
      </c>
      <c r="AX241" s="15" t="s">
        <v>83</v>
      </c>
      <c r="AY241" s="265" t="s">
        <v>133</v>
      </c>
    </row>
    <row r="242" s="2" customFormat="1" ht="24.15" customHeight="1">
      <c r="A242" s="38"/>
      <c r="B242" s="39"/>
      <c r="C242" s="219" t="s">
        <v>303</v>
      </c>
      <c r="D242" s="219" t="s">
        <v>135</v>
      </c>
      <c r="E242" s="220" t="s">
        <v>304</v>
      </c>
      <c r="F242" s="221" t="s">
        <v>305</v>
      </c>
      <c r="G242" s="222" t="s">
        <v>138</v>
      </c>
      <c r="H242" s="223">
        <v>37.5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40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139</v>
      </c>
      <c r="AT242" s="231" t="s">
        <v>135</v>
      </c>
      <c r="AU242" s="231" t="s">
        <v>85</v>
      </c>
      <c r="AY242" s="17" t="s">
        <v>133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83</v>
      </c>
      <c r="BK242" s="232">
        <f>ROUND(I242*H242,2)</f>
        <v>0</v>
      </c>
      <c r="BL242" s="17" t="s">
        <v>139</v>
      </c>
      <c r="BM242" s="231" t="s">
        <v>654</v>
      </c>
    </row>
    <row r="243" s="14" customFormat="1">
      <c r="A243" s="14"/>
      <c r="B243" s="244"/>
      <c r="C243" s="245"/>
      <c r="D243" s="235" t="s">
        <v>141</v>
      </c>
      <c r="E243" s="246" t="s">
        <v>1</v>
      </c>
      <c r="F243" s="247" t="s">
        <v>599</v>
      </c>
      <c r="G243" s="245"/>
      <c r="H243" s="248">
        <v>37.5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141</v>
      </c>
      <c r="AU243" s="254" t="s">
        <v>85</v>
      </c>
      <c r="AV243" s="14" t="s">
        <v>85</v>
      </c>
      <c r="AW243" s="14" t="s">
        <v>32</v>
      </c>
      <c r="AX243" s="14" t="s">
        <v>75</v>
      </c>
      <c r="AY243" s="254" t="s">
        <v>133</v>
      </c>
    </row>
    <row r="244" s="15" customFormat="1">
      <c r="A244" s="15"/>
      <c r="B244" s="255"/>
      <c r="C244" s="256"/>
      <c r="D244" s="235" t="s">
        <v>141</v>
      </c>
      <c r="E244" s="257" t="s">
        <v>1</v>
      </c>
      <c r="F244" s="258" t="s">
        <v>146</v>
      </c>
      <c r="G244" s="256"/>
      <c r="H244" s="259">
        <v>37.5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141</v>
      </c>
      <c r="AU244" s="265" t="s">
        <v>85</v>
      </c>
      <c r="AV244" s="15" t="s">
        <v>139</v>
      </c>
      <c r="AW244" s="15" t="s">
        <v>32</v>
      </c>
      <c r="AX244" s="15" t="s">
        <v>83</v>
      </c>
      <c r="AY244" s="265" t="s">
        <v>133</v>
      </c>
    </row>
    <row r="245" s="2" customFormat="1" ht="21.75" customHeight="1">
      <c r="A245" s="38"/>
      <c r="B245" s="39"/>
      <c r="C245" s="219" t="s">
        <v>307</v>
      </c>
      <c r="D245" s="219" t="s">
        <v>135</v>
      </c>
      <c r="E245" s="220" t="s">
        <v>308</v>
      </c>
      <c r="F245" s="221" t="s">
        <v>309</v>
      </c>
      <c r="G245" s="222" t="s">
        <v>138</v>
      </c>
      <c r="H245" s="223">
        <v>37.5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40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139</v>
      </c>
      <c r="AT245" s="231" t="s">
        <v>135</v>
      </c>
      <c r="AU245" s="231" t="s">
        <v>85</v>
      </c>
      <c r="AY245" s="17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83</v>
      </c>
      <c r="BK245" s="232">
        <f>ROUND(I245*H245,2)</f>
        <v>0</v>
      </c>
      <c r="BL245" s="17" t="s">
        <v>139</v>
      </c>
      <c r="BM245" s="231" t="s">
        <v>655</v>
      </c>
    </row>
    <row r="246" s="14" customFormat="1">
      <c r="A246" s="14"/>
      <c r="B246" s="244"/>
      <c r="C246" s="245"/>
      <c r="D246" s="235" t="s">
        <v>141</v>
      </c>
      <c r="E246" s="246" t="s">
        <v>1</v>
      </c>
      <c r="F246" s="247" t="s">
        <v>599</v>
      </c>
      <c r="G246" s="245"/>
      <c r="H246" s="248">
        <v>37.5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141</v>
      </c>
      <c r="AU246" s="254" t="s">
        <v>85</v>
      </c>
      <c r="AV246" s="14" t="s">
        <v>85</v>
      </c>
      <c r="AW246" s="14" t="s">
        <v>32</v>
      </c>
      <c r="AX246" s="14" t="s">
        <v>75</v>
      </c>
      <c r="AY246" s="254" t="s">
        <v>133</v>
      </c>
    </row>
    <row r="247" s="15" customFormat="1">
      <c r="A247" s="15"/>
      <c r="B247" s="255"/>
      <c r="C247" s="256"/>
      <c r="D247" s="235" t="s">
        <v>141</v>
      </c>
      <c r="E247" s="257" t="s">
        <v>1</v>
      </c>
      <c r="F247" s="258" t="s">
        <v>146</v>
      </c>
      <c r="G247" s="256"/>
      <c r="H247" s="259">
        <v>37.5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141</v>
      </c>
      <c r="AU247" s="265" t="s">
        <v>85</v>
      </c>
      <c r="AV247" s="15" t="s">
        <v>139</v>
      </c>
      <c r="AW247" s="15" t="s">
        <v>32</v>
      </c>
      <c r="AX247" s="15" t="s">
        <v>83</v>
      </c>
      <c r="AY247" s="265" t="s">
        <v>133</v>
      </c>
    </row>
    <row r="248" s="2" customFormat="1" ht="33" customHeight="1">
      <c r="A248" s="38"/>
      <c r="B248" s="39"/>
      <c r="C248" s="219" t="s">
        <v>311</v>
      </c>
      <c r="D248" s="219" t="s">
        <v>135</v>
      </c>
      <c r="E248" s="220" t="s">
        <v>312</v>
      </c>
      <c r="F248" s="221" t="s">
        <v>313</v>
      </c>
      <c r="G248" s="222" t="s">
        <v>138</v>
      </c>
      <c r="H248" s="223">
        <v>37.5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40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139</v>
      </c>
      <c r="AT248" s="231" t="s">
        <v>135</v>
      </c>
      <c r="AU248" s="231" t="s">
        <v>85</v>
      </c>
      <c r="AY248" s="17" t="s">
        <v>133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83</v>
      </c>
      <c r="BK248" s="232">
        <f>ROUND(I248*H248,2)</f>
        <v>0</v>
      </c>
      <c r="BL248" s="17" t="s">
        <v>139</v>
      </c>
      <c r="BM248" s="231" t="s">
        <v>656</v>
      </c>
    </row>
    <row r="249" s="14" customFormat="1">
      <c r="A249" s="14"/>
      <c r="B249" s="244"/>
      <c r="C249" s="245"/>
      <c r="D249" s="235" t="s">
        <v>141</v>
      </c>
      <c r="E249" s="246" t="s">
        <v>1</v>
      </c>
      <c r="F249" s="247" t="s">
        <v>599</v>
      </c>
      <c r="G249" s="245"/>
      <c r="H249" s="248">
        <v>37.5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141</v>
      </c>
      <c r="AU249" s="254" t="s">
        <v>85</v>
      </c>
      <c r="AV249" s="14" t="s">
        <v>85</v>
      </c>
      <c r="AW249" s="14" t="s">
        <v>32</v>
      </c>
      <c r="AX249" s="14" t="s">
        <v>75</v>
      </c>
      <c r="AY249" s="254" t="s">
        <v>133</v>
      </c>
    </row>
    <row r="250" s="15" customFormat="1">
      <c r="A250" s="15"/>
      <c r="B250" s="255"/>
      <c r="C250" s="256"/>
      <c r="D250" s="235" t="s">
        <v>141</v>
      </c>
      <c r="E250" s="257" t="s">
        <v>1</v>
      </c>
      <c r="F250" s="258" t="s">
        <v>146</v>
      </c>
      <c r="G250" s="256"/>
      <c r="H250" s="259">
        <v>37.5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141</v>
      </c>
      <c r="AU250" s="265" t="s">
        <v>85</v>
      </c>
      <c r="AV250" s="15" t="s">
        <v>139</v>
      </c>
      <c r="AW250" s="15" t="s">
        <v>32</v>
      </c>
      <c r="AX250" s="15" t="s">
        <v>83</v>
      </c>
      <c r="AY250" s="265" t="s">
        <v>133</v>
      </c>
    </row>
    <row r="251" s="12" customFormat="1" ht="22.8" customHeight="1">
      <c r="A251" s="12"/>
      <c r="B251" s="203"/>
      <c r="C251" s="204"/>
      <c r="D251" s="205" t="s">
        <v>74</v>
      </c>
      <c r="E251" s="217" t="s">
        <v>180</v>
      </c>
      <c r="F251" s="217" t="s">
        <v>320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SUM(P252:P278)</f>
        <v>0</v>
      </c>
      <c r="Q251" s="211"/>
      <c r="R251" s="212">
        <f>SUM(R252:R278)</f>
        <v>13.088308000000001</v>
      </c>
      <c r="S251" s="211"/>
      <c r="T251" s="213">
        <f>SUM(T252:T278)</f>
        <v>9.1340000000000003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83</v>
      </c>
      <c r="AT251" s="215" t="s">
        <v>74</v>
      </c>
      <c r="AU251" s="215" t="s">
        <v>83</v>
      </c>
      <c r="AY251" s="214" t="s">
        <v>133</v>
      </c>
      <c r="BK251" s="216">
        <f>SUM(BK252:BK278)</f>
        <v>0</v>
      </c>
    </row>
    <row r="252" s="2" customFormat="1" ht="24.15" customHeight="1">
      <c r="A252" s="38"/>
      <c r="B252" s="39"/>
      <c r="C252" s="219" t="s">
        <v>315</v>
      </c>
      <c r="D252" s="219" t="s">
        <v>135</v>
      </c>
      <c r="E252" s="220" t="s">
        <v>657</v>
      </c>
      <c r="F252" s="221" t="s">
        <v>658</v>
      </c>
      <c r="G252" s="222" t="s">
        <v>176</v>
      </c>
      <c r="H252" s="223">
        <v>25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40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0.32000000000000001</v>
      </c>
      <c r="T252" s="230">
        <f>S252*H252</f>
        <v>8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139</v>
      </c>
      <c r="AT252" s="231" t="s">
        <v>135</v>
      </c>
      <c r="AU252" s="231" t="s">
        <v>85</v>
      </c>
      <c r="AY252" s="17" t="s">
        <v>133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83</v>
      </c>
      <c r="BK252" s="232">
        <f>ROUND(I252*H252,2)</f>
        <v>0</v>
      </c>
      <c r="BL252" s="17" t="s">
        <v>139</v>
      </c>
      <c r="BM252" s="231" t="s">
        <v>659</v>
      </c>
    </row>
    <row r="253" s="2" customFormat="1" ht="24.15" customHeight="1">
      <c r="A253" s="38"/>
      <c r="B253" s="39"/>
      <c r="C253" s="266" t="s">
        <v>321</v>
      </c>
      <c r="D253" s="266" t="s">
        <v>237</v>
      </c>
      <c r="E253" s="267" t="s">
        <v>660</v>
      </c>
      <c r="F253" s="268" t="s">
        <v>661</v>
      </c>
      <c r="G253" s="269" t="s">
        <v>176</v>
      </c>
      <c r="H253" s="270">
        <v>25</v>
      </c>
      <c r="I253" s="271"/>
      <c r="J253" s="272">
        <f>ROUND(I253*H253,2)</f>
        <v>0</v>
      </c>
      <c r="K253" s="273"/>
      <c r="L253" s="274"/>
      <c r="M253" s="275" t="s">
        <v>1</v>
      </c>
      <c r="N253" s="276" t="s">
        <v>40</v>
      </c>
      <c r="O253" s="91"/>
      <c r="P253" s="229">
        <f>O253*H253</f>
        <v>0</v>
      </c>
      <c r="Q253" s="229">
        <v>0.13600000000000001</v>
      </c>
      <c r="R253" s="229">
        <f>Q253*H253</f>
        <v>3.4000000000000004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180</v>
      </c>
      <c r="AT253" s="231" t="s">
        <v>237</v>
      </c>
      <c r="AU253" s="231" t="s">
        <v>85</v>
      </c>
      <c r="AY253" s="17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83</v>
      </c>
      <c r="BK253" s="232">
        <f>ROUND(I253*H253,2)</f>
        <v>0</v>
      </c>
      <c r="BL253" s="17" t="s">
        <v>139</v>
      </c>
      <c r="BM253" s="231" t="s">
        <v>662</v>
      </c>
    </row>
    <row r="254" s="2" customFormat="1" ht="62.7" customHeight="1">
      <c r="A254" s="38"/>
      <c r="B254" s="39"/>
      <c r="C254" s="219" t="s">
        <v>325</v>
      </c>
      <c r="D254" s="219" t="s">
        <v>135</v>
      </c>
      <c r="E254" s="220" t="s">
        <v>663</v>
      </c>
      <c r="F254" s="221" t="s">
        <v>664</v>
      </c>
      <c r="G254" s="222" t="s">
        <v>279</v>
      </c>
      <c r="H254" s="223">
        <v>25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40</v>
      </c>
      <c r="O254" s="91"/>
      <c r="P254" s="229">
        <f>O254*H254</f>
        <v>0</v>
      </c>
      <c r="Q254" s="229">
        <v>0.002</v>
      </c>
      <c r="R254" s="229">
        <f>Q254*H254</f>
        <v>0.050000000000000003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139</v>
      </c>
      <c r="AT254" s="231" t="s">
        <v>135</v>
      </c>
      <c r="AU254" s="231" t="s">
        <v>85</v>
      </c>
      <c r="AY254" s="17" t="s">
        <v>133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83</v>
      </c>
      <c r="BK254" s="232">
        <f>ROUND(I254*H254,2)</f>
        <v>0</v>
      </c>
      <c r="BL254" s="17" t="s">
        <v>139</v>
      </c>
      <c r="BM254" s="231" t="s">
        <v>665</v>
      </c>
    </row>
    <row r="255" s="2" customFormat="1" ht="24.15" customHeight="1">
      <c r="A255" s="38"/>
      <c r="B255" s="39"/>
      <c r="C255" s="219" t="s">
        <v>329</v>
      </c>
      <c r="D255" s="219" t="s">
        <v>135</v>
      </c>
      <c r="E255" s="220" t="s">
        <v>355</v>
      </c>
      <c r="F255" s="221" t="s">
        <v>356</v>
      </c>
      <c r="G255" s="222" t="s">
        <v>183</v>
      </c>
      <c r="H255" s="223">
        <v>1.8899999999999999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40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0.59999999999999998</v>
      </c>
      <c r="T255" s="230">
        <f>S255*H255</f>
        <v>1.1339999999999999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139</v>
      </c>
      <c r="AT255" s="231" t="s">
        <v>135</v>
      </c>
      <c r="AU255" s="231" t="s">
        <v>85</v>
      </c>
      <c r="AY255" s="17" t="s">
        <v>133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83</v>
      </c>
      <c r="BK255" s="232">
        <f>ROUND(I255*H255,2)</f>
        <v>0</v>
      </c>
      <c r="BL255" s="17" t="s">
        <v>139</v>
      </c>
      <c r="BM255" s="231" t="s">
        <v>666</v>
      </c>
    </row>
    <row r="256" s="13" customFormat="1">
      <c r="A256" s="13"/>
      <c r="B256" s="233"/>
      <c r="C256" s="234"/>
      <c r="D256" s="235" t="s">
        <v>141</v>
      </c>
      <c r="E256" s="236" t="s">
        <v>1</v>
      </c>
      <c r="F256" s="237" t="s">
        <v>358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141</v>
      </c>
      <c r="AU256" s="243" t="s">
        <v>85</v>
      </c>
      <c r="AV256" s="13" t="s">
        <v>83</v>
      </c>
      <c r="AW256" s="13" t="s">
        <v>32</v>
      </c>
      <c r="AX256" s="13" t="s">
        <v>75</v>
      </c>
      <c r="AY256" s="243" t="s">
        <v>133</v>
      </c>
    </row>
    <row r="257" s="14" customFormat="1">
      <c r="A257" s="14"/>
      <c r="B257" s="244"/>
      <c r="C257" s="245"/>
      <c r="D257" s="235" t="s">
        <v>141</v>
      </c>
      <c r="E257" s="246" t="s">
        <v>1</v>
      </c>
      <c r="F257" s="247" t="s">
        <v>359</v>
      </c>
      <c r="G257" s="245"/>
      <c r="H257" s="248">
        <v>1.8899999999999999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141</v>
      </c>
      <c r="AU257" s="254" t="s">
        <v>85</v>
      </c>
      <c r="AV257" s="14" t="s">
        <v>85</v>
      </c>
      <c r="AW257" s="14" t="s">
        <v>32</v>
      </c>
      <c r="AX257" s="14" t="s">
        <v>75</v>
      </c>
      <c r="AY257" s="254" t="s">
        <v>133</v>
      </c>
    </row>
    <row r="258" s="15" customFormat="1">
      <c r="A258" s="15"/>
      <c r="B258" s="255"/>
      <c r="C258" s="256"/>
      <c r="D258" s="235" t="s">
        <v>141</v>
      </c>
      <c r="E258" s="257" t="s">
        <v>1</v>
      </c>
      <c r="F258" s="258" t="s">
        <v>146</v>
      </c>
      <c r="G258" s="256"/>
      <c r="H258" s="259">
        <v>1.8899999999999999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141</v>
      </c>
      <c r="AU258" s="265" t="s">
        <v>85</v>
      </c>
      <c r="AV258" s="15" t="s">
        <v>139</v>
      </c>
      <c r="AW258" s="15" t="s">
        <v>32</v>
      </c>
      <c r="AX258" s="15" t="s">
        <v>83</v>
      </c>
      <c r="AY258" s="265" t="s">
        <v>133</v>
      </c>
    </row>
    <row r="259" s="2" customFormat="1" ht="24.15" customHeight="1">
      <c r="A259" s="38"/>
      <c r="B259" s="39"/>
      <c r="C259" s="266" t="s">
        <v>334</v>
      </c>
      <c r="D259" s="266" t="s">
        <v>237</v>
      </c>
      <c r="E259" s="267" t="s">
        <v>368</v>
      </c>
      <c r="F259" s="268" t="s">
        <v>369</v>
      </c>
      <c r="G259" s="269" t="s">
        <v>279</v>
      </c>
      <c r="H259" s="270">
        <v>6</v>
      </c>
      <c r="I259" s="271"/>
      <c r="J259" s="272">
        <f>ROUND(I259*H259,2)</f>
        <v>0</v>
      </c>
      <c r="K259" s="273"/>
      <c r="L259" s="274"/>
      <c r="M259" s="275" t="s">
        <v>1</v>
      </c>
      <c r="N259" s="276" t="s">
        <v>40</v>
      </c>
      <c r="O259" s="91"/>
      <c r="P259" s="229">
        <f>O259*H259</f>
        <v>0</v>
      </c>
      <c r="Q259" s="229">
        <v>0.002</v>
      </c>
      <c r="R259" s="229">
        <f>Q259*H259</f>
        <v>0.012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180</v>
      </c>
      <c r="AT259" s="231" t="s">
        <v>237</v>
      </c>
      <c r="AU259" s="231" t="s">
        <v>85</v>
      </c>
      <c r="AY259" s="17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83</v>
      </c>
      <c r="BK259" s="232">
        <f>ROUND(I259*H259,2)</f>
        <v>0</v>
      </c>
      <c r="BL259" s="17" t="s">
        <v>139</v>
      </c>
      <c r="BM259" s="231" t="s">
        <v>667</v>
      </c>
    </row>
    <row r="260" s="2" customFormat="1" ht="24.15" customHeight="1">
      <c r="A260" s="38"/>
      <c r="B260" s="39"/>
      <c r="C260" s="219" t="s">
        <v>338</v>
      </c>
      <c r="D260" s="219" t="s">
        <v>135</v>
      </c>
      <c r="E260" s="220" t="s">
        <v>668</v>
      </c>
      <c r="F260" s="221" t="s">
        <v>669</v>
      </c>
      <c r="G260" s="222" t="s">
        <v>279</v>
      </c>
      <c r="H260" s="223">
        <v>4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40</v>
      </c>
      <c r="O260" s="91"/>
      <c r="P260" s="229">
        <f>O260*H260</f>
        <v>0</v>
      </c>
      <c r="Q260" s="229">
        <v>0.010186000000000001</v>
      </c>
      <c r="R260" s="229">
        <f>Q260*H260</f>
        <v>0.040744000000000002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139</v>
      </c>
      <c r="AT260" s="231" t="s">
        <v>135</v>
      </c>
      <c r="AU260" s="231" t="s">
        <v>85</v>
      </c>
      <c r="AY260" s="17" t="s">
        <v>133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83</v>
      </c>
      <c r="BK260" s="232">
        <f>ROUND(I260*H260,2)</f>
        <v>0</v>
      </c>
      <c r="BL260" s="17" t="s">
        <v>139</v>
      </c>
      <c r="BM260" s="231" t="s">
        <v>670</v>
      </c>
    </row>
    <row r="261" s="2" customFormat="1" ht="21.75" customHeight="1">
      <c r="A261" s="38"/>
      <c r="B261" s="39"/>
      <c r="C261" s="266" t="s">
        <v>342</v>
      </c>
      <c r="D261" s="266" t="s">
        <v>237</v>
      </c>
      <c r="E261" s="267" t="s">
        <v>671</v>
      </c>
      <c r="F261" s="268" t="s">
        <v>672</v>
      </c>
      <c r="G261" s="269" t="s">
        <v>279</v>
      </c>
      <c r="H261" s="270">
        <v>1</v>
      </c>
      <c r="I261" s="271"/>
      <c r="J261" s="272">
        <f>ROUND(I261*H261,2)</f>
        <v>0</v>
      </c>
      <c r="K261" s="273"/>
      <c r="L261" s="274"/>
      <c r="M261" s="275" t="s">
        <v>1</v>
      </c>
      <c r="N261" s="276" t="s">
        <v>40</v>
      </c>
      <c r="O261" s="91"/>
      <c r="P261" s="229">
        <f>O261*H261</f>
        <v>0</v>
      </c>
      <c r="Q261" s="229">
        <v>0.254</v>
      </c>
      <c r="R261" s="229">
        <f>Q261*H261</f>
        <v>0.254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180</v>
      </c>
      <c r="AT261" s="231" t="s">
        <v>237</v>
      </c>
      <c r="AU261" s="231" t="s">
        <v>85</v>
      </c>
      <c r="AY261" s="17" t="s">
        <v>133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83</v>
      </c>
      <c r="BK261" s="232">
        <f>ROUND(I261*H261,2)</f>
        <v>0</v>
      </c>
      <c r="BL261" s="17" t="s">
        <v>139</v>
      </c>
      <c r="BM261" s="231" t="s">
        <v>673</v>
      </c>
    </row>
    <row r="262" s="2" customFormat="1" ht="21.75" customHeight="1">
      <c r="A262" s="38"/>
      <c r="B262" s="39"/>
      <c r="C262" s="266" t="s">
        <v>346</v>
      </c>
      <c r="D262" s="266" t="s">
        <v>237</v>
      </c>
      <c r="E262" s="267" t="s">
        <v>674</v>
      </c>
      <c r="F262" s="268" t="s">
        <v>675</v>
      </c>
      <c r="G262" s="269" t="s">
        <v>279</v>
      </c>
      <c r="H262" s="270">
        <v>1</v>
      </c>
      <c r="I262" s="271"/>
      <c r="J262" s="272">
        <f>ROUND(I262*H262,2)</f>
        <v>0</v>
      </c>
      <c r="K262" s="273"/>
      <c r="L262" s="274"/>
      <c r="M262" s="275" t="s">
        <v>1</v>
      </c>
      <c r="N262" s="276" t="s">
        <v>40</v>
      </c>
      <c r="O262" s="91"/>
      <c r="P262" s="229">
        <f>O262*H262</f>
        <v>0</v>
      </c>
      <c r="Q262" s="229">
        <v>0.50600000000000001</v>
      </c>
      <c r="R262" s="229">
        <f>Q262*H262</f>
        <v>0.50600000000000001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180</v>
      </c>
      <c r="AT262" s="231" t="s">
        <v>237</v>
      </c>
      <c r="AU262" s="231" t="s">
        <v>85</v>
      </c>
      <c r="AY262" s="17" t="s">
        <v>133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83</v>
      </c>
      <c r="BK262" s="232">
        <f>ROUND(I262*H262,2)</f>
        <v>0</v>
      </c>
      <c r="BL262" s="17" t="s">
        <v>139</v>
      </c>
      <c r="BM262" s="231" t="s">
        <v>676</v>
      </c>
    </row>
    <row r="263" s="2" customFormat="1" ht="24.15" customHeight="1">
      <c r="A263" s="38"/>
      <c r="B263" s="39"/>
      <c r="C263" s="266" t="s">
        <v>350</v>
      </c>
      <c r="D263" s="266" t="s">
        <v>237</v>
      </c>
      <c r="E263" s="267" t="s">
        <v>380</v>
      </c>
      <c r="F263" s="268" t="s">
        <v>381</v>
      </c>
      <c r="G263" s="269" t="s">
        <v>279</v>
      </c>
      <c r="H263" s="270">
        <v>2</v>
      </c>
      <c r="I263" s="271"/>
      <c r="J263" s="272">
        <f>ROUND(I263*H263,2)</f>
        <v>0</v>
      </c>
      <c r="K263" s="273"/>
      <c r="L263" s="274"/>
      <c r="M263" s="275" t="s">
        <v>1</v>
      </c>
      <c r="N263" s="276" t="s">
        <v>40</v>
      </c>
      <c r="O263" s="91"/>
      <c r="P263" s="229">
        <f>O263*H263</f>
        <v>0</v>
      </c>
      <c r="Q263" s="229">
        <v>0.85999999999999999</v>
      </c>
      <c r="R263" s="229">
        <f>Q263*H263</f>
        <v>1.72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180</v>
      </c>
      <c r="AT263" s="231" t="s">
        <v>237</v>
      </c>
      <c r="AU263" s="231" t="s">
        <v>85</v>
      </c>
      <c r="AY263" s="17" t="s">
        <v>133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83</v>
      </c>
      <c r="BK263" s="232">
        <f>ROUND(I263*H263,2)</f>
        <v>0</v>
      </c>
      <c r="BL263" s="17" t="s">
        <v>139</v>
      </c>
      <c r="BM263" s="231" t="s">
        <v>677</v>
      </c>
    </row>
    <row r="264" s="2" customFormat="1" ht="24.15" customHeight="1">
      <c r="A264" s="38"/>
      <c r="B264" s="39"/>
      <c r="C264" s="219" t="s">
        <v>354</v>
      </c>
      <c r="D264" s="219" t="s">
        <v>135</v>
      </c>
      <c r="E264" s="220" t="s">
        <v>678</v>
      </c>
      <c r="F264" s="221" t="s">
        <v>679</v>
      </c>
      <c r="G264" s="222" t="s">
        <v>279</v>
      </c>
      <c r="H264" s="223">
        <v>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40</v>
      </c>
      <c r="O264" s="91"/>
      <c r="P264" s="229">
        <f>O264*H264</f>
        <v>0</v>
      </c>
      <c r="Q264" s="229">
        <v>0.01248</v>
      </c>
      <c r="R264" s="229">
        <f>Q264*H264</f>
        <v>0.01248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139</v>
      </c>
      <c r="AT264" s="231" t="s">
        <v>135</v>
      </c>
      <c r="AU264" s="231" t="s">
        <v>85</v>
      </c>
      <c r="AY264" s="17" t="s">
        <v>133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83</v>
      </c>
      <c r="BK264" s="232">
        <f>ROUND(I264*H264,2)</f>
        <v>0</v>
      </c>
      <c r="BL264" s="17" t="s">
        <v>139</v>
      </c>
      <c r="BM264" s="231" t="s">
        <v>680</v>
      </c>
    </row>
    <row r="265" s="2" customFormat="1" ht="24.15" customHeight="1">
      <c r="A265" s="38"/>
      <c r="B265" s="39"/>
      <c r="C265" s="266" t="s">
        <v>360</v>
      </c>
      <c r="D265" s="266" t="s">
        <v>237</v>
      </c>
      <c r="E265" s="267" t="s">
        <v>681</v>
      </c>
      <c r="F265" s="268" t="s">
        <v>682</v>
      </c>
      <c r="G265" s="269" t="s">
        <v>279</v>
      </c>
      <c r="H265" s="270">
        <v>1</v>
      </c>
      <c r="I265" s="271"/>
      <c r="J265" s="272">
        <f>ROUND(I265*H265,2)</f>
        <v>0</v>
      </c>
      <c r="K265" s="273"/>
      <c r="L265" s="274"/>
      <c r="M265" s="275" t="s">
        <v>1</v>
      </c>
      <c r="N265" s="276" t="s">
        <v>40</v>
      </c>
      <c r="O265" s="91"/>
      <c r="P265" s="229">
        <f>O265*H265</f>
        <v>0</v>
      </c>
      <c r="Q265" s="229">
        <v>0.54800000000000004</v>
      </c>
      <c r="R265" s="229">
        <f>Q265*H265</f>
        <v>0.54800000000000004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180</v>
      </c>
      <c r="AT265" s="231" t="s">
        <v>237</v>
      </c>
      <c r="AU265" s="231" t="s">
        <v>85</v>
      </c>
      <c r="AY265" s="17" t="s">
        <v>133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83</v>
      </c>
      <c r="BK265" s="232">
        <f>ROUND(I265*H265,2)</f>
        <v>0</v>
      </c>
      <c r="BL265" s="17" t="s">
        <v>139</v>
      </c>
      <c r="BM265" s="231" t="s">
        <v>683</v>
      </c>
    </row>
    <row r="266" s="2" customFormat="1" ht="24.15" customHeight="1">
      <c r="A266" s="38"/>
      <c r="B266" s="39"/>
      <c r="C266" s="219" t="s">
        <v>364</v>
      </c>
      <c r="D266" s="219" t="s">
        <v>135</v>
      </c>
      <c r="E266" s="220" t="s">
        <v>684</v>
      </c>
      <c r="F266" s="221" t="s">
        <v>685</v>
      </c>
      <c r="G266" s="222" t="s">
        <v>279</v>
      </c>
      <c r="H266" s="223">
        <v>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40</v>
      </c>
      <c r="O266" s="91"/>
      <c r="P266" s="229">
        <f>O266*H266</f>
        <v>0</v>
      </c>
      <c r="Q266" s="229">
        <v>0.028538000000000001</v>
      </c>
      <c r="R266" s="229">
        <f>Q266*H266</f>
        <v>0.028538000000000001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139</v>
      </c>
      <c r="AT266" s="231" t="s">
        <v>135</v>
      </c>
      <c r="AU266" s="231" t="s">
        <v>85</v>
      </c>
      <c r="AY266" s="17" t="s">
        <v>133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83</v>
      </c>
      <c r="BK266" s="232">
        <f>ROUND(I266*H266,2)</f>
        <v>0</v>
      </c>
      <c r="BL266" s="17" t="s">
        <v>139</v>
      </c>
      <c r="BM266" s="231" t="s">
        <v>686</v>
      </c>
    </row>
    <row r="267" s="2" customFormat="1" ht="21.75" customHeight="1">
      <c r="A267" s="38"/>
      <c r="B267" s="39"/>
      <c r="C267" s="266" t="s">
        <v>172</v>
      </c>
      <c r="D267" s="266" t="s">
        <v>237</v>
      </c>
      <c r="E267" s="267" t="s">
        <v>687</v>
      </c>
      <c r="F267" s="268" t="s">
        <v>688</v>
      </c>
      <c r="G267" s="269" t="s">
        <v>279</v>
      </c>
      <c r="H267" s="270">
        <v>1</v>
      </c>
      <c r="I267" s="271"/>
      <c r="J267" s="272">
        <f>ROUND(I267*H267,2)</f>
        <v>0</v>
      </c>
      <c r="K267" s="273"/>
      <c r="L267" s="274"/>
      <c r="M267" s="275" t="s">
        <v>1</v>
      </c>
      <c r="N267" s="276" t="s">
        <v>40</v>
      </c>
      <c r="O267" s="91"/>
      <c r="P267" s="229">
        <f>O267*H267</f>
        <v>0</v>
      </c>
      <c r="Q267" s="229">
        <v>1.8700000000000001</v>
      </c>
      <c r="R267" s="229">
        <f>Q267*H267</f>
        <v>1.8700000000000001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180</v>
      </c>
      <c r="AT267" s="231" t="s">
        <v>237</v>
      </c>
      <c r="AU267" s="231" t="s">
        <v>85</v>
      </c>
      <c r="AY267" s="17" t="s">
        <v>133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83</v>
      </c>
      <c r="BK267" s="232">
        <f>ROUND(I267*H267,2)</f>
        <v>0</v>
      </c>
      <c r="BL267" s="17" t="s">
        <v>139</v>
      </c>
      <c r="BM267" s="231" t="s">
        <v>689</v>
      </c>
    </row>
    <row r="268" s="2" customFormat="1" ht="24.15" customHeight="1">
      <c r="A268" s="38"/>
      <c r="B268" s="39"/>
      <c r="C268" s="219" t="s">
        <v>371</v>
      </c>
      <c r="D268" s="219" t="s">
        <v>135</v>
      </c>
      <c r="E268" s="220" t="s">
        <v>400</v>
      </c>
      <c r="F268" s="221" t="s">
        <v>401</v>
      </c>
      <c r="G268" s="222" t="s">
        <v>279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40</v>
      </c>
      <c r="O268" s="91"/>
      <c r="P268" s="229">
        <f>O268*H268</f>
        <v>0</v>
      </c>
      <c r="Q268" s="229">
        <v>0.217338</v>
      </c>
      <c r="R268" s="229">
        <f>Q268*H268</f>
        <v>0.217338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139</v>
      </c>
      <c r="AT268" s="231" t="s">
        <v>135</v>
      </c>
      <c r="AU268" s="231" t="s">
        <v>85</v>
      </c>
      <c r="AY268" s="17" t="s">
        <v>133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83</v>
      </c>
      <c r="BK268" s="232">
        <f>ROUND(I268*H268,2)</f>
        <v>0</v>
      </c>
      <c r="BL268" s="17" t="s">
        <v>139</v>
      </c>
      <c r="BM268" s="231" t="s">
        <v>690</v>
      </c>
    </row>
    <row r="269" s="2" customFormat="1" ht="37.8" customHeight="1">
      <c r="A269" s="38"/>
      <c r="B269" s="39"/>
      <c r="C269" s="266" t="s">
        <v>375</v>
      </c>
      <c r="D269" s="266" t="s">
        <v>237</v>
      </c>
      <c r="E269" s="267" t="s">
        <v>404</v>
      </c>
      <c r="F269" s="268" t="s">
        <v>405</v>
      </c>
      <c r="G269" s="269" t="s">
        <v>279</v>
      </c>
      <c r="H269" s="270">
        <v>1</v>
      </c>
      <c r="I269" s="271"/>
      <c r="J269" s="272">
        <f>ROUND(I269*H269,2)</f>
        <v>0</v>
      </c>
      <c r="K269" s="273"/>
      <c r="L269" s="274"/>
      <c r="M269" s="275" t="s">
        <v>1</v>
      </c>
      <c r="N269" s="276" t="s">
        <v>40</v>
      </c>
      <c r="O269" s="91"/>
      <c r="P269" s="229">
        <f>O269*H269</f>
        <v>0</v>
      </c>
      <c r="Q269" s="229">
        <v>0.19600000000000001</v>
      </c>
      <c r="R269" s="229">
        <f>Q269*H269</f>
        <v>0.19600000000000001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180</v>
      </c>
      <c r="AT269" s="231" t="s">
        <v>237</v>
      </c>
      <c r="AU269" s="231" t="s">
        <v>85</v>
      </c>
      <c r="AY269" s="17" t="s">
        <v>133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83</v>
      </c>
      <c r="BK269" s="232">
        <f>ROUND(I269*H269,2)</f>
        <v>0</v>
      </c>
      <c r="BL269" s="17" t="s">
        <v>139</v>
      </c>
      <c r="BM269" s="231" t="s">
        <v>691</v>
      </c>
    </row>
    <row r="270" s="2" customFormat="1" ht="24.15" customHeight="1">
      <c r="A270" s="38"/>
      <c r="B270" s="39"/>
      <c r="C270" s="219" t="s">
        <v>379</v>
      </c>
      <c r="D270" s="219" t="s">
        <v>135</v>
      </c>
      <c r="E270" s="220" t="s">
        <v>408</v>
      </c>
      <c r="F270" s="221" t="s">
        <v>409</v>
      </c>
      <c r="G270" s="222" t="s">
        <v>176</v>
      </c>
      <c r="H270" s="223">
        <v>10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40</v>
      </c>
      <c r="O270" s="91"/>
      <c r="P270" s="229">
        <f>O270*H270</f>
        <v>0</v>
      </c>
      <c r="Q270" s="229">
        <v>0.15256</v>
      </c>
      <c r="R270" s="229">
        <f>Q270*H270</f>
        <v>1.5256000000000001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139</v>
      </c>
      <c r="AT270" s="231" t="s">
        <v>135</v>
      </c>
      <c r="AU270" s="231" t="s">
        <v>85</v>
      </c>
      <c r="AY270" s="17" t="s">
        <v>133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83</v>
      </c>
      <c r="BK270" s="232">
        <f>ROUND(I270*H270,2)</f>
        <v>0</v>
      </c>
      <c r="BL270" s="17" t="s">
        <v>139</v>
      </c>
      <c r="BM270" s="231" t="s">
        <v>692</v>
      </c>
    </row>
    <row r="271" s="2" customFormat="1" ht="24.15" customHeight="1">
      <c r="A271" s="38"/>
      <c r="B271" s="39"/>
      <c r="C271" s="219" t="s">
        <v>383</v>
      </c>
      <c r="D271" s="219" t="s">
        <v>135</v>
      </c>
      <c r="E271" s="220" t="s">
        <v>412</v>
      </c>
      <c r="F271" s="221" t="s">
        <v>413</v>
      </c>
      <c r="G271" s="222" t="s">
        <v>183</v>
      </c>
      <c r="H271" s="223">
        <v>1.2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40</v>
      </c>
      <c r="O271" s="91"/>
      <c r="P271" s="229">
        <f>O271*H271</f>
        <v>0</v>
      </c>
      <c r="Q271" s="229">
        <v>2.2563399999999998</v>
      </c>
      <c r="R271" s="229">
        <f>Q271*H271</f>
        <v>2.7076079999999996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139</v>
      </c>
      <c r="AT271" s="231" t="s">
        <v>135</v>
      </c>
      <c r="AU271" s="231" t="s">
        <v>85</v>
      </c>
      <c r="AY271" s="17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83</v>
      </c>
      <c r="BK271" s="232">
        <f>ROUND(I271*H271,2)</f>
        <v>0</v>
      </c>
      <c r="BL271" s="17" t="s">
        <v>139</v>
      </c>
      <c r="BM271" s="231" t="s">
        <v>693</v>
      </c>
    </row>
    <row r="272" s="13" customFormat="1">
      <c r="A272" s="13"/>
      <c r="B272" s="233"/>
      <c r="C272" s="234"/>
      <c r="D272" s="235" t="s">
        <v>141</v>
      </c>
      <c r="E272" s="236" t="s">
        <v>1</v>
      </c>
      <c r="F272" s="237" t="s">
        <v>415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141</v>
      </c>
      <c r="AU272" s="243" t="s">
        <v>85</v>
      </c>
      <c r="AV272" s="13" t="s">
        <v>83</v>
      </c>
      <c r="AW272" s="13" t="s">
        <v>32</v>
      </c>
      <c r="AX272" s="13" t="s">
        <v>75</v>
      </c>
      <c r="AY272" s="243" t="s">
        <v>133</v>
      </c>
    </row>
    <row r="273" s="14" customFormat="1">
      <c r="A273" s="14"/>
      <c r="B273" s="244"/>
      <c r="C273" s="245"/>
      <c r="D273" s="235" t="s">
        <v>141</v>
      </c>
      <c r="E273" s="246" t="s">
        <v>1</v>
      </c>
      <c r="F273" s="247" t="s">
        <v>416</v>
      </c>
      <c r="G273" s="245"/>
      <c r="H273" s="248">
        <v>0.59999999999999998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141</v>
      </c>
      <c r="AU273" s="254" t="s">
        <v>85</v>
      </c>
      <c r="AV273" s="14" t="s">
        <v>85</v>
      </c>
      <c r="AW273" s="14" t="s">
        <v>32</v>
      </c>
      <c r="AX273" s="14" t="s">
        <v>75</v>
      </c>
      <c r="AY273" s="254" t="s">
        <v>133</v>
      </c>
    </row>
    <row r="274" s="13" customFormat="1">
      <c r="A274" s="13"/>
      <c r="B274" s="233"/>
      <c r="C274" s="234"/>
      <c r="D274" s="235" t="s">
        <v>141</v>
      </c>
      <c r="E274" s="236" t="s">
        <v>1</v>
      </c>
      <c r="F274" s="237" t="s">
        <v>417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141</v>
      </c>
      <c r="AU274" s="243" t="s">
        <v>85</v>
      </c>
      <c r="AV274" s="13" t="s">
        <v>83</v>
      </c>
      <c r="AW274" s="13" t="s">
        <v>32</v>
      </c>
      <c r="AX274" s="13" t="s">
        <v>75</v>
      </c>
      <c r="AY274" s="243" t="s">
        <v>133</v>
      </c>
    </row>
    <row r="275" s="14" customFormat="1">
      <c r="A275" s="14"/>
      <c r="B275" s="244"/>
      <c r="C275" s="245"/>
      <c r="D275" s="235" t="s">
        <v>141</v>
      </c>
      <c r="E275" s="246" t="s">
        <v>1</v>
      </c>
      <c r="F275" s="247" t="s">
        <v>416</v>
      </c>
      <c r="G275" s="245"/>
      <c r="H275" s="248">
        <v>0.59999999999999998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141</v>
      </c>
      <c r="AU275" s="254" t="s">
        <v>85</v>
      </c>
      <c r="AV275" s="14" t="s">
        <v>85</v>
      </c>
      <c r="AW275" s="14" t="s">
        <v>32</v>
      </c>
      <c r="AX275" s="14" t="s">
        <v>75</v>
      </c>
      <c r="AY275" s="254" t="s">
        <v>133</v>
      </c>
    </row>
    <row r="276" s="15" customFormat="1">
      <c r="A276" s="15"/>
      <c r="B276" s="255"/>
      <c r="C276" s="256"/>
      <c r="D276" s="235" t="s">
        <v>141</v>
      </c>
      <c r="E276" s="257" t="s">
        <v>1</v>
      </c>
      <c r="F276" s="258" t="s">
        <v>146</v>
      </c>
      <c r="G276" s="256"/>
      <c r="H276" s="259">
        <v>1.2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5" t="s">
        <v>141</v>
      </c>
      <c r="AU276" s="265" t="s">
        <v>85</v>
      </c>
      <c r="AV276" s="15" t="s">
        <v>139</v>
      </c>
      <c r="AW276" s="15" t="s">
        <v>32</v>
      </c>
      <c r="AX276" s="15" t="s">
        <v>83</v>
      </c>
      <c r="AY276" s="265" t="s">
        <v>133</v>
      </c>
    </row>
    <row r="277" s="2" customFormat="1" ht="16.5" customHeight="1">
      <c r="A277" s="38"/>
      <c r="B277" s="39"/>
      <c r="C277" s="219" t="s">
        <v>387</v>
      </c>
      <c r="D277" s="219" t="s">
        <v>135</v>
      </c>
      <c r="E277" s="220" t="s">
        <v>694</v>
      </c>
      <c r="F277" s="221" t="s">
        <v>695</v>
      </c>
      <c r="G277" s="222" t="s">
        <v>421</v>
      </c>
      <c r="H277" s="223">
        <v>1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40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139</v>
      </c>
      <c r="AT277" s="231" t="s">
        <v>135</v>
      </c>
      <c r="AU277" s="231" t="s">
        <v>85</v>
      </c>
      <c r="AY277" s="17" t="s">
        <v>133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83</v>
      </c>
      <c r="BK277" s="232">
        <f>ROUND(I277*H277,2)</f>
        <v>0</v>
      </c>
      <c r="BL277" s="17" t="s">
        <v>139</v>
      </c>
      <c r="BM277" s="231" t="s">
        <v>696</v>
      </c>
    </row>
    <row r="278" s="2" customFormat="1" ht="16.5" customHeight="1">
      <c r="A278" s="38"/>
      <c r="B278" s="39"/>
      <c r="C278" s="219" t="s">
        <v>391</v>
      </c>
      <c r="D278" s="219" t="s">
        <v>135</v>
      </c>
      <c r="E278" s="220" t="s">
        <v>424</v>
      </c>
      <c r="F278" s="221" t="s">
        <v>425</v>
      </c>
      <c r="G278" s="222" t="s">
        <v>426</v>
      </c>
      <c r="H278" s="223">
        <v>6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40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139</v>
      </c>
      <c r="AT278" s="231" t="s">
        <v>135</v>
      </c>
      <c r="AU278" s="231" t="s">
        <v>85</v>
      </c>
      <c r="AY278" s="17" t="s">
        <v>133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83</v>
      </c>
      <c r="BK278" s="232">
        <f>ROUND(I278*H278,2)</f>
        <v>0</v>
      </c>
      <c r="BL278" s="17" t="s">
        <v>139</v>
      </c>
      <c r="BM278" s="231" t="s">
        <v>697</v>
      </c>
    </row>
    <row r="279" s="12" customFormat="1" ht="22.8" customHeight="1">
      <c r="A279" s="12"/>
      <c r="B279" s="203"/>
      <c r="C279" s="204"/>
      <c r="D279" s="205" t="s">
        <v>74</v>
      </c>
      <c r="E279" s="217" t="s">
        <v>187</v>
      </c>
      <c r="F279" s="217" t="s">
        <v>437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SUM(P280:P282)</f>
        <v>0</v>
      </c>
      <c r="Q279" s="211"/>
      <c r="R279" s="212">
        <f>SUM(R280:R282)</f>
        <v>0</v>
      </c>
      <c r="S279" s="211"/>
      <c r="T279" s="213">
        <f>SUM(T280:T282)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83</v>
      </c>
      <c r="AT279" s="215" t="s">
        <v>74</v>
      </c>
      <c r="AU279" s="215" t="s">
        <v>83</v>
      </c>
      <c r="AY279" s="214" t="s">
        <v>133</v>
      </c>
      <c r="BK279" s="216">
        <f>SUM(BK280:BK282)</f>
        <v>0</v>
      </c>
    </row>
    <row r="280" s="2" customFormat="1" ht="24.15" customHeight="1">
      <c r="A280" s="38"/>
      <c r="B280" s="39"/>
      <c r="C280" s="219" t="s">
        <v>395</v>
      </c>
      <c r="D280" s="219" t="s">
        <v>135</v>
      </c>
      <c r="E280" s="220" t="s">
        <v>439</v>
      </c>
      <c r="F280" s="221" t="s">
        <v>440</v>
      </c>
      <c r="G280" s="222" t="s">
        <v>176</v>
      </c>
      <c r="H280" s="223">
        <v>4.5999999999999996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40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139</v>
      </c>
      <c r="AT280" s="231" t="s">
        <v>135</v>
      </c>
      <c r="AU280" s="231" t="s">
        <v>85</v>
      </c>
      <c r="AY280" s="17" t="s">
        <v>133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83</v>
      </c>
      <c r="BK280" s="232">
        <f>ROUND(I280*H280,2)</f>
        <v>0</v>
      </c>
      <c r="BL280" s="17" t="s">
        <v>139</v>
      </c>
      <c r="BM280" s="231" t="s">
        <v>698</v>
      </c>
    </row>
    <row r="281" s="14" customFormat="1">
      <c r="A281" s="14"/>
      <c r="B281" s="244"/>
      <c r="C281" s="245"/>
      <c r="D281" s="235" t="s">
        <v>141</v>
      </c>
      <c r="E281" s="246" t="s">
        <v>1</v>
      </c>
      <c r="F281" s="247" t="s">
        <v>699</v>
      </c>
      <c r="G281" s="245"/>
      <c r="H281" s="248">
        <v>4.5999999999999996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141</v>
      </c>
      <c r="AU281" s="254" t="s">
        <v>85</v>
      </c>
      <c r="AV281" s="14" t="s">
        <v>85</v>
      </c>
      <c r="AW281" s="14" t="s">
        <v>32</v>
      </c>
      <c r="AX281" s="14" t="s">
        <v>75</v>
      </c>
      <c r="AY281" s="254" t="s">
        <v>133</v>
      </c>
    </row>
    <row r="282" s="15" customFormat="1">
      <c r="A282" s="15"/>
      <c r="B282" s="255"/>
      <c r="C282" s="256"/>
      <c r="D282" s="235" t="s">
        <v>141</v>
      </c>
      <c r="E282" s="257" t="s">
        <v>1</v>
      </c>
      <c r="F282" s="258" t="s">
        <v>146</v>
      </c>
      <c r="G282" s="256"/>
      <c r="H282" s="259">
        <v>4.5999999999999996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141</v>
      </c>
      <c r="AU282" s="265" t="s">
        <v>85</v>
      </c>
      <c r="AV282" s="15" t="s">
        <v>139</v>
      </c>
      <c r="AW282" s="15" t="s">
        <v>32</v>
      </c>
      <c r="AX282" s="15" t="s">
        <v>83</v>
      </c>
      <c r="AY282" s="265" t="s">
        <v>133</v>
      </c>
    </row>
    <row r="283" s="12" customFormat="1" ht="22.8" customHeight="1">
      <c r="A283" s="12"/>
      <c r="B283" s="203"/>
      <c r="C283" s="204"/>
      <c r="D283" s="205" t="s">
        <v>74</v>
      </c>
      <c r="E283" s="217" t="s">
        <v>451</v>
      </c>
      <c r="F283" s="217" t="s">
        <v>452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SUM(P284:P305)</f>
        <v>0</v>
      </c>
      <c r="Q283" s="211"/>
      <c r="R283" s="212">
        <f>SUM(R284:R305)</f>
        <v>0</v>
      </c>
      <c r="S283" s="211"/>
      <c r="T283" s="213">
        <f>SUM(T284:T305)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83</v>
      </c>
      <c r="AT283" s="215" t="s">
        <v>74</v>
      </c>
      <c r="AU283" s="215" t="s">
        <v>83</v>
      </c>
      <c r="AY283" s="214" t="s">
        <v>133</v>
      </c>
      <c r="BK283" s="216">
        <f>SUM(BK284:BK305)</f>
        <v>0</v>
      </c>
    </row>
    <row r="284" s="2" customFormat="1" ht="16.5" customHeight="1">
      <c r="A284" s="38"/>
      <c r="B284" s="39"/>
      <c r="C284" s="219" t="s">
        <v>399</v>
      </c>
      <c r="D284" s="219" t="s">
        <v>135</v>
      </c>
      <c r="E284" s="220" t="s">
        <v>454</v>
      </c>
      <c r="F284" s="221" t="s">
        <v>455</v>
      </c>
      <c r="G284" s="222" t="s">
        <v>218</v>
      </c>
      <c r="H284" s="223">
        <v>45.859000000000002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40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139</v>
      </c>
      <c r="AT284" s="231" t="s">
        <v>135</v>
      </c>
      <c r="AU284" s="231" t="s">
        <v>85</v>
      </c>
      <c r="AY284" s="17" t="s">
        <v>133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83</v>
      </c>
      <c r="BK284" s="232">
        <f>ROUND(I284*H284,2)</f>
        <v>0</v>
      </c>
      <c r="BL284" s="17" t="s">
        <v>139</v>
      </c>
      <c r="BM284" s="231" t="s">
        <v>700</v>
      </c>
    </row>
    <row r="285" s="14" customFormat="1">
      <c r="A285" s="14"/>
      <c r="B285" s="244"/>
      <c r="C285" s="245"/>
      <c r="D285" s="235" t="s">
        <v>141</v>
      </c>
      <c r="E285" s="246" t="s">
        <v>1</v>
      </c>
      <c r="F285" s="247" t="s">
        <v>701</v>
      </c>
      <c r="G285" s="245"/>
      <c r="H285" s="248">
        <v>24.649999999999999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141</v>
      </c>
      <c r="AU285" s="254" t="s">
        <v>85</v>
      </c>
      <c r="AV285" s="14" t="s">
        <v>85</v>
      </c>
      <c r="AW285" s="14" t="s">
        <v>32</v>
      </c>
      <c r="AX285" s="14" t="s">
        <v>75</v>
      </c>
      <c r="AY285" s="254" t="s">
        <v>133</v>
      </c>
    </row>
    <row r="286" s="14" customFormat="1">
      <c r="A286" s="14"/>
      <c r="B286" s="244"/>
      <c r="C286" s="245"/>
      <c r="D286" s="235" t="s">
        <v>141</v>
      </c>
      <c r="E286" s="246" t="s">
        <v>1</v>
      </c>
      <c r="F286" s="247" t="s">
        <v>702</v>
      </c>
      <c r="G286" s="245"/>
      <c r="H286" s="248">
        <v>8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141</v>
      </c>
      <c r="AU286" s="254" t="s">
        <v>85</v>
      </c>
      <c r="AV286" s="14" t="s">
        <v>85</v>
      </c>
      <c r="AW286" s="14" t="s">
        <v>32</v>
      </c>
      <c r="AX286" s="14" t="s">
        <v>75</v>
      </c>
      <c r="AY286" s="254" t="s">
        <v>133</v>
      </c>
    </row>
    <row r="287" s="14" customFormat="1">
      <c r="A287" s="14"/>
      <c r="B287" s="244"/>
      <c r="C287" s="245"/>
      <c r="D287" s="235" t="s">
        <v>141</v>
      </c>
      <c r="E287" s="246" t="s">
        <v>1</v>
      </c>
      <c r="F287" s="247" t="s">
        <v>459</v>
      </c>
      <c r="G287" s="245"/>
      <c r="H287" s="248">
        <v>1.1339999999999999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141</v>
      </c>
      <c r="AU287" s="254" t="s">
        <v>85</v>
      </c>
      <c r="AV287" s="14" t="s">
        <v>85</v>
      </c>
      <c r="AW287" s="14" t="s">
        <v>32</v>
      </c>
      <c r="AX287" s="14" t="s">
        <v>75</v>
      </c>
      <c r="AY287" s="254" t="s">
        <v>133</v>
      </c>
    </row>
    <row r="288" s="14" customFormat="1">
      <c r="A288" s="14"/>
      <c r="B288" s="244"/>
      <c r="C288" s="245"/>
      <c r="D288" s="235" t="s">
        <v>141</v>
      </c>
      <c r="E288" s="246" t="s">
        <v>1</v>
      </c>
      <c r="F288" s="247" t="s">
        <v>703</v>
      </c>
      <c r="G288" s="245"/>
      <c r="H288" s="248">
        <v>12.074999999999999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141</v>
      </c>
      <c r="AU288" s="254" t="s">
        <v>85</v>
      </c>
      <c r="AV288" s="14" t="s">
        <v>85</v>
      </c>
      <c r="AW288" s="14" t="s">
        <v>32</v>
      </c>
      <c r="AX288" s="14" t="s">
        <v>75</v>
      </c>
      <c r="AY288" s="254" t="s">
        <v>133</v>
      </c>
    </row>
    <row r="289" s="15" customFormat="1">
      <c r="A289" s="15"/>
      <c r="B289" s="255"/>
      <c r="C289" s="256"/>
      <c r="D289" s="235" t="s">
        <v>141</v>
      </c>
      <c r="E289" s="257" t="s">
        <v>1</v>
      </c>
      <c r="F289" s="258" t="s">
        <v>146</v>
      </c>
      <c r="G289" s="256"/>
      <c r="H289" s="259">
        <v>45.858999999999995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141</v>
      </c>
      <c r="AU289" s="265" t="s">
        <v>85</v>
      </c>
      <c r="AV289" s="15" t="s">
        <v>139</v>
      </c>
      <c r="AW289" s="15" t="s">
        <v>32</v>
      </c>
      <c r="AX289" s="15" t="s">
        <v>83</v>
      </c>
      <c r="AY289" s="265" t="s">
        <v>133</v>
      </c>
    </row>
    <row r="290" s="2" customFormat="1" ht="24.15" customHeight="1">
      <c r="A290" s="38"/>
      <c r="B290" s="39"/>
      <c r="C290" s="219" t="s">
        <v>403</v>
      </c>
      <c r="D290" s="219" t="s">
        <v>135</v>
      </c>
      <c r="E290" s="220" t="s">
        <v>462</v>
      </c>
      <c r="F290" s="221" t="s">
        <v>463</v>
      </c>
      <c r="G290" s="222" t="s">
        <v>218</v>
      </c>
      <c r="H290" s="223">
        <v>729.70799999999997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40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139</v>
      </c>
      <c r="AT290" s="231" t="s">
        <v>135</v>
      </c>
      <c r="AU290" s="231" t="s">
        <v>85</v>
      </c>
      <c r="AY290" s="17" t="s">
        <v>133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83</v>
      </c>
      <c r="BK290" s="232">
        <f>ROUND(I290*H290,2)</f>
        <v>0</v>
      </c>
      <c r="BL290" s="17" t="s">
        <v>139</v>
      </c>
      <c r="BM290" s="231" t="s">
        <v>704</v>
      </c>
    </row>
    <row r="291" s="14" customFormat="1">
      <c r="A291" s="14"/>
      <c r="B291" s="244"/>
      <c r="C291" s="245"/>
      <c r="D291" s="235" t="s">
        <v>141</v>
      </c>
      <c r="E291" s="246" t="s">
        <v>1</v>
      </c>
      <c r="F291" s="247" t="s">
        <v>705</v>
      </c>
      <c r="G291" s="245"/>
      <c r="H291" s="248">
        <v>729.70799999999997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141</v>
      </c>
      <c r="AU291" s="254" t="s">
        <v>85</v>
      </c>
      <c r="AV291" s="14" t="s">
        <v>85</v>
      </c>
      <c r="AW291" s="14" t="s">
        <v>32</v>
      </c>
      <c r="AX291" s="14" t="s">
        <v>83</v>
      </c>
      <c r="AY291" s="254" t="s">
        <v>133</v>
      </c>
    </row>
    <row r="292" s="2" customFormat="1" ht="24.15" customHeight="1">
      <c r="A292" s="38"/>
      <c r="B292" s="39"/>
      <c r="C292" s="219" t="s">
        <v>407</v>
      </c>
      <c r="D292" s="219" t="s">
        <v>135</v>
      </c>
      <c r="E292" s="220" t="s">
        <v>467</v>
      </c>
      <c r="F292" s="221" t="s">
        <v>468</v>
      </c>
      <c r="G292" s="222" t="s">
        <v>218</v>
      </c>
      <c r="H292" s="223">
        <v>60.808999999999998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40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139</v>
      </c>
      <c r="AT292" s="231" t="s">
        <v>135</v>
      </c>
      <c r="AU292" s="231" t="s">
        <v>85</v>
      </c>
      <c r="AY292" s="17" t="s">
        <v>133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83</v>
      </c>
      <c r="BK292" s="232">
        <f>ROUND(I292*H292,2)</f>
        <v>0</v>
      </c>
      <c r="BL292" s="17" t="s">
        <v>139</v>
      </c>
      <c r="BM292" s="231" t="s">
        <v>706</v>
      </c>
    </row>
    <row r="293" s="2" customFormat="1" ht="33" customHeight="1">
      <c r="A293" s="38"/>
      <c r="B293" s="39"/>
      <c r="C293" s="219" t="s">
        <v>411</v>
      </c>
      <c r="D293" s="219" t="s">
        <v>135</v>
      </c>
      <c r="E293" s="220" t="s">
        <v>471</v>
      </c>
      <c r="F293" s="221" t="s">
        <v>472</v>
      </c>
      <c r="G293" s="222" t="s">
        <v>218</v>
      </c>
      <c r="H293" s="223">
        <v>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40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139</v>
      </c>
      <c r="AT293" s="231" t="s">
        <v>135</v>
      </c>
      <c r="AU293" s="231" t="s">
        <v>85</v>
      </c>
      <c r="AY293" s="17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83</v>
      </c>
      <c r="BK293" s="232">
        <f>ROUND(I293*H293,2)</f>
        <v>0</v>
      </c>
      <c r="BL293" s="17" t="s">
        <v>139</v>
      </c>
      <c r="BM293" s="231" t="s">
        <v>707</v>
      </c>
    </row>
    <row r="294" s="14" customFormat="1">
      <c r="A294" s="14"/>
      <c r="B294" s="244"/>
      <c r="C294" s="245"/>
      <c r="D294" s="235" t="s">
        <v>141</v>
      </c>
      <c r="E294" s="246" t="s">
        <v>1</v>
      </c>
      <c r="F294" s="247" t="s">
        <v>708</v>
      </c>
      <c r="G294" s="245"/>
      <c r="H294" s="248">
        <v>8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141</v>
      </c>
      <c r="AU294" s="254" t="s">
        <v>85</v>
      </c>
      <c r="AV294" s="14" t="s">
        <v>85</v>
      </c>
      <c r="AW294" s="14" t="s">
        <v>32</v>
      </c>
      <c r="AX294" s="14" t="s">
        <v>75</v>
      </c>
      <c r="AY294" s="254" t="s">
        <v>133</v>
      </c>
    </row>
    <row r="295" s="15" customFormat="1">
      <c r="A295" s="15"/>
      <c r="B295" s="255"/>
      <c r="C295" s="256"/>
      <c r="D295" s="235" t="s">
        <v>141</v>
      </c>
      <c r="E295" s="257" t="s">
        <v>1</v>
      </c>
      <c r="F295" s="258" t="s">
        <v>146</v>
      </c>
      <c r="G295" s="256"/>
      <c r="H295" s="259">
        <v>8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141</v>
      </c>
      <c r="AU295" s="265" t="s">
        <v>85</v>
      </c>
      <c r="AV295" s="15" t="s">
        <v>139</v>
      </c>
      <c r="AW295" s="15" t="s">
        <v>32</v>
      </c>
      <c r="AX295" s="15" t="s">
        <v>83</v>
      </c>
      <c r="AY295" s="265" t="s">
        <v>133</v>
      </c>
    </row>
    <row r="296" s="2" customFormat="1" ht="37.8" customHeight="1">
      <c r="A296" s="38"/>
      <c r="B296" s="39"/>
      <c r="C296" s="219" t="s">
        <v>418</v>
      </c>
      <c r="D296" s="219" t="s">
        <v>135</v>
      </c>
      <c r="E296" s="220" t="s">
        <v>475</v>
      </c>
      <c r="F296" s="221" t="s">
        <v>476</v>
      </c>
      <c r="G296" s="222" t="s">
        <v>218</v>
      </c>
      <c r="H296" s="223">
        <v>1.1339999999999999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40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139</v>
      </c>
      <c r="AT296" s="231" t="s">
        <v>135</v>
      </c>
      <c r="AU296" s="231" t="s">
        <v>85</v>
      </c>
      <c r="AY296" s="17" t="s">
        <v>133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83</v>
      </c>
      <c r="BK296" s="232">
        <f>ROUND(I296*H296,2)</f>
        <v>0</v>
      </c>
      <c r="BL296" s="17" t="s">
        <v>139</v>
      </c>
      <c r="BM296" s="231" t="s">
        <v>709</v>
      </c>
    </row>
    <row r="297" s="14" customFormat="1">
      <c r="A297" s="14"/>
      <c r="B297" s="244"/>
      <c r="C297" s="245"/>
      <c r="D297" s="235" t="s">
        <v>141</v>
      </c>
      <c r="E297" s="246" t="s">
        <v>1</v>
      </c>
      <c r="F297" s="247" t="s">
        <v>459</v>
      </c>
      <c r="G297" s="245"/>
      <c r="H297" s="248">
        <v>1.1339999999999999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141</v>
      </c>
      <c r="AU297" s="254" t="s">
        <v>85</v>
      </c>
      <c r="AV297" s="14" t="s">
        <v>85</v>
      </c>
      <c r="AW297" s="14" t="s">
        <v>32</v>
      </c>
      <c r="AX297" s="14" t="s">
        <v>83</v>
      </c>
      <c r="AY297" s="254" t="s">
        <v>133</v>
      </c>
    </row>
    <row r="298" s="2" customFormat="1" ht="33" customHeight="1">
      <c r="A298" s="38"/>
      <c r="B298" s="39"/>
      <c r="C298" s="219" t="s">
        <v>423</v>
      </c>
      <c r="D298" s="219" t="s">
        <v>135</v>
      </c>
      <c r="E298" s="220" t="s">
        <v>479</v>
      </c>
      <c r="F298" s="221" t="s">
        <v>480</v>
      </c>
      <c r="G298" s="222" t="s">
        <v>218</v>
      </c>
      <c r="H298" s="223">
        <v>12.074999999999999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40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139</v>
      </c>
      <c r="AT298" s="231" t="s">
        <v>135</v>
      </c>
      <c r="AU298" s="231" t="s">
        <v>85</v>
      </c>
      <c r="AY298" s="17" t="s">
        <v>133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83</v>
      </c>
      <c r="BK298" s="232">
        <f>ROUND(I298*H298,2)</f>
        <v>0</v>
      </c>
      <c r="BL298" s="17" t="s">
        <v>139</v>
      </c>
      <c r="BM298" s="231" t="s">
        <v>710</v>
      </c>
    </row>
    <row r="299" s="13" customFormat="1">
      <c r="A299" s="13"/>
      <c r="B299" s="233"/>
      <c r="C299" s="234"/>
      <c r="D299" s="235" t="s">
        <v>141</v>
      </c>
      <c r="E299" s="236" t="s">
        <v>1</v>
      </c>
      <c r="F299" s="237" t="s">
        <v>482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141</v>
      </c>
      <c r="AU299" s="243" t="s">
        <v>85</v>
      </c>
      <c r="AV299" s="13" t="s">
        <v>83</v>
      </c>
      <c r="AW299" s="13" t="s">
        <v>32</v>
      </c>
      <c r="AX299" s="13" t="s">
        <v>75</v>
      </c>
      <c r="AY299" s="243" t="s">
        <v>133</v>
      </c>
    </row>
    <row r="300" s="14" customFormat="1">
      <c r="A300" s="14"/>
      <c r="B300" s="244"/>
      <c r="C300" s="245"/>
      <c r="D300" s="235" t="s">
        <v>141</v>
      </c>
      <c r="E300" s="246" t="s">
        <v>1</v>
      </c>
      <c r="F300" s="247" t="s">
        <v>711</v>
      </c>
      <c r="G300" s="245"/>
      <c r="H300" s="248">
        <v>3.4500000000000002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141</v>
      </c>
      <c r="AU300" s="254" t="s">
        <v>85</v>
      </c>
      <c r="AV300" s="14" t="s">
        <v>85</v>
      </c>
      <c r="AW300" s="14" t="s">
        <v>32</v>
      </c>
      <c r="AX300" s="14" t="s">
        <v>75</v>
      </c>
      <c r="AY300" s="254" t="s">
        <v>133</v>
      </c>
    </row>
    <row r="301" s="14" customFormat="1">
      <c r="A301" s="14"/>
      <c r="B301" s="244"/>
      <c r="C301" s="245"/>
      <c r="D301" s="235" t="s">
        <v>141</v>
      </c>
      <c r="E301" s="246" t="s">
        <v>1</v>
      </c>
      <c r="F301" s="247" t="s">
        <v>712</v>
      </c>
      <c r="G301" s="245"/>
      <c r="H301" s="248">
        <v>8.625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141</v>
      </c>
      <c r="AU301" s="254" t="s">
        <v>85</v>
      </c>
      <c r="AV301" s="14" t="s">
        <v>85</v>
      </c>
      <c r="AW301" s="14" t="s">
        <v>32</v>
      </c>
      <c r="AX301" s="14" t="s">
        <v>75</v>
      </c>
      <c r="AY301" s="254" t="s">
        <v>133</v>
      </c>
    </row>
    <row r="302" s="15" customFormat="1">
      <c r="A302" s="15"/>
      <c r="B302" s="255"/>
      <c r="C302" s="256"/>
      <c r="D302" s="235" t="s">
        <v>141</v>
      </c>
      <c r="E302" s="257" t="s">
        <v>1</v>
      </c>
      <c r="F302" s="258" t="s">
        <v>146</v>
      </c>
      <c r="G302" s="256"/>
      <c r="H302" s="259">
        <v>12.074999999999999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141</v>
      </c>
      <c r="AU302" s="265" t="s">
        <v>85</v>
      </c>
      <c r="AV302" s="15" t="s">
        <v>139</v>
      </c>
      <c r="AW302" s="15" t="s">
        <v>32</v>
      </c>
      <c r="AX302" s="15" t="s">
        <v>83</v>
      </c>
      <c r="AY302" s="265" t="s">
        <v>133</v>
      </c>
    </row>
    <row r="303" s="2" customFormat="1" ht="24.15" customHeight="1">
      <c r="A303" s="38"/>
      <c r="B303" s="39"/>
      <c r="C303" s="219" t="s">
        <v>428</v>
      </c>
      <c r="D303" s="219" t="s">
        <v>135</v>
      </c>
      <c r="E303" s="220" t="s">
        <v>486</v>
      </c>
      <c r="F303" s="221" t="s">
        <v>217</v>
      </c>
      <c r="G303" s="222" t="s">
        <v>218</v>
      </c>
      <c r="H303" s="223">
        <v>24.649999999999999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40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139</v>
      </c>
      <c r="AT303" s="231" t="s">
        <v>135</v>
      </c>
      <c r="AU303" s="231" t="s">
        <v>85</v>
      </c>
      <c r="AY303" s="17" t="s">
        <v>133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83</v>
      </c>
      <c r="BK303" s="232">
        <f>ROUND(I303*H303,2)</f>
        <v>0</v>
      </c>
      <c r="BL303" s="17" t="s">
        <v>139</v>
      </c>
      <c r="BM303" s="231" t="s">
        <v>713</v>
      </c>
    </row>
    <row r="304" s="14" customFormat="1">
      <c r="A304" s="14"/>
      <c r="B304" s="244"/>
      <c r="C304" s="245"/>
      <c r="D304" s="235" t="s">
        <v>141</v>
      </c>
      <c r="E304" s="246" t="s">
        <v>1</v>
      </c>
      <c r="F304" s="247" t="s">
        <v>701</v>
      </c>
      <c r="G304" s="245"/>
      <c r="H304" s="248">
        <v>24.649999999999999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141</v>
      </c>
      <c r="AU304" s="254" t="s">
        <v>85</v>
      </c>
      <c r="AV304" s="14" t="s">
        <v>85</v>
      </c>
      <c r="AW304" s="14" t="s">
        <v>32</v>
      </c>
      <c r="AX304" s="14" t="s">
        <v>75</v>
      </c>
      <c r="AY304" s="254" t="s">
        <v>133</v>
      </c>
    </row>
    <row r="305" s="15" customFormat="1">
      <c r="A305" s="15"/>
      <c r="B305" s="255"/>
      <c r="C305" s="256"/>
      <c r="D305" s="235" t="s">
        <v>141</v>
      </c>
      <c r="E305" s="257" t="s">
        <v>1</v>
      </c>
      <c r="F305" s="258" t="s">
        <v>146</v>
      </c>
      <c r="G305" s="256"/>
      <c r="H305" s="259">
        <v>24.649999999999999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141</v>
      </c>
      <c r="AU305" s="265" t="s">
        <v>85</v>
      </c>
      <c r="AV305" s="15" t="s">
        <v>139</v>
      </c>
      <c r="AW305" s="15" t="s">
        <v>32</v>
      </c>
      <c r="AX305" s="15" t="s">
        <v>83</v>
      </c>
      <c r="AY305" s="265" t="s">
        <v>133</v>
      </c>
    </row>
    <row r="306" s="12" customFormat="1" ht="22.8" customHeight="1">
      <c r="A306" s="12"/>
      <c r="B306" s="203"/>
      <c r="C306" s="204"/>
      <c r="D306" s="205" t="s">
        <v>74</v>
      </c>
      <c r="E306" s="217" t="s">
        <v>488</v>
      </c>
      <c r="F306" s="217" t="s">
        <v>489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P307</f>
        <v>0</v>
      </c>
      <c r="Q306" s="211"/>
      <c r="R306" s="212">
        <f>R307</f>
        <v>0</v>
      </c>
      <c r="S306" s="211"/>
      <c r="T306" s="213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83</v>
      </c>
      <c r="AT306" s="215" t="s">
        <v>74</v>
      </c>
      <c r="AU306" s="215" t="s">
        <v>83</v>
      </c>
      <c r="AY306" s="214" t="s">
        <v>133</v>
      </c>
      <c r="BK306" s="216">
        <f>BK307</f>
        <v>0</v>
      </c>
    </row>
    <row r="307" s="2" customFormat="1" ht="24.15" customHeight="1">
      <c r="A307" s="38"/>
      <c r="B307" s="39"/>
      <c r="C307" s="219" t="s">
        <v>432</v>
      </c>
      <c r="D307" s="219" t="s">
        <v>135</v>
      </c>
      <c r="E307" s="220" t="s">
        <v>491</v>
      </c>
      <c r="F307" s="221" t="s">
        <v>492</v>
      </c>
      <c r="G307" s="222" t="s">
        <v>218</v>
      </c>
      <c r="H307" s="223">
        <v>392.60000000000002</v>
      </c>
      <c r="I307" s="224"/>
      <c r="J307" s="225">
        <f>ROUND(I307*H307,2)</f>
        <v>0</v>
      </c>
      <c r="K307" s="226"/>
      <c r="L307" s="44"/>
      <c r="M307" s="277" t="s">
        <v>1</v>
      </c>
      <c r="N307" s="278" t="s">
        <v>40</v>
      </c>
      <c r="O307" s="279"/>
      <c r="P307" s="280">
        <f>O307*H307</f>
        <v>0</v>
      </c>
      <c r="Q307" s="280">
        <v>0</v>
      </c>
      <c r="R307" s="280">
        <f>Q307*H307</f>
        <v>0</v>
      </c>
      <c r="S307" s="280">
        <v>0</v>
      </c>
      <c r="T307" s="28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139</v>
      </c>
      <c r="AT307" s="231" t="s">
        <v>135</v>
      </c>
      <c r="AU307" s="231" t="s">
        <v>85</v>
      </c>
      <c r="AY307" s="17" t="s">
        <v>133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83</v>
      </c>
      <c r="BK307" s="232">
        <f>ROUND(I307*H307,2)</f>
        <v>0</v>
      </c>
      <c r="BL307" s="17" t="s">
        <v>139</v>
      </c>
      <c r="BM307" s="231" t="s">
        <v>714</v>
      </c>
    </row>
    <row r="308" s="2" customFormat="1" ht="6.96" customHeight="1">
      <c r="A308" s="38"/>
      <c r="B308" s="66"/>
      <c r="C308" s="67"/>
      <c r="D308" s="67"/>
      <c r="E308" s="67"/>
      <c r="F308" s="67"/>
      <c r="G308" s="67"/>
      <c r="H308" s="67"/>
      <c r="I308" s="67"/>
      <c r="J308" s="67"/>
      <c r="K308" s="67"/>
      <c r="L308" s="44"/>
      <c r="M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</row>
  </sheetData>
  <sheetProtection sheet="1" autoFilter="0" formatColumns="0" formatRows="0" objects="1" scenarios="1" spinCount="100000" saltValue="y0bVIMXvatJ0YvKF15dpbu3ZmJLlAjTKkT3tCIe2AnSR3t7lXIX1qbB8v++FQbMTF3xRmUUX424G2X6SrCzNBQ==" hashValue="bpZk9HxZzAovXeEXSWmtVTd4NeSYQoSCzEn2wByLItknx7DubqNSbOnMgaeehs4EBWonxjqI501SaSyN4bALIg==" algorithmName="SHA-512" password="CC35"/>
  <autoFilter ref="C124:K30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ROUND((SUM(BE123:BE247)),  2)</f>
        <v>0</v>
      </c>
      <c r="G33" s="38"/>
      <c r="H33" s="38"/>
      <c r="I33" s="155">
        <v>0.20999999999999999</v>
      </c>
      <c r="J33" s="154">
        <f>ROUND(((SUM(BE123:BE247))*I33),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ROUND((SUM(BF123:BF247)),  2)</f>
        <v>0</v>
      </c>
      <c r="G34" s="38"/>
      <c r="H34" s="38"/>
      <c r="I34" s="155">
        <v>0.12</v>
      </c>
      <c r="J34" s="154">
        <f>ROUND(((SUM(BF123:BF247))*I34),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ROUND((SUM(BG123:BG247)),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ROUND((SUM(BH123:BH247)),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ROUND((SUM(BI123:BI247)),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2025/0304 - SO 04 Ke Tvrzi - vodovod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495</v>
      </c>
      <c r="E101" s="188"/>
      <c r="F101" s="188"/>
      <c r="G101" s="188"/>
      <c r="H101" s="188"/>
      <c r="I101" s="188"/>
      <c r="J101" s="189">
        <f>J217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J231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117</v>
      </c>
      <c r="E103" s="188"/>
      <c r="F103" s="188"/>
      <c r="G103" s="188"/>
      <c r="H103" s="188"/>
      <c r="I103" s="188"/>
      <c r="J103" s="189">
        <f>J246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Pardubice, Bulharská, Ke Tvrzi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2025/0304 - SO 04 Ke Tvrzi - vodovod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11. 3. 2025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Vodovody a kanalizace Pardubice, a.s.</v>
      </c>
      <c r="G119" s="40"/>
      <c r="H119" s="40"/>
      <c r="I119" s="32" t="s">
        <v>31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119</v>
      </c>
      <c r="D122" s="194" t="s">
        <v>60</v>
      </c>
      <c r="E122" s="194" t="s">
        <v>56</v>
      </c>
      <c r="F122" s="194" t="s">
        <v>57</v>
      </c>
      <c r="G122" s="194" t="s">
        <v>120</v>
      </c>
      <c r="H122" s="194" t="s">
        <v>121</v>
      </c>
      <c r="I122" s="194" t="s">
        <v>122</v>
      </c>
      <c r="J122" s="195" t="s">
        <v>106</v>
      </c>
      <c r="K122" s="196" t="s">
        <v>123</v>
      </c>
      <c r="L122" s="197"/>
      <c r="M122" s="100" t="s">
        <v>1</v>
      </c>
      <c r="N122" s="101" t="s">
        <v>39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68.646438599999996</v>
      </c>
      <c r="S123" s="104"/>
      <c r="T123" s="201">
        <f>T124</f>
        <v>11.016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131</v>
      </c>
      <c r="F124" s="206" t="s">
        <v>132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P125+P191+P196+P217+P231+P246</f>
        <v>0</v>
      </c>
      <c r="Q124" s="211"/>
      <c r="R124" s="212">
        <f>R125+R191+R196+R217+R231+R246</f>
        <v>68.646438599999996</v>
      </c>
      <c r="S124" s="211"/>
      <c r="T124" s="213">
        <f>T125+T191+T196+T217+T231+T246</f>
        <v>11.016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75</v>
      </c>
      <c r="AY124" s="214" t="s">
        <v>133</v>
      </c>
      <c r="BK124" s="216">
        <f>BK125+BK191+BK196+BK217+BK231+BK246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83</v>
      </c>
      <c r="F125" s="217" t="s">
        <v>134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SUM(P126:P190)</f>
        <v>0</v>
      </c>
      <c r="Q125" s="211"/>
      <c r="R125" s="212">
        <f>SUM(R126:R190)</f>
        <v>52.231823999999996</v>
      </c>
      <c r="S125" s="211"/>
      <c r="T125" s="213">
        <f>SUM(T126:T190)</f>
        <v>11.016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83</v>
      </c>
      <c r="AY125" s="214" t="s">
        <v>133</v>
      </c>
      <c r="BK125" s="216">
        <f>SUM(BK126:BK190)</f>
        <v>0</v>
      </c>
    </row>
    <row r="126" s="2" customFormat="1" ht="33" customHeight="1">
      <c r="A126" s="38"/>
      <c r="B126" s="39"/>
      <c r="C126" s="219" t="s">
        <v>83</v>
      </c>
      <c r="D126" s="219" t="s">
        <v>135</v>
      </c>
      <c r="E126" s="220" t="s">
        <v>136</v>
      </c>
      <c r="F126" s="221" t="s">
        <v>137</v>
      </c>
      <c r="G126" s="222" t="s">
        <v>138</v>
      </c>
      <c r="H126" s="223">
        <v>18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0.28999999999999998</v>
      </c>
      <c r="T126" s="230">
        <f>S126*H126</f>
        <v>5.2199999999999998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139</v>
      </c>
      <c r="AT126" s="231" t="s">
        <v>135</v>
      </c>
      <c r="AU126" s="231" t="s">
        <v>85</v>
      </c>
      <c r="AY126" s="17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139</v>
      </c>
      <c r="BM126" s="231" t="s">
        <v>716</v>
      </c>
    </row>
    <row r="127" s="13" customFormat="1">
      <c r="A127" s="13"/>
      <c r="B127" s="233"/>
      <c r="C127" s="234"/>
      <c r="D127" s="235" t="s">
        <v>141</v>
      </c>
      <c r="E127" s="236" t="s">
        <v>1</v>
      </c>
      <c r="F127" s="237" t="s">
        <v>142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141</v>
      </c>
      <c r="AU127" s="243" t="s">
        <v>85</v>
      </c>
      <c r="AV127" s="13" t="s">
        <v>83</v>
      </c>
      <c r="AW127" s="13" t="s">
        <v>32</v>
      </c>
      <c r="AX127" s="13" t="s">
        <v>75</v>
      </c>
      <c r="AY127" s="243" t="s">
        <v>133</v>
      </c>
    </row>
    <row r="128" s="14" customFormat="1">
      <c r="A128" s="14"/>
      <c r="B128" s="244"/>
      <c r="C128" s="245"/>
      <c r="D128" s="235" t="s">
        <v>141</v>
      </c>
      <c r="E128" s="246" t="s">
        <v>1</v>
      </c>
      <c r="F128" s="247" t="s">
        <v>717</v>
      </c>
      <c r="G128" s="245"/>
      <c r="H128" s="248">
        <v>18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141</v>
      </c>
      <c r="AU128" s="254" t="s">
        <v>85</v>
      </c>
      <c r="AV128" s="14" t="s">
        <v>85</v>
      </c>
      <c r="AW128" s="14" t="s">
        <v>32</v>
      </c>
      <c r="AX128" s="14" t="s">
        <v>75</v>
      </c>
      <c r="AY128" s="254" t="s">
        <v>133</v>
      </c>
    </row>
    <row r="129" s="15" customFormat="1">
      <c r="A129" s="15"/>
      <c r="B129" s="255"/>
      <c r="C129" s="256"/>
      <c r="D129" s="235" t="s">
        <v>141</v>
      </c>
      <c r="E129" s="257" t="s">
        <v>1</v>
      </c>
      <c r="F129" s="258" t="s">
        <v>146</v>
      </c>
      <c r="G129" s="256"/>
      <c r="H129" s="259">
        <v>18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141</v>
      </c>
      <c r="AU129" s="265" t="s">
        <v>85</v>
      </c>
      <c r="AV129" s="15" t="s">
        <v>139</v>
      </c>
      <c r="AW129" s="15" t="s">
        <v>32</v>
      </c>
      <c r="AX129" s="15" t="s">
        <v>83</v>
      </c>
      <c r="AY129" s="265" t="s">
        <v>133</v>
      </c>
    </row>
    <row r="130" s="2" customFormat="1" ht="33" customHeight="1">
      <c r="A130" s="38"/>
      <c r="B130" s="39"/>
      <c r="C130" s="219" t="s">
        <v>85</v>
      </c>
      <c r="D130" s="219" t="s">
        <v>135</v>
      </c>
      <c r="E130" s="220" t="s">
        <v>147</v>
      </c>
      <c r="F130" s="221" t="s">
        <v>148</v>
      </c>
      <c r="G130" s="222" t="s">
        <v>138</v>
      </c>
      <c r="H130" s="223">
        <v>18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4.0000000000000003E-05</v>
      </c>
      <c r="R130" s="229">
        <f>Q130*H130</f>
        <v>0.00072000000000000005</v>
      </c>
      <c r="S130" s="229">
        <v>0.091999999999999998</v>
      </c>
      <c r="T130" s="230">
        <f>S130*H130</f>
        <v>1.6559999999999999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139</v>
      </c>
      <c r="AT130" s="231" t="s">
        <v>135</v>
      </c>
      <c r="AU130" s="231" t="s">
        <v>85</v>
      </c>
      <c r="AY130" s="17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139</v>
      </c>
      <c r="BM130" s="231" t="s">
        <v>718</v>
      </c>
    </row>
    <row r="131" s="13" customFormat="1">
      <c r="A131" s="13"/>
      <c r="B131" s="233"/>
      <c r="C131" s="234"/>
      <c r="D131" s="235" t="s">
        <v>141</v>
      </c>
      <c r="E131" s="236" t="s">
        <v>1</v>
      </c>
      <c r="F131" s="237" t="s">
        <v>150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85</v>
      </c>
      <c r="AV131" s="13" t="s">
        <v>83</v>
      </c>
      <c r="AW131" s="13" t="s">
        <v>32</v>
      </c>
      <c r="AX131" s="13" t="s">
        <v>75</v>
      </c>
      <c r="AY131" s="243" t="s">
        <v>133</v>
      </c>
    </row>
    <row r="132" s="14" customFormat="1">
      <c r="A132" s="14"/>
      <c r="B132" s="244"/>
      <c r="C132" s="245"/>
      <c r="D132" s="235" t="s">
        <v>141</v>
      </c>
      <c r="E132" s="246" t="s">
        <v>1</v>
      </c>
      <c r="F132" s="247" t="s">
        <v>717</v>
      </c>
      <c r="G132" s="245"/>
      <c r="H132" s="248">
        <v>18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141</v>
      </c>
      <c r="AU132" s="254" t="s">
        <v>85</v>
      </c>
      <c r="AV132" s="14" t="s">
        <v>85</v>
      </c>
      <c r="AW132" s="14" t="s">
        <v>32</v>
      </c>
      <c r="AX132" s="14" t="s">
        <v>75</v>
      </c>
      <c r="AY132" s="254" t="s">
        <v>133</v>
      </c>
    </row>
    <row r="133" s="15" customFormat="1">
      <c r="A133" s="15"/>
      <c r="B133" s="255"/>
      <c r="C133" s="256"/>
      <c r="D133" s="235" t="s">
        <v>141</v>
      </c>
      <c r="E133" s="257" t="s">
        <v>1</v>
      </c>
      <c r="F133" s="258" t="s">
        <v>146</v>
      </c>
      <c r="G133" s="256"/>
      <c r="H133" s="259">
        <v>18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141</v>
      </c>
      <c r="AU133" s="265" t="s">
        <v>85</v>
      </c>
      <c r="AV133" s="15" t="s">
        <v>139</v>
      </c>
      <c r="AW133" s="15" t="s">
        <v>32</v>
      </c>
      <c r="AX133" s="15" t="s">
        <v>83</v>
      </c>
      <c r="AY133" s="265" t="s">
        <v>133</v>
      </c>
    </row>
    <row r="134" s="2" customFormat="1" ht="33" customHeight="1">
      <c r="A134" s="38"/>
      <c r="B134" s="39"/>
      <c r="C134" s="219" t="s">
        <v>151</v>
      </c>
      <c r="D134" s="219" t="s">
        <v>135</v>
      </c>
      <c r="E134" s="220" t="s">
        <v>152</v>
      </c>
      <c r="F134" s="221" t="s">
        <v>153</v>
      </c>
      <c r="G134" s="222" t="s">
        <v>138</v>
      </c>
      <c r="H134" s="223">
        <v>18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9.0000000000000006E-05</v>
      </c>
      <c r="R134" s="229">
        <f>Q134*H134</f>
        <v>0.0016200000000000001</v>
      </c>
      <c r="S134" s="229">
        <v>0.23000000000000001</v>
      </c>
      <c r="T134" s="230">
        <f>S134*H134</f>
        <v>4.1400000000000006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139</v>
      </c>
      <c r="AT134" s="231" t="s">
        <v>135</v>
      </c>
      <c r="AU134" s="231" t="s">
        <v>85</v>
      </c>
      <c r="AY134" s="17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139</v>
      </c>
      <c r="BM134" s="231" t="s">
        <v>719</v>
      </c>
    </row>
    <row r="135" s="13" customFormat="1">
      <c r="A135" s="13"/>
      <c r="B135" s="233"/>
      <c r="C135" s="234"/>
      <c r="D135" s="235" t="s">
        <v>141</v>
      </c>
      <c r="E135" s="236" t="s">
        <v>1</v>
      </c>
      <c r="F135" s="237" t="s">
        <v>142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133</v>
      </c>
    </row>
    <row r="136" s="14" customFormat="1">
      <c r="A136" s="14"/>
      <c r="B136" s="244"/>
      <c r="C136" s="245"/>
      <c r="D136" s="235" t="s">
        <v>141</v>
      </c>
      <c r="E136" s="246" t="s">
        <v>1</v>
      </c>
      <c r="F136" s="247" t="s">
        <v>717</v>
      </c>
      <c r="G136" s="245"/>
      <c r="H136" s="248">
        <v>18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141</v>
      </c>
      <c r="AU136" s="254" t="s">
        <v>85</v>
      </c>
      <c r="AV136" s="14" t="s">
        <v>85</v>
      </c>
      <c r="AW136" s="14" t="s">
        <v>32</v>
      </c>
      <c r="AX136" s="14" t="s">
        <v>75</v>
      </c>
      <c r="AY136" s="254" t="s">
        <v>133</v>
      </c>
    </row>
    <row r="137" s="15" customFormat="1">
      <c r="A137" s="15"/>
      <c r="B137" s="255"/>
      <c r="C137" s="256"/>
      <c r="D137" s="235" t="s">
        <v>141</v>
      </c>
      <c r="E137" s="257" t="s">
        <v>1</v>
      </c>
      <c r="F137" s="258" t="s">
        <v>146</v>
      </c>
      <c r="G137" s="256"/>
      <c r="H137" s="259">
        <v>18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141</v>
      </c>
      <c r="AU137" s="265" t="s">
        <v>85</v>
      </c>
      <c r="AV137" s="15" t="s">
        <v>139</v>
      </c>
      <c r="AW137" s="15" t="s">
        <v>32</v>
      </c>
      <c r="AX137" s="15" t="s">
        <v>83</v>
      </c>
      <c r="AY137" s="265" t="s">
        <v>133</v>
      </c>
    </row>
    <row r="138" s="2" customFormat="1" ht="24.15" customHeight="1">
      <c r="A138" s="38"/>
      <c r="B138" s="39"/>
      <c r="C138" s="219" t="s">
        <v>139</v>
      </c>
      <c r="D138" s="219" t="s">
        <v>135</v>
      </c>
      <c r="E138" s="220" t="s">
        <v>181</v>
      </c>
      <c r="F138" s="221" t="s">
        <v>182</v>
      </c>
      <c r="G138" s="222" t="s">
        <v>183</v>
      </c>
      <c r="H138" s="223">
        <v>47.774999999999999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139</v>
      </c>
      <c r="AT138" s="231" t="s">
        <v>135</v>
      </c>
      <c r="AU138" s="231" t="s">
        <v>85</v>
      </c>
      <c r="AY138" s="17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83</v>
      </c>
      <c r="BK138" s="232">
        <f>ROUND(I138*H138,2)</f>
        <v>0</v>
      </c>
      <c r="BL138" s="17" t="s">
        <v>139</v>
      </c>
      <c r="BM138" s="231" t="s">
        <v>720</v>
      </c>
    </row>
    <row r="139" s="13" customFormat="1">
      <c r="A139" s="13"/>
      <c r="B139" s="233"/>
      <c r="C139" s="234"/>
      <c r="D139" s="235" t="s">
        <v>141</v>
      </c>
      <c r="E139" s="236" t="s">
        <v>1</v>
      </c>
      <c r="F139" s="237" t="s">
        <v>185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85</v>
      </c>
      <c r="AV139" s="13" t="s">
        <v>83</v>
      </c>
      <c r="AW139" s="13" t="s">
        <v>32</v>
      </c>
      <c r="AX139" s="13" t="s">
        <v>75</v>
      </c>
      <c r="AY139" s="243" t="s">
        <v>133</v>
      </c>
    </row>
    <row r="140" s="14" customFormat="1">
      <c r="A140" s="14"/>
      <c r="B140" s="244"/>
      <c r="C140" s="245"/>
      <c r="D140" s="235" t="s">
        <v>141</v>
      </c>
      <c r="E140" s="246" t="s">
        <v>1</v>
      </c>
      <c r="F140" s="247" t="s">
        <v>501</v>
      </c>
      <c r="G140" s="245"/>
      <c r="H140" s="248">
        <v>47.774999999999999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141</v>
      </c>
      <c r="AU140" s="254" t="s">
        <v>85</v>
      </c>
      <c r="AV140" s="14" t="s">
        <v>85</v>
      </c>
      <c r="AW140" s="14" t="s">
        <v>32</v>
      </c>
      <c r="AX140" s="14" t="s">
        <v>75</v>
      </c>
      <c r="AY140" s="254" t="s">
        <v>133</v>
      </c>
    </row>
    <row r="141" s="15" customFormat="1">
      <c r="A141" s="15"/>
      <c r="B141" s="255"/>
      <c r="C141" s="256"/>
      <c r="D141" s="235" t="s">
        <v>141</v>
      </c>
      <c r="E141" s="257" t="s">
        <v>1</v>
      </c>
      <c r="F141" s="258" t="s">
        <v>146</v>
      </c>
      <c r="G141" s="256"/>
      <c r="H141" s="259">
        <v>47.774999999999999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141</v>
      </c>
      <c r="AU141" s="265" t="s">
        <v>85</v>
      </c>
      <c r="AV141" s="15" t="s">
        <v>139</v>
      </c>
      <c r="AW141" s="15" t="s">
        <v>32</v>
      </c>
      <c r="AX141" s="15" t="s">
        <v>83</v>
      </c>
      <c r="AY141" s="265" t="s">
        <v>133</v>
      </c>
    </row>
    <row r="142" s="2" customFormat="1" ht="33" customHeight="1">
      <c r="A142" s="38"/>
      <c r="B142" s="39"/>
      <c r="C142" s="219" t="s">
        <v>161</v>
      </c>
      <c r="D142" s="219" t="s">
        <v>135</v>
      </c>
      <c r="E142" s="220" t="s">
        <v>188</v>
      </c>
      <c r="F142" s="221" t="s">
        <v>189</v>
      </c>
      <c r="G142" s="222" t="s">
        <v>183</v>
      </c>
      <c r="H142" s="223">
        <v>27.899999999999999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85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139</v>
      </c>
      <c r="BM142" s="231" t="s">
        <v>721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503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85</v>
      </c>
      <c r="AV143" s="13" t="s">
        <v>83</v>
      </c>
      <c r="AW143" s="13" t="s">
        <v>32</v>
      </c>
      <c r="AX143" s="13" t="s">
        <v>75</v>
      </c>
      <c r="AY143" s="243" t="s">
        <v>133</v>
      </c>
    </row>
    <row r="144" s="14" customFormat="1">
      <c r="A144" s="14"/>
      <c r="B144" s="244"/>
      <c r="C144" s="245"/>
      <c r="D144" s="235" t="s">
        <v>141</v>
      </c>
      <c r="E144" s="246" t="s">
        <v>1</v>
      </c>
      <c r="F144" s="247" t="s">
        <v>722</v>
      </c>
      <c r="G144" s="245"/>
      <c r="H144" s="248">
        <v>23.399999999999999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141</v>
      </c>
      <c r="AU144" s="254" t="s">
        <v>85</v>
      </c>
      <c r="AV144" s="14" t="s">
        <v>85</v>
      </c>
      <c r="AW144" s="14" t="s">
        <v>32</v>
      </c>
      <c r="AX144" s="14" t="s">
        <v>75</v>
      </c>
      <c r="AY144" s="254" t="s">
        <v>133</v>
      </c>
    </row>
    <row r="145" s="13" customFormat="1">
      <c r="A145" s="13"/>
      <c r="B145" s="233"/>
      <c r="C145" s="234"/>
      <c r="D145" s="235" t="s">
        <v>141</v>
      </c>
      <c r="E145" s="236" t="s">
        <v>1</v>
      </c>
      <c r="F145" s="237" t="s">
        <v>193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85</v>
      </c>
      <c r="AV145" s="13" t="s">
        <v>83</v>
      </c>
      <c r="AW145" s="13" t="s">
        <v>32</v>
      </c>
      <c r="AX145" s="13" t="s">
        <v>75</v>
      </c>
      <c r="AY145" s="243" t="s">
        <v>133</v>
      </c>
    </row>
    <row r="146" s="14" customFormat="1">
      <c r="A146" s="14"/>
      <c r="B146" s="244"/>
      <c r="C146" s="245"/>
      <c r="D146" s="235" t="s">
        <v>141</v>
      </c>
      <c r="E146" s="246" t="s">
        <v>1</v>
      </c>
      <c r="F146" s="247" t="s">
        <v>723</v>
      </c>
      <c r="G146" s="245"/>
      <c r="H146" s="248">
        <v>4.5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141</v>
      </c>
      <c r="AU146" s="254" t="s">
        <v>85</v>
      </c>
      <c r="AV146" s="14" t="s">
        <v>85</v>
      </c>
      <c r="AW146" s="14" t="s">
        <v>32</v>
      </c>
      <c r="AX146" s="14" t="s">
        <v>75</v>
      </c>
      <c r="AY146" s="254" t="s">
        <v>133</v>
      </c>
    </row>
    <row r="147" s="15" customFormat="1">
      <c r="A147" s="15"/>
      <c r="B147" s="255"/>
      <c r="C147" s="256"/>
      <c r="D147" s="235" t="s">
        <v>141</v>
      </c>
      <c r="E147" s="257" t="s">
        <v>1</v>
      </c>
      <c r="F147" s="258" t="s">
        <v>146</v>
      </c>
      <c r="G147" s="256"/>
      <c r="H147" s="259">
        <v>27.899999999999999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141</v>
      </c>
      <c r="AU147" s="265" t="s">
        <v>85</v>
      </c>
      <c r="AV147" s="15" t="s">
        <v>139</v>
      </c>
      <c r="AW147" s="15" t="s">
        <v>32</v>
      </c>
      <c r="AX147" s="15" t="s">
        <v>83</v>
      </c>
      <c r="AY147" s="265" t="s">
        <v>133</v>
      </c>
    </row>
    <row r="148" s="2" customFormat="1" ht="24.15" customHeight="1">
      <c r="A148" s="38"/>
      <c r="B148" s="39"/>
      <c r="C148" s="219" t="s">
        <v>167</v>
      </c>
      <c r="D148" s="219" t="s">
        <v>135</v>
      </c>
      <c r="E148" s="220" t="s">
        <v>198</v>
      </c>
      <c r="F148" s="221" t="s">
        <v>199</v>
      </c>
      <c r="G148" s="222" t="s">
        <v>138</v>
      </c>
      <c r="H148" s="223">
        <v>46.799999999999997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40</v>
      </c>
      <c r="O148" s="91"/>
      <c r="P148" s="229">
        <f>O148*H148</f>
        <v>0</v>
      </c>
      <c r="Q148" s="229">
        <v>0.00063000000000000003</v>
      </c>
      <c r="R148" s="229">
        <f>Q148*H148</f>
        <v>0.029484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139</v>
      </c>
      <c r="AT148" s="231" t="s">
        <v>135</v>
      </c>
      <c r="AU148" s="231" t="s">
        <v>85</v>
      </c>
      <c r="AY148" s="17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139</v>
      </c>
      <c r="BM148" s="231" t="s">
        <v>724</v>
      </c>
    </row>
    <row r="149" s="14" customFormat="1">
      <c r="A149" s="14"/>
      <c r="B149" s="244"/>
      <c r="C149" s="245"/>
      <c r="D149" s="235" t="s">
        <v>141</v>
      </c>
      <c r="E149" s="246" t="s">
        <v>1</v>
      </c>
      <c r="F149" s="247" t="s">
        <v>725</v>
      </c>
      <c r="G149" s="245"/>
      <c r="H149" s="248">
        <v>46.799999999999997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141</v>
      </c>
      <c r="AU149" s="254" t="s">
        <v>85</v>
      </c>
      <c r="AV149" s="14" t="s">
        <v>85</v>
      </c>
      <c r="AW149" s="14" t="s">
        <v>32</v>
      </c>
      <c r="AX149" s="14" t="s">
        <v>75</v>
      </c>
      <c r="AY149" s="254" t="s">
        <v>133</v>
      </c>
    </row>
    <row r="150" s="15" customFormat="1">
      <c r="A150" s="15"/>
      <c r="B150" s="255"/>
      <c r="C150" s="256"/>
      <c r="D150" s="235" t="s">
        <v>141</v>
      </c>
      <c r="E150" s="257" t="s">
        <v>1</v>
      </c>
      <c r="F150" s="258" t="s">
        <v>146</v>
      </c>
      <c r="G150" s="256"/>
      <c r="H150" s="259">
        <v>46.799999999999997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141</v>
      </c>
      <c r="AU150" s="265" t="s">
        <v>85</v>
      </c>
      <c r="AV150" s="15" t="s">
        <v>139</v>
      </c>
      <c r="AW150" s="15" t="s">
        <v>32</v>
      </c>
      <c r="AX150" s="15" t="s">
        <v>83</v>
      </c>
      <c r="AY150" s="265" t="s">
        <v>133</v>
      </c>
    </row>
    <row r="151" s="2" customFormat="1" ht="24.15" customHeight="1">
      <c r="A151" s="38"/>
      <c r="B151" s="39"/>
      <c r="C151" s="219" t="s">
        <v>173</v>
      </c>
      <c r="D151" s="219" t="s">
        <v>135</v>
      </c>
      <c r="E151" s="220" t="s">
        <v>203</v>
      </c>
      <c r="F151" s="221" t="s">
        <v>204</v>
      </c>
      <c r="G151" s="222" t="s">
        <v>138</v>
      </c>
      <c r="H151" s="223">
        <v>46.799999999999997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139</v>
      </c>
      <c r="AT151" s="231" t="s">
        <v>135</v>
      </c>
      <c r="AU151" s="231" t="s">
        <v>85</v>
      </c>
      <c r="AY151" s="17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139</v>
      </c>
      <c r="BM151" s="231" t="s">
        <v>726</v>
      </c>
    </row>
    <row r="152" s="2" customFormat="1" ht="37.8" customHeight="1">
      <c r="A152" s="38"/>
      <c r="B152" s="39"/>
      <c r="C152" s="219" t="s">
        <v>180</v>
      </c>
      <c r="D152" s="219" t="s">
        <v>135</v>
      </c>
      <c r="E152" s="220" t="s">
        <v>206</v>
      </c>
      <c r="F152" s="221" t="s">
        <v>207</v>
      </c>
      <c r="G152" s="222" t="s">
        <v>183</v>
      </c>
      <c r="H152" s="223">
        <v>18.899999999999999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40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139</v>
      </c>
      <c r="AT152" s="231" t="s">
        <v>135</v>
      </c>
      <c r="AU152" s="231" t="s">
        <v>85</v>
      </c>
      <c r="AY152" s="17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139</v>
      </c>
      <c r="BM152" s="231" t="s">
        <v>727</v>
      </c>
    </row>
    <row r="153" s="13" customFormat="1">
      <c r="A153" s="13"/>
      <c r="B153" s="233"/>
      <c r="C153" s="234"/>
      <c r="D153" s="235" t="s">
        <v>141</v>
      </c>
      <c r="E153" s="236" t="s">
        <v>1</v>
      </c>
      <c r="F153" s="237" t="s">
        <v>191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141</v>
      </c>
      <c r="AU153" s="243" t="s">
        <v>85</v>
      </c>
      <c r="AV153" s="13" t="s">
        <v>83</v>
      </c>
      <c r="AW153" s="13" t="s">
        <v>32</v>
      </c>
      <c r="AX153" s="13" t="s">
        <v>75</v>
      </c>
      <c r="AY153" s="243" t="s">
        <v>133</v>
      </c>
    </row>
    <row r="154" s="14" customFormat="1">
      <c r="A154" s="14"/>
      <c r="B154" s="244"/>
      <c r="C154" s="245"/>
      <c r="D154" s="235" t="s">
        <v>141</v>
      </c>
      <c r="E154" s="246" t="s">
        <v>1</v>
      </c>
      <c r="F154" s="247" t="s">
        <v>722</v>
      </c>
      <c r="G154" s="245"/>
      <c r="H154" s="248">
        <v>23.399999999999999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141</v>
      </c>
      <c r="AU154" s="254" t="s">
        <v>85</v>
      </c>
      <c r="AV154" s="14" t="s">
        <v>85</v>
      </c>
      <c r="AW154" s="14" t="s">
        <v>32</v>
      </c>
      <c r="AX154" s="14" t="s">
        <v>75</v>
      </c>
      <c r="AY154" s="254" t="s">
        <v>133</v>
      </c>
    </row>
    <row r="155" s="13" customFormat="1">
      <c r="A155" s="13"/>
      <c r="B155" s="233"/>
      <c r="C155" s="234"/>
      <c r="D155" s="235" t="s">
        <v>141</v>
      </c>
      <c r="E155" s="236" t="s">
        <v>1</v>
      </c>
      <c r="F155" s="237" t="s">
        <v>193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141</v>
      </c>
      <c r="AU155" s="243" t="s">
        <v>85</v>
      </c>
      <c r="AV155" s="13" t="s">
        <v>83</v>
      </c>
      <c r="AW155" s="13" t="s">
        <v>32</v>
      </c>
      <c r="AX155" s="13" t="s">
        <v>75</v>
      </c>
      <c r="AY155" s="243" t="s">
        <v>133</v>
      </c>
    </row>
    <row r="156" s="14" customFormat="1">
      <c r="A156" s="14"/>
      <c r="B156" s="244"/>
      <c r="C156" s="245"/>
      <c r="D156" s="235" t="s">
        <v>141</v>
      </c>
      <c r="E156" s="246" t="s">
        <v>1</v>
      </c>
      <c r="F156" s="247" t="s">
        <v>728</v>
      </c>
      <c r="G156" s="245"/>
      <c r="H156" s="248">
        <v>-4.5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141</v>
      </c>
      <c r="AU156" s="254" t="s">
        <v>85</v>
      </c>
      <c r="AV156" s="14" t="s">
        <v>85</v>
      </c>
      <c r="AW156" s="14" t="s">
        <v>32</v>
      </c>
      <c r="AX156" s="14" t="s">
        <v>75</v>
      </c>
      <c r="AY156" s="254" t="s">
        <v>133</v>
      </c>
    </row>
    <row r="157" s="15" customFormat="1">
      <c r="A157" s="15"/>
      <c r="B157" s="255"/>
      <c r="C157" s="256"/>
      <c r="D157" s="235" t="s">
        <v>141</v>
      </c>
      <c r="E157" s="257" t="s">
        <v>1</v>
      </c>
      <c r="F157" s="258" t="s">
        <v>146</v>
      </c>
      <c r="G157" s="256"/>
      <c r="H157" s="259">
        <v>18.899999999999999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141</v>
      </c>
      <c r="AU157" s="265" t="s">
        <v>85</v>
      </c>
      <c r="AV157" s="15" t="s">
        <v>139</v>
      </c>
      <c r="AW157" s="15" t="s">
        <v>32</v>
      </c>
      <c r="AX157" s="15" t="s">
        <v>83</v>
      </c>
      <c r="AY157" s="265" t="s">
        <v>133</v>
      </c>
    </row>
    <row r="158" s="2" customFormat="1" ht="37.8" customHeight="1">
      <c r="A158" s="38"/>
      <c r="B158" s="39"/>
      <c r="C158" s="219" t="s">
        <v>187</v>
      </c>
      <c r="D158" s="219" t="s">
        <v>135</v>
      </c>
      <c r="E158" s="220" t="s">
        <v>210</v>
      </c>
      <c r="F158" s="221" t="s">
        <v>211</v>
      </c>
      <c r="G158" s="222" t="s">
        <v>183</v>
      </c>
      <c r="H158" s="223">
        <v>56.700000000000003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85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139</v>
      </c>
      <c r="BM158" s="231" t="s">
        <v>729</v>
      </c>
    </row>
    <row r="159" s="13" customFormat="1">
      <c r="A159" s="13"/>
      <c r="B159" s="233"/>
      <c r="C159" s="234"/>
      <c r="D159" s="235" t="s">
        <v>141</v>
      </c>
      <c r="E159" s="236" t="s">
        <v>1</v>
      </c>
      <c r="F159" s="237" t="s">
        <v>213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85</v>
      </c>
      <c r="AV159" s="13" t="s">
        <v>83</v>
      </c>
      <c r="AW159" s="13" t="s">
        <v>32</v>
      </c>
      <c r="AX159" s="13" t="s">
        <v>75</v>
      </c>
      <c r="AY159" s="243" t="s">
        <v>133</v>
      </c>
    </row>
    <row r="160" s="14" customFormat="1">
      <c r="A160" s="14"/>
      <c r="B160" s="244"/>
      <c r="C160" s="245"/>
      <c r="D160" s="235" t="s">
        <v>141</v>
      </c>
      <c r="E160" s="246" t="s">
        <v>1</v>
      </c>
      <c r="F160" s="247" t="s">
        <v>730</v>
      </c>
      <c r="G160" s="245"/>
      <c r="H160" s="248">
        <v>56.700000000000003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141</v>
      </c>
      <c r="AU160" s="254" t="s">
        <v>85</v>
      </c>
      <c r="AV160" s="14" t="s">
        <v>85</v>
      </c>
      <c r="AW160" s="14" t="s">
        <v>32</v>
      </c>
      <c r="AX160" s="14" t="s">
        <v>75</v>
      </c>
      <c r="AY160" s="254" t="s">
        <v>133</v>
      </c>
    </row>
    <row r="161" s="15" customFormat="1">
      <c r="A161" s="15"/>
      <c r="B161" s="255"/>
      <c r="C161" s="256"/>
      <c r="D161" s="235" t="s">
        <v>141</v>
      </c>
      <c r="E161" s="257" t="s">
        <v>1</v>
      </c>
      <c r="F161" s="258" t="s">
        <v>146</v>
      </c>
      <c r="G161" s="256"/>
      <c r="H161" s="259">
        <v>56.700000000000003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141</v>
      </c>
      <c r="AU161" s="265" t="s">
        <v>85</v>
      </c>
      <c r="AV161" s="15" t="s">
        <v>139</v>
      </c>
      <c r="AW161" s="15" t="s">
        <v>32</v>
      </c>
      <c r="AX161" s="15" t="s">
        <v>83</v>
      </c>
      <c r="AY161" s="265" t="s">
        <v>133</v>
      </c>
    </row>
    <row r="162" s="2" customFormat="1" ht="24.15" customHeight="1">
      <c r="A162" s="38"/>
      <c r="B162" s="39"/>
      <c r="C162" s="219" t="s">
        <v>197</v>
      </c>
      <c r="D162" s="219" t="s">
        <v>135</v>
      </c>
      <c r="E162" s="220" t="s">
        <v>216</v>
      </c>
      <c r="F162" s="221" t="s">
        <v>217</v>
      </c>
      <c r="G162" s="222" t="s">
        <v>218</v>
      </c>
      <c r="H162" s="223">
        <v>34.020000000000003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139</v>
      </c>
      <c r="AT162" s="231" t="s">
        <v>135</v>
      </c>
      <c r="AU162" s="231" t="s">
        <v>85</v>
      </c>
      <c r="AY162" s="17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83</v>
      </c>
      <c r="BK162" s="232">
        <f>ROUND(I162*H162,2)</f>
        <v>0</v>
      </c>
      <c r="BL162" s="17" t="s">
        <v>139</v>
      </c>
      <c r="BM162" s="231" t="s">
        <v>731</v>
      </c>
    </row>
    <row r="163" s="13" customFormat="1">
      <c r="A163" s="13"/>
      <c r="B163" s="233"/>
      <c r="C163" s="234"/>
      <c r="D163" s="235" t="s">
        <v>141</v>
      </c>
      <c r="E163" s="236" t="s">
        <v>1</v>
      </c>
      <c r="F163" s="237" t="s">
        <v>220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141</v>
      </c>
      <c r="AU163" s="243" t="s">
        <v>85</v>
      </c>
      <c r="AV163" s="13" t="s">
        <v>83</v>
      </c>
      <c r="AW163" s="13" t="s">
        <v>32</v>
      </c>
      <c r="AX163" s="13" t="s">
        <v>75</v>
      </c>
      <c r="AY163" s="243" t="s">
        <v>133</v>
      </c>
    </row>
    <row r="164" s="14" customFormat="1">
      <c r="A164" s="14"/>
      <c r="B164" s="244"/>
      <c r="C164" s="245"/>
      <c r="D164" s="235" t="s">
        <v>141</v>
      </c>
      <c r="E164" s="246" t="s">
        <v>1</v>
      </c>
      <c r="F164" s="247" t="s">
        <v>732</v>
      </c>
      <c r="G164" s="245"/>
      <c r="H164" s="248">
        <v>18.899999999999999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141</v>
      </c>
      <c r="AU164" s="254" t="s">
        <v>85</v>
      </c>
      <c r="AV164" s="14" t="s">
        <v>85</v>
      </c>
      <c r="AW164" s="14" t="s">
        <v>32</v>
      </c>
      <c r="AX164" s="14" t="s">
        <v>75</v>
      </c>
      <c r="AY164" s="254" t="s">
        <v>133</v>
      </c>
    </row>
    <row r="165" s="15" customFormat="1">
      <c r="A165" s="15"/>
      <c r="B165" s="255"/>
      <c r="C165" s="256"/>
      <c r="D165" s="235" t="s">
        <v>141</v>
      </c>
      <c r="E165" s="257" t="s">
        <v>1</v>
      </c>
      <c r="F165" s="258" t="s">
        <v>146</v>
      </c>
      <c r="G165" s="256"/>
      <c r="H165" s="259">
        <v>18.899999999999999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141</v>
      </c>
      <c r="AU165" s="265" t="s">
        <v>85</v>
      </c>
      <c r="AV165" s="15" t="s">
        <v>139</v>
      </c>
      <c r="AW165" s="15" t="s">
        <v>32</v>
      </c>
      <c r="AX165" s="15" t="s">
        <v>75</v>
      </c>
      <c r="AY165" s="265" t="s">
        <v>133</v>
      </c>
    </row>
    <row r="166" s="14" customFormat="1">
      <c r="A166" s="14"/>
      <c r="B166" s="244"/>
      <c r="C166" s="245"/>
      <c r="D166" s="235" t="s">
        <v>141</v>
      </c>
      <c r="E166" s="246" t="s">
        <v>1</v>
      </c>
      <c r="F166" s="247" t="s">
        <v>733</v>
      </c>
      <c r="G166" s="245"/>
      <c r="H166" s="248">
        <v>34.020000000000003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141</v>
      </c>
      <c r="AU166" s="254" t="s">
        <v>85</v>
      </c>
      <c r="AV166" s="14" t="s">
        <v>85</v>
      </c>
      <c r="AW166" s="14" t="s">
        <v>32</v>
      </c>
      <c r="AX166" s="14" t="s">
        <v>83</v>
      </c>
      <c r="AY166" s="254" t="s">
        <v>133</v>
      </c>
    </row>
    <row r="167" s="2" customFormat="1" ht="16.5" customHeight="1">
      <c r="A167" s="38"/>
      <c r="B167" s="39"/>
      <c r="C167" s="219" t="s">
        <v>202</v>
      </c>
      <c r="D167" s="219" t="s">
        <v>135</v>
      </c>
      <c r="E167" s="220" t="s">
        <v>224</v>
      </c>
      <c r="F167" s="221" t="s">
        <v>225</v>
      </c>
      <c r="G167" s="222" t="s">
        <v>183</v>
      </c>
      <c r="H167" s="223">
        <v>27.899999999999999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40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139</v>
      </c>
      <c r="AT167" s="231" t="s">
        <v>135</v>
      </c>
      <c r="AU167" s="231" t="s">
        <v>85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139</v>
      </c>
      <c r="BM167" s="231" t="s">
        <v>734</v>
      </c>
    </row>
    <row r="168" s="13" customFormat="1">
      <c r="A168" s="13"/>
      <c r="B168" s="233"/>
      <c r="C168" s="234"/>
      <c r="D168" s="235" t="s">
        <v>141</v>
      </c>
      <c r="E168" s="236" t="s">
        <v>1</v>
      </c>
      <c r="F168" s="237" t="s">
        <v>220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141</v>
      </c>
      <c r="AU168" s="243" t="s">
        <v>85</v>
      </c>
      <c r="AV168" s="13" t="s">
        <v>83</v>
      </c>
      <c r="AW168" s="13" t="s">
        <v>32</v>
      </c>
      <c r="AX168" s="13" t="s">
        <v>75</v>
      </c>
      <c r="AY168" s="243" t="s">
        <v>133</v>
      </c>
    </row>
    <row r="169" s="14" customFormat="1">
      <c r="A169" s="14"/>
      <c r="B169" s="244"/>
      <c r="C169" s="245"/>
      <c r="D169" s="235" t="s">
        <v>141</v>
      </c>
      <c r="E169" s="246" t="s">
        <v>1</v>
      </c>
      <c r="F169" s="247" t="s">
        <v>735</v>
      </c>
      <c r="G169" s="245"/>
      <c r="H169" s="248">
        <v>27.899999999999999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141</v>
      </c>
      <c r="AU169" s="254" t="s">
        <v>85</v>
      </c>
      <c r="AV169" s="14" t="s">
        <v>85</v>
      </c>
      <c r="AW169" s="14" t="s">
        <v>32</v>
      </c>
      <c r="AX169" s="14" t="s">
        <v>75</v>
      </c>
      <c r="AY169" s="254" t="s">
        <v>133</v>
      </c>
    </row>
    <row r="170" s="15" customFormat="1">
      <c r="A170" s="15"/>
      <c r="B170" s="255"/>
      <c r="C170" s="256"/>
      <c r="D170" s="235" t="s">
        <v>141</v>
      </c>
      <c r="E170" s="257" t="s">
        <v>1</v>
      </c>
      <c r="F170" s="258" t="s">
        <v>146</v>
      </c>
      <c r="G170" s="256"/>
      <c r="H170" s="259">
        <v>27.899999999999999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141</v>
      </c>
      <c r="AU170" s="265" t="s">
        <v>85</v>
      </c>
      <c r="AV170" s="15" t="s">
        <v>139</v>
      </c>
      <c r="AW170" s="15" t="s">
        <v>32</v>
      </c>
      <c r="AX170" s="15" t="s">
        <v>83</v>
      </c>
      <c r="AY170" s="265" t="s">
        <v>133</v>
      </c>
    </row>
    <row r="171" s="2" customFormat="1" ht="24.15" customHeight="1">
      <c r="A171" s="38"/>
      <c r="B171" s="39"/>
      <c r="C171" s="219" t="s">
        <v>8</v>
      </c>
      <c r="D171" s="219" t="s">
        <v>135</v>
      </c>
      <c r="E171" s="220" t="s">
        <v>228</v>
      </c>
      <c r="F171" s="221" t="s">
        <v>229</v>
      </c>
      <c r="G171" s="222" t="s">
        <v>183</v>
      </c>
      <c r="H171" s="223">
        <v>18.719999999999999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40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139</v>
      </c>
      <c r="AT171" s="231" t="s">
        <v>135</v>
      </c>
      <c r="AU171" s="231" t="s">
        <v>85</v>
      </c>
      <c r="AY171" s="17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83</v>
      </c>
      <c r="BK171" s="232">
        <f>ROUND(I171*H171,2)</f>
        <v>0</v>
      </c>
      <c r="BL171" s="17" t="s">
        <v>139</v>
      </c>
      <c r="BM171" s="231" t="s">
        <v>736</v>
      </c>
    </row>
    <row r="172" s="13" customFormat="1">
      <c r="A172" s="13"/>
      <c r="B172" s="233"/>
      <c r="C172" s="234"/>
      <c r="D172" s="235" t="s">
        <v>141</v>
      </c>
      <c r="E172" s="236" t="s">
        <v>1</v>
      </c>
      <c r="F172" s="237" t="s">
        <v>220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141</v>
      </c>
      <c r="AU172" s="243" t="s">
        <v>85</v>
      </c>
      <c r="AV172" s="13" t="s">
        <v>83</v>
      </c>
      <c r="AW172" s="13" t="s">
        <v>32</v>
      </c>
      <c r="AX172" s="13" t="s">
        <v>75</v>
      </c>
      <c r="AY172" s="243" t="s">
        <v>133</v>
      </c>
    </row>
    <row r="173" s="14" customFormat="1">
      <c r="A173" s="14"/>
      <c r="B173" s="244"/>
      <c r="C173" s="245"/>
      <c r="D173" s="235" t="s">
        <v>141</v>
      </c>
      <c r="E173" s="246" t="s">
        <v>1</v>
      </c>
      <c r="F173" s="247" t="s">
        <v>735</v>
      </c>
      <c r="G173" s="245"/>
      <c r="H173" s="248">
        <v>27.899999999999999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141</v>
      </c>
      <c r="AU173" s="254" t="s">
        <v>85</v>
      </c>
      <c r="AV173" s="14" t="s">
        <v>85</v>
      </c>
      <c r="AW173" s="14" t="s">
        <v>32</v>
      </c>
      <c r="AX173" s="14" t="s">
        <v>75</v>
      </c>
      <c r="AY173" s="254" t="s">
        <v>133</v>
      </c>
    </row>
    <row r="174" s="13" customFormat="1">
      <c r="A174" s="13"/>
      <c r="B174" s="233"/>
      <c r="C174" s="234"/>
      <c r="D174" s="235" t="s">
        <v>141</v>
      </c>
      <c r="E174" s="236" t="s">
        <v>1</v>
      </c>
      <c r="F174" s="237" t="s">
        <v>231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85</v>
      </c>
      <c r="AV174" s="13" t="s">
        <v>83</v>
      </c>
      <c r="AW174" s="13" t="s">
        <v>32</v>
      </c>
      <c r="AX174" s="13" t="s">
        <v>75</v>
      </c>
      <c r="AY174" s="243" t="s">
        <v>133</v>
      </c>
    </row>
    <row r="175" s="14" customFormat="1">
      <c r="A175" s="14"/>
      <c r="B175" s="244"/>
      <c r="C175" s="245"/>
      <c r="D175" s="235" t="s">
        <v>141</v>
      </c>
      <c r="E175" s="246" t="s">
        <v>1</v>
      </c>
      <c r="F175" s="247" t="s">
        <v>737</v>
      </c>
      <c r="G175" s="245"/>
      <c r="H175" s="248">
        <v>-1.8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141</v>
      </c>
      <c r="AU175" s="254" t="s">
        <v>85</v>
      </c>
      <c r="AV175" s="14" t="s">
        <v>85</v>
      </c>
      <c r="AW175" s="14" t="s">
        <v>32</v>
      </c>
      <c r="AX175" s="14" t="s">
        <v>75</v>
      </c>
      <c r="AY175" s="254" t="s">
        <v>133</v>
      </c>
    </row>
    <row r="176" s="13" customFormat="1">
      <c r="A176" s="13"/>
      <c r="B176" s="233"/>
      <c r="C176" s="234"/>
      <c r="D176" s="235" t="s">
        <v>141</v>
      </c>
      <c r="E176" s="236" t="s">
        <v>1</v>
      </c>
      <c r="F176" s="237" t="s">
        <v>234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141</v>
      </c>
      <c r="AU176" s="243" t="s">
        <v>85</v>
      </c>
      <c r="AV176" s="13" t="s">
        <v>83</v>
      </c>
      <c r="AW176" s="13" t="s">
        <v>32</v>
      </c>
      <c r="AX176" s="13" t="s">
        <v>75</v>
      </c>
      <c r="AY176" s="243" t="s">
        <v>133</v>
      </c>
    </row>
    <row r="177" s="14" customFormat="1">
      <c r="A177" s="14"/>
      <c r="B177" s="244"/>
      <c r="C177" s="245"/>
      <c r="D177" s="235" t="s">
        <v>141</v>
      </c>
      <c r="E177" s="246" t="s">
        <v>1</v>
      </c>
      <c r="F177" s="247" t="s">
        <v>738</v>
      </c>
      <c r="G177" s="245"/>
      <c r="H177" s="248">
        <v>-7.3799999999999999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141</v>
      </c>
      <c r="AU177" s="254" t="s">
        <v>85</v>
      </c>
      <c r="AV177" s="14" t="s">
        <v>85</v>
      </c>
      <c r="AW177" s="14" t="s">
        <v>32</v>
      </c>
      <c r="AX177" s="14" t="s">
        <v>75</v>
      </c>
      <c r="AY177" s="254" t="s">
        <v>133</v>
      </c>
    </row>
    <row r="178" s="15" customFormat="1">
      <c r="A178" s="15"/>
      <c r="B178" s="255"/>
      <c r="C178" s="256"/>
      <c r="D178" s="235" t="s">
        <v>141</v>
      </c>
      <c r="E178" s="257" t="s">
        <v>1</v>
      </c>
      <c r="F178" s="258" t="s">
        <v>146</v>
      </c>
      <c r="G178" s="256"/>
      <c r="H178" s="259">
        <v>18.719999999999999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141</v>
      </c>
      <c r="AU178" s="265" t="s">
        <v>85</v>
      </c>
      <c r="AV178" s="15" t="s">
        <v>139</v>
      </c>
      <c r="AW178" s="15" t="s">
        <v>32</v>
      </c>
      <c r="AX178" s="15" t="s">
        <v>83</v>
      </c>
      <c r="AY178" s="265" t="s">
        <v>133</v>
      </c>
    </row>
    <row r="179" s="2" customFormat="1" ht="16.5" customHeight="1">
      <c r="A179" s="38"/>
      <c r="B179" s="39"/>
      <c r="C179" s="266" t="s">
        <v>209</v>
      </c>
      <c r="D179" s="266" t="s">
        <v>237</v>
      </c>
      <c r="E179" s="267" t="s">
        <v>238</v>
      </c>
      <c r="F179" s="268" t="s">
        <v>239</v>
      </c>
      <c r="G179" s="269" t="s">
        <v>218</v>
      </c>
      <c r="H179" s="270">
        <v>37.439999999999998</v>
      </c>
      <c r="I179" s="271"/>
      <c r="J179" s="272">
        <f>ROUND(I179*H179,2)</f>
        <v>0</v>
      </c>
      <c r="K179" s="273"/>
      <c r="L179" s="274"/>
      <c r="M179" s="275" t="s">
        <v>1</v>
      </c>
      <c r="N179" s="276" t="s">
        <v>40</v>
      </c>
      <c r="O179" s="91"/>
      <c r="P179" s="229">
        <f>O179*H179</f>
        <v>0</v>
      </c>
      <c r="Q179" s="229">
        <v>1</v>
      </c>
      <c r="R179" s="229">
        <f>Q179*H179</f>
        <v>37.439999999999998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180</v>
      </c>
      <c r="AT179" s="231" t="s">
        <v>237</v>
      </c>
      <c r="AU179" s="231" t="s">
        <v>85</v>
      </c>
      <c r="AY179" s="17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83</v>
      </c>
      <c r="BK179" s="232">
        <f>ROUND(I179*H179,2)</f>
        <v>0</v>
      </c>
      <c r="BL179" s="17" t="s">
        <v>139</v>
      </c>
      <c r="BM179" s="231" t="s">
        <v>739</v>
      </c>
    </row>
    <row r="180" s="14" customFormat="1">
      <c r="A180" s="14"/>
      <c r="B180" s="244"/>
      <c r="C180" s="245"/>
      <c r="D180" s="235" t="s">
        <v>141</v>
      </c>
      <c r="E180" s="246" t="s">
        <v>1</v>
      </c>
      <c r="F180" s="247" t="s">
        <v>740</v>
      </c>
      <c r="G180" s="245"/>
      <c r="H180" s="248">
        <v>37.439999999999998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141</v>
      </c>
      <c r="AU180" s="254" t="s">
        <v>85</v>
      </c>
      <c r="AV180" s="14" t="s">
        <v>85</v>
      </c>
      <c r="AW180" s="14" t="s">
        <v>32</v>
      </c>
      <c r="AX180" s="14" t="s">
        <v>83</v>
      </c>
      <c r="AY180" s="254" t="s">
        <v>133</v>
      </c>
    </row>
    <row r="181" s="2" customFormat="1" ht="24.15" customHeight="1">
      <c r="A181" s="38"/>
      <c r="B181" s="39"/>
      <c r="C181" s="219" t="s">
        <v>215</v>
      </c>
      <c r="D181" s="219" t="s">
        <v>135</v>
      </c>
      <c r="E181" s="220" t="s">
        <v>243</v>
      </c>
      <c r="F181" s="221" t="s">
        <v>244</v>
      </c>
      <c r="G181" s="222" t="s">
        <v>183</v>
      </c>
      <c r="H181" s="223">
        <v>7.3799999999999999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40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139</v>
      </c>
      <c r="AT181" s="231" t="s">
        <v>135</v>
      </c>
      <c r="AU181" s="231" t="s">
        <v>85</v>
      </c>
      <c r="AY181" s="17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83</v>
      </c>
      <c r="BK181" s="232">
        <f>ROUND(I181*H181,2)</f>
        <v>0</v>
      </c>
      <c r="BL181" s="17" t="s">
        <v>139</v>
      </c>
      <c r="BM181" s="231" t="s">
        <v>741</v>
      </c>
    </row>
    <row r="182" s="13" customFormat="1">
      <c r="A182" s="13"/>
      <c r="B182" s="233"/>
      <c r="C182" s="234"/>
      <c r="D182" s="235" t="s">
        <v>141</v>
      </c>
      <c r="E182" s="236" t="s">
        <v>1</v>
      </c>
      <c r="F182" s="237" t="s">
        <v>742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141</v>
      </c>
      <c r="AU182" s="243" t="s">
        <v>85</v>
      </c>
      <c r="AV182" s="13" t="s">
        <v>83</v>
      </c>
      <c r="AW182" s="13" t="s">
        <v>32</v>
      </c>
      <c r="AX182" s="13" t="s">
        <v>75</v>
      </c>
      <c r="AY182" s="243" t="s">
        <v>133</v>
      </c>
    </row>
    <row r="183" s="14" customFormat="1">
      <c r="A183" s="14"/>
      <c r="B183" s="244"/>
      <c r="C183" s="245"/>
      <c r="D183" s="235" t="s">
        <v>141</v>
      </c>
      <c r="E183" s="246" t="s">
        <v>1</v>
      </c>
      <c r="F183" s="247" t="s">
        <v>743</v>
      </c>
      <c r="G183" s="245"/>
      <c r="H183" s="248">
        <v>7.3799999999999999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141</v>
      </c>
      <c r="AU183" s="254" t="s">
        <v>85</v>
      </c>
      <c r="AV183" s="14" t="s">
        <v>85</v>
      </c>
      <c r="AW183" s="14" t="s">
        <v>32</v>
      </c>
      <c r="AX183" s="14" t="s">
        <v>75</v>
      </c>
      <c r="AY183" s="254" t="s">
        <v>133</v>
      </c>
    </row>
    <row r="184" s="15" customFormat="1">
      <c r="A184" s="15"/>
      <c r="B184" s="255"/>
      <c r="C184" s="256"/>
      <c r="D184" s="235" t="s">
        <v>141</v>
      </c>
      <c r="E184" s="257" t="s">
        <v>1</v>
      </c>
      <c r="F184" s="258" t="s">
        <v>146</v>
      </c>
      <c r="G184" s="256"/>
      <c r="H184" s="259">
        <v>7.3799999999999999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141</v>
      </c>
      <c r="AU184" s="265" t="s">
        <v>85</v>
      </c>
      <c r="AV184" s="15" t="s">
        <v>139</v>
      </c>
      <c r="AW184" s="15" t="s">
        <v>32</v>
      </c>
      <c r="AX184" s="15" t="s">
        <v>83</v>
      </c>
      <c r="AY184" s="265" t="s">
        <v>133</v>
      </c>
    </row>
    <row r="185" s="2" customFormat="1" ht="16.5" customHeight="1">
      <c r="A185" s="38"/>
      <c r="B185" s="39"/>
      <c r="C185" s="266" t="s">
        <v>223</v>
      </c>
      <c r="D185" s="266" t="s">
        <v>237</v>
      </c>
      <c r="E185" s="267" t="s">
        <v>249</v>
      </c>
      <c r="F185" s="268" t="s">
        <v>250</v>
      </c>
      <c r="G185" s="269" t="s">
        <v>218</v>
      </c>
      <c r="H185" s="270">
        <v>14.76</v>
      </c>
      <c r="I185" s="271"/>
      <c r="J185" s="272">
        <f>ROUND(I185*H185,2)</f>
        <v>0</v>
      </c>
      <c r="K185" s="273"/>
      <c r="L185" s="274"/>
      <c r="M185" s="275" t="s">
        <v>1</v>
      </c>
      <c r="N185" s="276" t="s">
        <v>40</v>
      </c>
      <c r="O185" s="91"/>
      <c r="P185" s="229">
        <f>O185*H185</f>
        <v>0</v>
      </c>
      <c r="Q185" s="229">
        <v>1</v>
      </c>
      <c r="R185" s="229">
        <f>Q185*H185</f>
        <v>14.76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237</v>
      </c>
      <c r="AU185" s="231" t="s">
        <v>85</v>
      </c>
      <c r="AY185" s="17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83</v>
      </c>
      <c r="BK185" s="232">
        <f>ROUND(I185*H185,2)</f>
        <v>0</v>
      </c>
      <c r="BL185" s="17" t="s">
        <v>139</v>
      </c>
      <c r="BM185" s="231" t="s">
        <v>744</v>
      </c>
    </row>
    <row r="186" s="14" customFormat="1">
      <c r="A186" s="14"/>
      <c r="B186" s="244"/>
      <c r="C186" s="245"/>
      <c r="D186" s="235" t="s">
        <v>141</v>
      </c>
      <c r="E186" s="246" t="s">
        <v>1</v>
      </c>
      <c r="F186" s="247" t="s">
        <v>745</v>
      </c>
      <c r="G186" s="245"/>
      <c r="H186" s="248">
        <v>14.76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141</v>
      </c>
      <c r="AU186" s="254" t="s">
        <v>85</v>
      </c>
      <c r="AV186" s="14" t="s">
        <v>85</v>
      </c>
      <c r="AW186" s="14" t="s">
        <v>32</v>
      </c>
      <c r="AX186" s="14" t="s">
        <v>83</v>
      </c>
      <c r="AY186" s="254" t="s">
        <v>133</v>
      </c>
    </row>
    <row r="187" s="2" customFormat="1" ht="24.15" customHeight="1">
      <c r="A187" s="38"/>
      <c r="B187" s="39"/>
      <c r="C187" s="219" t="s">
        <v>227</v>
      </c>
      <c r="D187" s="219" t="s">
        <v>135</v>
      </c>
      <c r="E187" s="220" t="s">
        <v>254</v>
      </c>
      <c r="F187" s="221" t="s">
        <v>255</v>
      </c>
      <c r="G187" s="222" t="s">
        <v>138</v>
      </c>
      <c r="H187" s="223">
        <v>18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40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139</v>
      </c>
      <c r="AT187" s="231" t="s">
        <v>135</v>
      </c>
      <c r="AU187" s="231" t="s">
        <v>85</v>
      </c>
      <c r="AY187" s="17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139</v>
      </c>
      <c r="BM187" s="231" t="s">
        <v>746</v>
      </c>
    </row>
    <row r="188" s="13" customFormat="1">
      <c r="A188" s="13"/>
      <c r="B188" s="233"/>
      <c r="C188" s="234"/>
      <c r="D188" s="235" t="s">
        <v>141</v>
      </c>
      <c r="E188" s="236" t="s">
        <v>1</v>
      </c>
      <c r="F188" s="237" t="s">
        <v>142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141</v>
      </c>
      <c r="AU188" s="243" t="s">
        <v>85</v>
      </c>
      <c r="AV188" s="13" t="s">
        <v>83</v>
      </c>
      <c r="AW188" s="13" t="s">
        <v>32</v>
      </c>
      <c r="AX188" s="13" t="s">
        <v>75</v>
      </c>
      <c r="AY188" s="243" t="s">
        <v>133</v>
      </c>
    </row>
    <row r="189" s="14" customFormat="1">
      <c r="A189" s="14"/>
      <c r="B189" s="244"/>
      <c r="C189" s="245"/>
      <c r="D189" s="235" t="s">
        <v>141</v>
      </c>
      <c r="E189" s="246" t="s">
        <v>1</v>
      </c>
      <c r="F189" s="247" t="s">
        <v>747</v>
      </c>
      <c r="G189" s="245"/>
      <c r="H189" s="248">
        <v>18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141</v>
      </c>
      <c r="AU189" s="254" t="s">
        <v>85</v>
      </c>
      <c r="AV189" s="14" t="s">
        <v>85</v>
      </c>
      <c r="AW189" s="14" t="s">
        <v>32</v>
      </c>
      <c r="AX189" s="14" t="s">
        <v>75</v>
      </c>
      <c r="AY189" s="254" t="s">
        <v>133</v>
      </c>
    </row>
    <row r="190" s="15" customFormat="1">
      <c r="A190" s="15"/>
      <c r="B190" s="255"/>
      <c r="C190" s="256"/>
      <c r="D190" s="235" t="s">
        <v>141</v>
      </c>
      <c r="E190" s="257" t="s">
        <v>1</v>
      </c>
      <c r="F190" s="258" t="s">
        <v>146</v>
      </c>
      <c r="G190" s="256"/>
      <c r="H190" s="259">
        <v>18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141</v>
      </c>
      <c r="AU190" s="265" t="s">
        <v>85</v>
      </c>
      <c r="AV190" s="15" t="s">
        <v>139</v>
      </c>
      <c r="AW190" s="15" t="s">
        <v>32</v>
      </c>
      <c r="AX190" s="15" t="s">
        <v>83</v>
      </c>
      <c r="AY190" s="265" t="s">
        <v>133</v>
      </c>
    </row>
    <row r="191" s="12" customFormat="1" ht="22.8" customHeight="1">
      <c r="A191" s="12"/>
      <c r="B191" s="203"/>
      <c r="C191" s="204"/>
      <c r="D191" s="205" t="s">
        <v>74</v>
      </c>
      <c r="E191" s="217" t="s">
        <v>139</v>
      </c>
      <c r="F191" s="217" t="s">
        <v>263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SUM(P192:P195)</f>
        <v>0</v>
      </c>
      <c r="Q191" s="211"/>
      <c r="R191" s="212">
        <f>SUM(R192:R195)</f>
        <v>3.4033860000000002</v>
      </c>
      <c r="S191" s="211"/>
      <c r="T191" s="213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83</v>
      </c>
      <c r="AT191" s="215" t="s">
        <v>74</v>
      </c>
      <c r="AU191" s="215" t="s">
        <v>83</v>
      </c>
      <c r="AY191" s="214" t="s">
        <v>133</v>
      </c>
      <c r="BK191" s="216">
        <f>SUM(BK192:BK195)</f>
        <v>0</v>
      </c>
    </row>
    <row r="192" s="2" customFormat="1" ht="16.5" customHeight="1">
      <c r="A192" s="38"/>
      <c r="B192" s="39"/>
      <c r="C192" s="219" t="s">
        <v>236</v>
      </c>
      <c r="D192" s="219" t="s">
        <v>135</v>
      </c>
      <c r="E192" s="220" t="s">
        <v>271</v>
      </c>
      <c r="F192" s="221" t="s">
        <v>272</v>
      </c>
      <c r="G192" s="222" t="s">
        <v>183</v>
      </c>
      <c r="H192" s="223">
        <v>1.8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40</v>
      </c>
      <c r="O192" s="91"/>
      <c r="P192" s="229">
        <f>O192*H192</f>
        <v>0</v>
      </c>
      <c r="Q192" s="229">
        <v>1.8907700000000001</v>
      </c>
      <c r="R192" s="229">
        <f>Q192*H192</f>
        <v>3.4033860000000002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139</v>
      </c>
      <c r="AT192" s="231" t="s">
        <v>135</v>
      </c>
      <c r="AU192" s="231" t="s">
        <v>85</v>
      </c>
      <c r="AY192" s="17" t="s">
        <v>133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83</v>
      </c>
      <c r="BK192" s="232">
        <f>ROUND(I192*H192,2)</f>
        <v>0</v>
      </c>
      <c r="BL192" s="17" t="s">
        <v>139</v>
      </c>
      <c r="BM192" s="231" t="s">
        <v>748</v>
      </c>
    </row>
    <row r="193" s="13" customFormat="1">
      <c r="A193" s="13"/>
      <c r="B193" s="233"/>
      <c r="C193" s="234"/>
      <c r="D193" s="235" t="s">
        <v>141</v>
      </c>
      <c r="E193" s="236" t="s">
        <v>1</v>
      </c>
      <c r="F193" s="237" t="s">
        <v>274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141</v>
      </c>
      <c r="AU193" s="243" t="s">
        <v>85</v>
      </c>
      <c r="AV193" s="13" t="s">
        <v>83</v>
      </c>
      <c r="AW193" s="13" t="s">
        <v>32</v>
      </c>
      <c r="AX193" s="13" t="s">
        <v>75</v>
      </c>
      <c r="AY193" s="243" t="s">
        <v>133</v>
      </c>
    </row>
    <row r="194" s="14" customFormat="1">
      <c r="A194" s="14"/>
      <c r="B194" s="244"/>
      <c r="C194" s="245"/>
      <c r="D194" s="235" t="s">
        <v>141</v>
      </c>
      <c r="E194" s="246" t="s">
        <v>1</v>
      </c>
      <c r="F194" s="247" t="s">
        <v>749</v>
      </c>
      <c r="G194" s="245"/>
      <c r="H194" s="248">
        <v>1.8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141</v>
      </c>
      <c r="AU194" s="254" t="s">
        <v>85</v>
      </c>
      <c r="AV194" s="14" t="s">
        <v>85</v>
      </c>
      <c r="AW194" s="14" t="s">
        <v>32</v>
      </c>
      <c r="AX194" s="14" t="s">
        <v>75</v>
      </c>
      <c r="AY194" s="254" t="s">
        <v>133</v>
      </c>
    </row>
    <row r="195" s="15" customFormat="1">
      <c r="A195" s="15"/>
      <c r="B195" s="255"/>
      <c r="C195" s="256"/>
      <c r="D195" s="235" t="s">
        <v>141</v>
      </c>
      <c r="E195" s="257" t="s">
        <v>1</v>
      </c>
      <c r="F195" s="258" t="s">
        <v>146</v>
      </c>
      <c r="G195" s="256"/>
      <c r="H195" s="259">
        <v>1.8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141</v>
      </c>
      <c r="AU195" s="265" t="s">
        <v>85</v>
      </c>
      <c r="AV195" s="15" t="s">
        <v>139</v>
      </c>
      <c r="AW195" s="15" t="s">
        <v>32</v>
      </c>
      <c r="AX195" s="15" t="s">
        <v>83</v>
      </c>
      <c r="AY195" s="265" t="s">
        <v>133</v>
      </c>
    </row>
    <row r="196" s="12" customFormat="1" ht="22.8" customHeight="1">
      <c r="A196" s="12"/>
      <c r="B196" s="203"/>
      <c r="C196" s="204"/>
      <c r="D196" s="205" t="s">
        <v>74</v>
      </c>
      <c r="E196" s="217" t="s">
        <v>161</v>
      </c>
      <c r="F196" s="217" t="s">
        <v>290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SUM(P197:P216)</f>
        <v>0</v>
      </c>
      <c r="Q196" s="211"/>
      <c r="R196" s="212">
        <f>SUM(R197:R216)</f>
        <v>12.943080000000002</v>
      </c>
      <c r="S196" s="211"/>
      <c r="T196" s="213">
        <f>SUM(T197:T216)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83</v>
      </c>
      <c r="AT196" s="215" t="s">
        <v>74</v>
      </c>
      <c r="AU196" s="215" t="s">
        <v>83</v>
      </c>
      <c r="AY196" s="214" t="s">
        <v>133</v>
      </c>
      <c r="BK196" s="216">
        <f>SUM(BK197:BK216)</f>
        <v>0</v>
      </c>
    </row>
    <row r="197" s="2" customFormat="1" ht="24.15" customHeight="1">
      <c r="A197" s="38"/>
      <c r="B197" s="39"/>
      <c r="C197" s="219" t="s">
        <v>242</v>
      </c>
      <c r="D197" s="219" t="s">
        <v>135</v>
      </c>
      <c r="E197" s="220" t="s">
        <v>292</v>
      </c>
      <c r="F197" s="221" t="s">
        <v>293</v>
      </c>
      <c r="G197" s="222" t="s">
        <v>138</v>
      </c>
      <c r="H197" s="223">
        <v>18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40</v>
      </c>
      <c r="O197" s="91"/>
      <c r="P197" s="229">
        <f>O197*H197</f>
        <v>0</v>
      </c>
      <c r="Q197" s="229">
        <v>0.38700000000000001</v>
      </c>
      <c r="R197" s="229">
        <f>Q197*H197</f>
        <v>6.9660000000000002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139</v>
      </c>
      <c r="AT197" s="231" t="s">
        <v>135</v>
      </c>
      <c r="AU197" s="231" t="s">
        <v>85</v>
      </c>
      <c r="AY197" s="17" t="s">
        <v>133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83</v>
      </c>
      <c r="BK197" s="232">
        <f>ROUND(I197*H197,2)</f>
        <v>0</v>
      </c>
      <c r="BL197" s="17" t="s">
        <v>139</v>
      </c>
      <c r="BM197" s="231" t="s">
        <v>750</v>
      </c>
    </row>
    <row r="198" s="13" customFormat="1">
      <c r="A198" s="13"/>
      <c r="B198" s="233"/>
      <c r="C198" s="234"/>
      <c r="D198" s="235" t="s">
        <v>141</v>
      </c>
      <c r="E198" s="236" t="s">
        <v>1</v>
      </c>
      <c r="F198" s="237" t="s">
        <v>142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85</v>
      </c>
      <c r="AV198" s="13" t="s">
        <v>83</v>
      </c>
      <c r="AW198" s="13" t="s">
        <v>32</v>
      </c>
      <c r="AX198" s="13" t="s">
        <v>75</v>
      </c>
      <c r="AY198" s="243" t="s">
        <v>133</v>
      </c>
    </row>
    <row r="199" s="14" customFormat="1">
      <c r="A199" s="14"/>
      <c r="B199" s="244"/>
      <c r="C199" s="245"/>
      <c r="D199" s="235" t="s">
        <v>141</v>
      </c>
      <c r="E199" s="246" t="s">
        <v>1</v>
      </c>
      <c r="F199" s="247" t="s">
        <v>717</v>
      </c>
      <c r="G199" s="245"/>
      <c r="H199" s="248">
        <v>18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141</v>
      </c>
      <c r="AU199" s="254" t="s">
        <v>85</v>
      </c>
      <c r="AV199" s="14" t="s">
        <v>85</v>
      </c>
      <c r="AW199" s="14" t="s">
        <v>32</v>
      </c>
      <c r="AX199" s="14" t="s">
        <v>75</v>
      </c>
      <c r="AY199" s="254" t="s">
        <v>133</v>
      </c>
    </row>
    <row r="200" s="15" customFormat="1">
      <c r="A200" s="15"/>
      <c r="B200" s="255"/>
      <c r="C200" s="256"/>
      <c r="D200" s="235" t="s">
        <v>141</v>
      </c>
      <c r="E200" s="257" t="s">
        <v>1</v>
      </c>
      <c r="F200" s="258" t="s">
        <v>146</v>
      </c>
      <c r="G200" s="256"/>
      <c r="H200" s="259">
        <v>18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141</v>
      </c>
      <c r="AU200" s="265" t="s">
        <v>85</v>
      </c>
      <c r="AV200" s="15" t="s">
        <v>139</v>
      </c>
      <c r="AW200" s="15" t="s">
        <v>32</v>
      </c>
      <c r="AX200" s="15" t="s">
        <v>83</v>
      </c>
      <c r="AY200" s="265" t="s">
        <v>133</v>
      </c>
    </row>
    <row r="201" s="2" customFormat="1" ht="33" customHeight="1">
      <c r="A201" s="38"/>
      <c r="B201" s="39"/>
      <c r="C201" s="219" t="s">
        <v>248</v>
      </c>
      <c r="D201" s="219" t="s">
        <v>135</v>
      </c>
      <c r="E201" s="220" t="s">
        <v>296</v>
      </c>
      <c r="F201" s="221" t="s">
        <v>297</v>
      </c>
      <c r="G201" s="222" t="s">
        <v>138</v>
      </c>
      <c r="H201" s="223">
        <v>18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40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139</v>
      </c>
      <c r="AT201" s="231" t="s">
        <v>135</v>
      </c>
      <c r="AU201" s="231" t="s">
        <v>85</v>
      </c>
      <c r="AY201" s="17" t="s">
        <v>133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83</v>
      </c>
      <c r="BK201" s="232">
        <f>ROUND(I201*H201,2)</f>
        <v>0</v>
      </c>
      <c r="BL201" s="17" t="s">
        <v>139</v>
      </c>
      <c r="BM201" s="231" t="s">
        <v>751</v>
      </c>
    </row>
    <row r="202" s="13" customFormat="1">
      <c r="A202" s="13"/>
      <c r="B202" s="233"/>
      <c r="C202" s="234"/>
      <c r="D202" s="235" t="s">
        <v>141</v>
      </c>
      <c r="E202" s="236" t="s">
        <v>1</v>
      </c>
      <c r="F202" s="237" t="s">
        <v>142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141</v>
      </c>
      <c r="AU202" s="243" t="s">
        <v>85</v>
      </c>
      <c r="AV202" s="13" t="s">
        <v>83</v>
      </c>
      <c r="AW202" s="13" t="s">
        <v>32</v>
      </c>
      <c r="AX202" s="13" t="s">
        <v>75</v>
      </c>
      <c r="AY202" s="243" t="s">
        <v>133</v>
      </c>
    </row>
    <row r="203" s="14" customFormat="1">
      <c r="A203" s="14"/>
      <c r="B203" s="244"/>
      <c r="C203" s="245"/>
      <c r="D203" s="235" t="s">
        <v>141</v>
      </c>
      <c r="E203" s="246" t="s">
        <v>1</v>
      </c>
      <c r="F203" s="247" t="s">
        <v>717</v>
      </c>
      <c r="G203" s="245"/>
      <c r="H203" s="248">
        <v>18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141</v>
      </c>
      <c r="AU203" s="254" t="s">
        <v>85</v>
      </c>
      <c r="AV203" s="14" t="s">
        <v>85</v>
      </c>
      <c r="AW203" s="14" t="s">
        <v>32</v>
      </c>
      <c r="AX203" s="14" t="s">
        <v>75</v>
      </c>
      <c r="AY203" s="254" t="s">
        <v>133</v>
      </c>
    </row>
    <row r="204" s="15" customFormat="1">
      <c r="A204" s="15"/>
      <c r="B204" s="255"/>
      <c r="C204" s="256"/>
      <c r="D204" s="235" t="s">
        <v>141</v>
      </c>
      <c r="E204" s="257" t="s">
        <v>1</v>
      </c>
      <c r="F204" s="258" t="s">
        <v>146</v>
      </c>
      <c r="G204" s="256"/>
      <c r="H204" s="259">
        <v>18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141</v>
      </c>
      <c r="AU204" s="265" t="s">
        <v>85</v>
      </c>
      <c r="AV204" s="15" t="s">
        <v>139</v>
      </c>
      <c r="AW204" s="15" t="s">
        <v>32</v>
      </c>
      <c r="AX204" s="15" t="s">
        <v>83</v>
      </c>
      <c r="AY204" s="265" t="s">
        <v>133</v>
      </c>
    </row>
    <row r="205" s="2" customFormat="1" ht="24.15" customHeight="1">
      <c r="A205" s="38"/>
      <c r="B205" s="39"/>
      <c r="C205" s="219" t="s">
        <v>253</v>
      </c>
      <c r="D205" s="219" t="s">
        <v>135</v>
      </c>
      <c r="E205" s="220" t="s">
        <v>300</v>
      </c>
      <c r="F205" s="221" t="s">
        <v>301</v>
      </c>
      <c r="G205" s="222" t="s">
        <v>138</v>
      </c>
      <c r="H205" s="223">
        <v>18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40</v>
      </c>
      <c r="O205" s="91"/>
      <c r="P205" s="229">
        <f>O205*H205</f>
        <v>0</v>
      </c>
      <c r="Q205" s="229">
        <v>0.33206000000000002</v>
      </c>
      <c r="R205" s="229">
        <f>Q205*H205</f>
        <v>5.9770800000000008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139</v>
      </c>
      <c r="AT205" s="231" t="s">
        <v>135</v>
      </c>
      <c r="AU205" s="231" t="s">
        <v>85</v>
      </c>
      <c r="AY205" s="17" t="s">
        <v>133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83</v>
      </c>
      <c r="BK205" s="232">
        <f>ROUND(I205*H205,2)</f>
        <v>0</v>
      </c>
      <c r="BL205" s="17" t="s">
        <v>139</v>
      </c>
      <c r="BM205" s="231" t="s">
        <v>752</v>
      </c>
    </row>
    <row r="206" s="14" customFormat="1">
      <c r="A206" s="14"/>
      <c r="B206" s="244"/>
      <c r="C206" s="245"/>
      <c r="D206" s="235" t="s">
        <v>141</v>
      </c>
      <c r="E206" s="246" t="s">
        <v>1</v>
      </c>
      <c r="F206" s="247" t="s">
        <v>717</v>
      </c>
      <c r="G206" s="245"/>
      <c r="H206" s="248">
        <v>18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141</v>
      </c>
      <c r="AU206" s="254" t="s">
        <v>85</v>
      </c>
      <c r="AV206" s="14" t="s">
        <v>85</v>
      </c>
      <c r="AW206" s="14" t="s">
        <v>32</v>
      </c>
      <c r="AX206" s="14" t="s">
        <v>75</v>
      </c>
      <c r="AY206" s="254" t="s">
        <v>133</v>
      </c>
    </row>
    <row r="207" s="15" customFormat="1">
      <c r="A207" s="15"/>
      <c r="B207" s="255"/>
      <c r="C207" s="256"/>
      <c r="D207" s="235" t="s">
        <v>141</v>
      </c>
      <c r="E207" s="257" t="s">
        <v>1</v>
      </c>
      <c r="F207" s="258" t="s">
        <v>146</v>
      </c>
      <c r="G207" s="256"/>
      <c r="H207" s="259">
        <v>18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141</v>
      </c>
      <c r="AU207" s="265" t="s">
        <v>85</v>
      </c>
      <c r="AV207" s="15" t="s">
        <v>139</v>
      </c>
      <c r="AW207" s="15" t="s">
        <v>32</v>
      </c>
      <c r="AX207" s="15" t="s">
        <v>83</v>
      </c>
      <c r="AY207" s="265" t="s">
        <v>133</v>
      </c>
    </row>
    <row r="208" s="2" customFormat="1" ht="24.15" customHeight="1">
      <c r="A208" s="38"/>
      <c r="B208" s="39"/>
      <c r="C208" s="219" t="s">
        <v>7</v>
      </c>
      <c r="D208" s="219" t="s">
        <v>135</v>
      </c>
      <c r="E208" s="220" t="s">
        <v>304</v>
      </c>
      <c r="F208" s="221" t="s">
        <v>305</v>
      </c>
      <c r="G208" s="222" t="s">
        <v>138</v>
      </c>
      <c r="H208" s="223">
        <v>18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40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139</v>
      </c>
      <c r="AT208" s="231" t="s">
        <v>135</v>
      </c>
      <c r="AU208" s="231" t="s">
        <v>85</v>
      </c>
      <c r="AY208" s="17" t="s">
        <v>133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83</v>
      </c>
      <c r="BK208" s="232">
        <f>ROUND(I208*H208,2)</f>
        <v>0</v>
      </c>
      <c r="BL208" s="17" t="s">
        <v>139</v>
      </c>
      <c r="BM208" s="231" t="s">
        <v>753</v>
      </c>
    </row>
    <row r="209" s="14" customFormat="1">
      <c r="A209" s="14"/>
      <c r="B209" s="244"/>
      <c r="C209" s="245"/>
      <c r="D209" s="235" t="s">
        <v>141</v>
      </c>
      <c r="E209" s="246" t="s">
        <v>1</v>
      </c>
      <c r="F209" s="247" t="s">
        <v>717</v>
      </c>
      <c r="G209" s="245"/>
      <c r="H209" s="248">
        <v>18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141</v>
      </c>
      <c r="AU209" s="254" t="s">
        <v>85</v>
      </c>
      <c r="AV209" s="14" t="s">
        <v>85</v>
      </c>
      <c r="AW209" s="14" t="s">
        <v>32</v>
      </c>
      <c r="AX209" s="14" t="s">
        <v>75</v>
      </c>
      <c r="AY209" s="254" t="s">
        <v>133</v>
      </c>
    </row>
    <row r="210" s="15" customFormat="1">
      <c r="A210" s="15"/>
      <c r="B210" s="255"/>
      <c r="C210" s="256"/>
      <c r="D210" s="235" t="s">
        <v>141</v>
      </c>
      <c r="E210" s="257" t="s">
        <v>1</v>
      </c>
      <c r="F210" s="258" t="s">
        <v>146</v>
      </c>
      <c r="G210" s="256"/>
      <c r="H210" s="259">
        <v>18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141</v>
      </c>
      <c r="AU210" s="265" t="s">
        <v>85</v>
      </c>
      <c r="AV210" s="15" t="s">
        <v>139</v>
      </c>
      <c r="AW210" s="15" t="s">
        <v>32</v>
      </c>
      <c r="AX210" s="15" t="s">
        <v>83</v>
      </c>
      <c r="AY210" s="265" t="s">
        <v>133</v>
      </c>
    </row>
    <row r="211" s="2" customFormat="1" ht="21.75" customHeight="1">
      <c r="A211" s="38"/>
      <c r="B211" s="39"/>
      <c r="C211" s="219" t="s">
        <v>264</v>
      </c>
      <c r="D211" s="219" t="s">
        <v>135</v>
      </c>
      <c r="E211" s="220" t="s">
        <v>308</v>
      </c>
      <c r="F211" s="221" t="s">
        <v>309</v>
      </c>
      <c r="G211" s="222" t="s">
        <v>138</v>
      </c>
      <c r="H211" s="223">
        <v>18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40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139</v>
      </c>
      <c r="AT211" s="231" t="s">
        <v>135</v>
      </c>
      <c r="AU211" s="231" t="s">
        <v>85</v>
      </c>
      <c r="AY211" s="17" t="s">
        <v>133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83</v>
      </c>
      <c r="BK211" s="232">
        <f>ROUND(I211*H211,2)</f>
        <v>0</v>
      </c>
      <c r="BL211" s="17" t="s">
        <v>139</v>
      </c>
      <c r="BM211" s="231" t="s">
        <v>754</v>
      </c>
    </row>
    <row r="212" s="14" customFormat="1">
      <c r="A212" s="14"/>
      <c r="B212" s="244"/>
      <c r="C212" s="245"/>
      <c r="D212" s="235" t="s">
        <v>141</v>
      </c>
      <c r="E212" s="246" t="s">
        <v>1</v>
      </c>
      <c r="F212" s="247" t="s">
        <v>717</v>
      </c>
      <c r="G212" s="245"/>
      <c r="H212" s="248">
        <v>18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141</v>
      </c>
      <c r="AU212" s="254" t="s">
        <v>85</v>
      </c>
      <c r="AV212" s="14" t="s">
        <v>85</v>
      </c>
      <c r="AW212" s="14" t="s">
        <v>32</v>
      </c>
      <c r="AX212" s="14" t="s">
        <v>75</v>
      </c>
      <c r="AY212" s="254" t="s">
        <v>133</v>
      </c>
    </row>
    <row r="213" s="15" customFormat="1">
      <c r="A213" s="15"/>
      <c r="B213" s="255"/>
      <c r="C213" s="256"/>
      <c r="D213" s="235" t="s">
        <v>141</v>
      </c>
      <c r="E213" s="257" t="s">
        <v>1</v>
      </c>
      <c r="F213" s="258" t="s">
        <v>146</v>
      </c>
      <c r="G213" s="256"/>
      <c r="H213" s="259">
        <v>18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141</v>
      </c>
      <c r="AU213" s="265" t="s">
        <v>85</v>
      </c>
      <c r="AV213" s="15" t="s">
        <v>139</v>
      </c>
      <c r="AW213" s="15" t="s">
        <v>32</v>
      </c>
      <c r="AX213" s="15" t="s">
        <v>83</v>
      </c>
      <c r="AY213" s="265" t="s">
        <v>133</v>
      </c>
    </row>
    <row r="214" s="2" customFormat="1" ht="33" customHeight="1">
      <c r="A214" s="38"/>
      <c r="B214" s="39"/>
      <c r="C214" s="219" t="s">
        <v>270</v>
      </c>
      <c r="D214" s="219" t="s">
        <v>135</v>
      </c>
      <c r="E214" s="220" t="s">
        <v>312</v>
      </c>
      <c r="F214" s="221" t="s">
        <v>313</v>
      </c>
      <c r="G214" s="222" t="s">
        <v>138</v>
      </c>
      <c r="H214" s="223">
        <v>18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40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139</v>
      </c>
      <c r="AT214" s="231" t="s">
        <v>135</v>
      </c>
      <c r="AU214" s="231" t="s">
        <v>85</v>
      </c>
      <c r="AY214" s="17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83</v>
      </c>
      <c r="BK214" s="232">
        <f>ROUND(I214*H214,2)</f>
        <v>0</v>
      </c>
      <c r="BL214" s="17" t="s">
        <v>139</v>
      </c>
      <c r="BM214" s="231" t="s">
        <v>755</v>
      </c>
    </row>
    <row r="215" s="14" customFormat="1">
      <c r="A215" s="14"/>
      <c r="B215" s="244"/>
      <c r="C215" s="245"/>
      <c r="D215" s="235" t="s">
        <v>141</v>
      </c>
      <c r="E215" s="246" t="s">
        <v>1</v>
      </c>
      <c r="F215" s="247" t="s">
        <v>717</v>
      </c>
      <c r="G215" s="245"/>
      <c r="H215" s="248">
        <v>18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141</v>
      </c>
      <c r="AU215" s="254" t="s">
        <v>85</v>
      </c>
      <c r="AV215" s="14" t="s">
        <v>85</v>
      </c>
      <c r="AW215" s="14" t="s">
        <v>32</v>
      </c>
      <c r="AX215" s="14" t="s">
        <v>75</v>
      </c>
      <c r="AY215" s="254" t="s">
        <v>133</v>
      </c>
    </row>
    <row r="216" s="15" customFormat="1">
      <c r="A216" s="15"/>
      <c r="B216" s="255"/>
      <c r="C216" s="256"/>
      <c r="D216" s="235" t="s">
        <v>141</v>
      </c>
      <c r="E216" s="257" t="s">
        <v>1</v>
      </c>
      <c r="F216" s="258" t="s">
        <v>146</v>
      </c>
      <c r="G216" s="256"/>
      <c r="H216" s="259">
        <v>18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141</v>
      </c>
      <c r="AU216" s="265" t="s">
        <v>85</v>
      </c>
      <c r="AV216" s="15" t="s">
        <v>139</v>
      </c>
      <c r="AW216" s="15" t="s">
        <v>32</v>
      </c>
      <c r="AX216" s="15" t="s">
        <v>83</v>
      </c>
      <c r="AY216" s="265" t="s">
        <v>133</v>
      </c>
    </row>
    <row r="217" s="12" customFormat="1" ht="22.8" customHeight="1">
      <c r="A217" s="12"/>
      <c r="B217" s="203"/>
      <c r="C217" s="204"/>
      <c r="D217" s="205" t="s">
        <v>74</v>
      </c>
      <c r="E217" s="217" t="s">
        <v>180</v>
      </c>
      <c r="F217" s="217" t="s">
        <v>535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SUM(P218:P230)</f>
        <v>0</v>
      </c>
      <c r="Q217" s="211"/>
      <c r="R217" s="212">
        <f>SUM(R218:R230)</f>
        <v>0.068148600000000004</v>
      </c>
      <c r="S217" s="211"/>
      <c r="T217" s="213">
        <f>SUM(T218:T230)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83</v>
      </c>
      <c r="AT217" s="215" t="s">
        <v>74</v>
      </c>
      <c r="AU217" s="215" t="s">
        <v>83</v>
      </c>
      <c r="AY217" s="214" t="s">
        <v>133</v>
      </c>
      <c r="BK217" s="216">
        <f>SUM(BK218:BK230)</f>
        <v>0</v>
      </c>
    </row>
    <row r="218" s="2" customFormat="1" ht="16.5" customHeight="1">
      <c r="A218" s="38"/>
      <c r="B218" s="39"/>
      <c r="C218" s="219" t="s">
        <v>276</v>
      </c>
      <c r="D218" s="219" t="s">
        <v>135</v>
      </c>
      <c r="E218" s="220" t="s">
        <v>539</v>
      </c>
      <c r="F218" s="221" t="s">
        <v>540</v>
      </c>
      <c r="G218" s="222" t="s">
        <v>279</v>
      </c>
      <c r="H218" s="223">
        <v>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139</v>
      </c>
      <c r="AT218" s="231" t="s">
        <v>135</v>
      </c>
      <c r="AU218" s="231" t="s">
        <v>85</v>
      </c>
      <c r="AY218" s="17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139</v>
      </c>
      <c r="BM218" s="231" t="s">
        <v>756</v>
      </c>
    </row>
    <row r="219" s="2" customFormat="1" ht="24.15" customHeight="1">
      <c r="A219" s="38"/>
      <c r="B219" s="39"/>
      <c r="C219" s="219" t="s">
        <v>281</v>
      </c>
      <c r="D219" s="219" t="s">
        <v>135</v>
      </c>
      <c r="E219" s="220" t="s">
        <v>757</v>
      </c>
      <c r="F219" s="221" t="s">
        <v>758</v>
      </c>
      <c r="G219" s="222" t="s">
        <v>279</v>
      </c>
      <c r="H219" s="223">
        <v>3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40</v>
      </c>
      <c r="O219" s="91"/>
      <c r="P219" s="229">
        <f>O219*H219</f>
        <v>0</v>
      </c>
      <c r="Q219" s="229">
        <v>0.00167</v>
      </c>
      <c r="R219" s="229">
        <f>Q219*H219</f>
        <v>0.0050100000000000006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139</v>
      </c>
      <c r="AT219" s="231" t="s">
        <v>135</v>
      </c>
      <c r="AU219" s="231" t="s">
        <v>85</v>
      </c>
      <c r="AY219" s="17" t="s">
        <v>133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83</v>
      </c>
      <c r="BK219" s="232">
        <f>ROUND(I219*H219,2)</f>
        <v>0</v>
      </c>
      <c r="BL219" s="17" t="s">
        <v>139</v>
      </c>
      <c r="BM219" s="231" t="s">
        <v>759</v>
      </c>
    </row>
    <row r="220" s="2" customFormat="1" ht="24.15" customHeight="1">
      <c r="A220" s="38"/>
      <c r="B220" s="39"/>
      <c r="C220" s="266" t="s">
        <v>285</v>
      </c>
      <c r="D220" s="266" t="s">
        <v>237</v>
      </c>
      <c r="E220" s="267" t="s">
        <v>548</v>
      </c>
      <c r="F220" s="268" t="s">
        <v>760</v>
      </c>
      <c r="G220" s="269" t="s">
        <v>279</v>
      </c>
      <c r="H220" s="270">
        <v>1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40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180</v>
      </c>
      <c r="AT220" s="231" t="s">
        <v>237</v>
      </c>
      <c r="AU220" s="231" t="s">
        <v>85</v>
      </c>
      <c r="AY220" s="17" t="s">
        <v>133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83</v>
      </c>
      <c r="BK220" s="232">
        <f>ROUND(I220*H220,2)</f>
        <v>0</v>
      </c>
      <c r="BL220" s="17" t="s">
        <v>139</v>
      </c>
      <c r="BM220" s="231" t="s">
        <v>761</v>
      </c>
    </row>
    <row r="221" s="2" customFormat="1" ht="24.15" customHeight="1">
      <c r="A221" s="38"/>
      <c r="B221" s="39"/>
      <c r="C221" s="266" t="s">
        <v>291</v>
      </c>
      <c r="D221" s="266" t="s">
        <v>237</v>
      </c>
      <c r="E221" s="267" t="s">
        <v>545</v>
      </c>
      <c r="F221" s="268" t="s">
        <v>762</v>
      </c>
      <c r="G221" s="269" t="s">
        <v>279</v>
      </c>
      <c r="H221" s="270">
        <v>2</v>
      </c>
      <c r="I221" s="271"/>
      <c r="J221" s="272">
        <f>ROUND(I221*H221,2)</f>
        <v>0</v>
      </c>
      <c r="K221" s="273"/>
      <c r="L221" s="274"/>
      <c r="M221" s="275" t="s">
        <v>1</v>
      </c>
      <c r="N221" s="276" t="s">
        <v>40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180</v>
      </c>
      <c r="AT221" s="231" t="s">
        <v>237</v>
      </c>
      <c r="AU221" s="231" t="s">
        <v>85</v>
      </c>
      <c r="AY221" s="17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83</v>
      </c>
      <c r="BK221" s="232">
        <f>ROUND(I221*H221,2)</f>
        <v>0</v>
      </c>
      <c r="BL221" s="17" t="s">
        <v>139</v>
      </c>
      <c r="BM221" s="231" t="s">
        <v>763</v>
      </c>
    </row>
    <row r="222" s="2" customFormat="1" ht="33" customHeight="1">
      <c r="A222" s="38"/>
      <c r="B222" s="39"/>
      <c r="C222" s="219" t="s">
        <v>295</v>
      </c>
      <c r="D222" s="219" t="s">
        <v>135</v>
      </c>
      <c r="E222" s="220" t="s">
        <v>764</v>
      </c>
      <c r="F222" s="221" t="s">
        <v>765</v>
      </c>
      <c r="G222" s="222" t="s">
        <v>176</v>
      </c>
      <c r="H222" s="223">
        <v>18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40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139</v>
      </c>
      <c r="AT222" s="231" t="s">
        <v>135</v>
      </c>
      <c r="AU222" s="231" t="s">
        <v>85</v>
      </c>
      <c r="AY222" s="17" t="s">
        <v>133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83</v>
      </c>
      <c r="BK222" s="232">
        <f>ROUND(I222*H222,2)</f>
        <v>0</v>
      </c>
      <c r="BL222" s="17" t="s">
        <v>139</v>
      </c>
      <c r="BM222" s="231" t="s">
        <v>766</v>
      </c>
    </row>
    <row r="223" s="2" customFormat="1" ht="24.15" customHeight="1">
      <c r="A223" s="38"/>
      <c r="B223" s="39"/>
      <c r="C223" s="266" t="s">
        <v>299</v>
      </c>
      <c r="D223" s="266" t="s">
        <v>237</v>
      </c>
      <c r="E223" s="267" t="s">
        <v>767</v>
      </c>
      <c r="F223" s="268" t="s">
        <v>768</v>
      </c>
      <c r="G223" s="269" t="s">
        <v>176</v>
      </c>
      <c r="H223" s="270">
        <v>18.27</v>
      </c>
      <c r="I223" s="271"/>
      <c r="J223" s="272">
        <f>ROUND(I223*H223,2)</f>
        <v>0</v>
      </c>
      <c r="K223" s="273"/>
      <c r="L223" s="274"/>
      <c r="M223" s="275" t="s">
        <v>1</v>
      </c>
      <c r="N223" s="276" t="s">
        <v>40</v>
      </c>
      <c r="O223" s="91"/>
      <c r="P223" s="229">
        <f>O223*H223</f>
        <v>0</v>
      </c>
      <c r="Q223" s="229">
        <v>0.0031800000000000001</v>
      </c>
      <c r="R223" s="229">
        <f>Q223*H223</f>
        <v>0.0580986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180</v>
      </c>
      <c r="AT223" s="231" t="s">
        <v>237</v>
      </c>
      <c r="AU223" s="231" t="s">
        <v>85</v>
      </c>
      <c r="AY223" s="17" t="s">
        <v>133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83</v>
      </c>
      <c r="BK223" s="232">
        <f>ROUND(I223*H223,2)</f>
        <v>0</v>
      </c>
      <c r="BL223" s="17" t="s">
        <v>139</v>
      </c>
      <c r="BM223" s="231" t="s">
        <v>769</v>
      </c>
    </row>
    <row r="224" s="14" customFormat="1">
      <c r="A224" s="14"/>
      <c r="B224" s="244"/>
      <c r="C224" s="245"/>
      <c r="D224" s="235" t="s">
        <v>141</v>
      </c>
      <c r="E224" s="246" t="s">
        <v>1</v>
      </c>
      <c r="F224" s="247" t="s">
        <v>770</v>
      </c>
      <c r="G224" s="245"/>
      <c r="H224" s="248">
        <v>18.27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141</v>
      </c>
      <c r="AU224" s="254" t="s">
        <v>85</v>
      </c>
      <c r="AV224" s="14" t="s">
        <v>85</v>
      </c>
      <c r="AW224" s="14" t="s">
        <v>32</v>
      </c>
      <c r="AX224" s="14" t="s">
        <v>83</v>
      </c>
      <c r="AY224" s="254" t="s">
        <v>133</v>
      </c>
    </row>
    <row r="225" s="2" customFormat="1" ht="24.15" customHeight="1">
      <c r="A225" s="38"/>
      <c r="B225" s="39"/>
      <c r="C225" s="219" t="s">
        <v>303</v>
      </c>
      <c r="D225" s="219" t="s">
        <v>135</v>
      </c>
      <c r="E225" s="220" t="s">
        <v>771</v>
      </c>
      <c r="F225" s="221" t="s">
        <v>772</v>
      </c>
      <c r="G225" s="222" t="s">
        <v>279</v>
      </c>
      <c r="H225" s="223">
        <v>4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40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139</v>
      </c>
      <c r="AT225" s="231" t="s">
        <v>135</v>
      </c>
      <c r="AU225" s="231" t="s">
        <v>85</v>
      </c>
      <c r="AY225" s="17" t="s">
        <v>133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83</v>
      </c>
      <c r="BK225" s="232">
        <f>ROUND(I225*H225,2)</f>
        <v>0</v>
      </c>
      <c r="BL225" s="17" t="s">
        <v>139</v>
      </c>
      <c r="BM225" s="231" t="s">
        <v>773</v>
      </c>
    </row>
    <row r="226" s="2" customFormat="1" ht="24.15" customHeight="1">
      <c r="A226" s="38"/>
      <c r="B226" s="39"/>
      <c r="C226" s="266" t="s">
        <v>307</v>
      </c>
      <c r="D226" s="266" t="s">
        <v>237</v>
      </c>
      <c r="E226" s="267" t="s">
        <v>774</v>
      </c>
      <c r="F226" s="268" t="s">
        <v>775</v>
      </c>
      <c r="G226" s="269" t="s">
        <v>279</v>
      </c>
      <c r="H226" s="270">
        <v>4</v>
      </c>
      <c r="I226" s="271"/>
      <c r="J226" s="272">
        <f>ROUND(I226*H226,2)</f>
        <v>0</v>
      </c>
      <c r="K226" s="273"/>
      <c r="L226" s="274"/>
      <c r="M226" s="275" t="s">
        <v>1</v>
      </c>
      <c r="N226" s="276" t="s">
        <v>40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180</v>
      </c>
      <c r="AT226" s="231" t="s">
        <v>237</v>
      </c>
      <c r="AU226" s="231" t="s">
        <v>85</v>
      </c>
      <c r="AY226" s="17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83</v>
      </c>
      <c r="BK226" s="232">
        <f>ROUND(I226*H226,2)</f>
        <v>0</v>
      </c>
      <c r="BL226" s="17" t="s">
        <v>139</v>
      </c>
      <c r="BM226" s="231" t="s">
        <v>776</v>
      </c>
    </row>
    <row r="227" s="2" customFormat="1" ht="21.75" customHeight="1">
      <c r="A227" s="38"/>
      <c r="B227" s="39"/>
      <c r="C227" s="219" t="s">
        <v>311</v>
      </c>
      <c r="D227" s="219" t="s">
        <v>135</v>
      </c>
      <c r="E227" s="220" t="s">
        <v>777</v>
      </c>
      <c r="F227" s="221" t="s">
        <v>778</v>
      </c>
      <c r="G227" s="222" t="s">
        <v>176</v>
      </c>
      <c r="H227" s="223">
        <v>18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40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139</v>
      </c>
      <c r="AT227" s="231" t="s">
        <v>135</v>
      </c>
      <c r="AU227" s="231" t="s">
        <v>85</v>
      </c>
      <c r="AY227" s="17" t="s">
        <v>133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83</v>
      </c>
      <c r="BK227" s="232">
        <f>ROUND(I227*H227,2)</f>
        <v>0</v>
      </c>
      <c r="BL227" s="17" t="s">
        <v>139</v>
      </c>
      <c r="BM227" s="231" t="s">
        <v>779</v>
      </c>
    </row>
    <row r="228" s="2" customFormat="1" ht="24.15" customHeight="1">
      <c r="A228" s="38"/>
      <c r="B228" s="39"/>
      <c r="C228" s="219" t="s">
        <v>315</v>
      </c>
      <c r="D228" s="219" t="s">
        <v>135</v>
      </c>
      <c r="E228" s="220" t="s">
        <v>578</v>
      </c>
      <c r="F228" s="221" t="s">
        <v>579</v>
      </c>
      <c r="G228" s="222" t="s">
        <v>176</v>
      </c>
      <c r="H228" s="223">
        <v>18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40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139</v>
      </c>
      <c r="AT228" s="231" t="s">
        <v>135</v>
      </c>
      <c r="AU228" s="231" t="s">
        <v>85</v>
      </c>
      <c r="AY228" s="17" t="s">
        <v>133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83</v>
      </c>
      <c r="BK228" s="232">
        <f>ROUND(I228*H228,2)</f>
        <v>0</v>
      </c>
      <c r="BL228" s="17" t="s">
        <v>139</v>
      </c>
      <c r="BM228" s="231" t="s">
        <v>780</v>
      </c>
    </row>
    <row r="229" s="2" customFormat="1" ht="16.5" customHeight="1">
      <c r="A229" s="38"/>
      <c r="B229" s="39"/>
      <c r="C229" s="219" t="s">
        <v>321</v>
      </c>
      <c r="D229" s="219" t="s">
        <v>135</v>
      </c>
      <c r="E229" s="220" t="s">
        <v>581</v>
      </c>
      <c r="F229" s="221" t="s">
        <v>582</v>
      </c>
      <c r="G229" s="222" t="s">
        <v>176</v>
      </c>
      <c r="H229" s="223">
        <v>18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40</v>
      </c>
      <c r="O229" s="91"/>
      <c r="P229" s="229">
        <f>O229*H229</f>
        <v>0</v>
      </c>
      <c r="Q229" s="229">
        <v>0.00019000000000000001</v>
      </c>
      <c r="R229" s="229">
        <f>Q229*H229</f>
        <v>0.0034200000000000003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139</v>
      </c>
      <c r="AT229" s="231" t="s">
        <v>135</v>
      </c>
      <c r="AU229" s="231" t="s">
        <v>85</v>
      </c>
      <c r="AY229" s="17" t="s">
        <v>133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83</v>
      </c>
      <c r="BK229" s="232">
        <f>ROUND(I229*H229,2)</f>
        <v>0</v>
      </c>
      <c r="BL229" s="17" t="s">
        <v>139</v>
      </c>
      <c r="BM229" s="231" t="s">
        <v>781</v>
      </c>
    </row>
    <row r="230" s="2" customFormat="1" ht="24.15" customHeight="1">
      <c r="A230" s="38"/>
      <c r="B230" s="39"/>
      <c r="C230" s="219" t="s">
        <v>325</v>
      </c>
      <c r="D230" s="219" t="s">
        <v>135</v>
      </c>
      <c r="E230" s="220" t="s">
        <v>584</v>
      </c>
      <c r="F230" s="221" t="s">
        <v>585</v>
      </c>
      <c r="G230" s="222" t="s">
        <v>176</v>
      </c>
      <c r="H230" s="223">
        <v>18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40</v>
      </c>
      <c r="O230" s="91"/>
      <c r="P230" s="229">
        <f>O230*H230</f>
        <v>0</v>
      </c>
      <c r="Q230" s="229">
        <v>9.0000000000000006E-05</v>
      </c>
      <c r="R230" s="229">
        <f>Q230*H230</f>
        <v>0.0016200000000000001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139</v>
      </c>
      <c r="AT230" s="231" t="s">
        <v>135</v>
      </c>
      <c r="AU230" s="231" t="s">
        <v>85</v>
      </c>
      <c r="AY230" s="17" t="s">
        <v>133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83</v>
      </c>
      <c r="BK230" s="232">
        <f>ROUND(I230*H230,2)</f>
        <v>0</v>
      </c>
      <c r="BL230" s="17" t="s">
        <v>139</v>
      </c>
      <c r="BM230" s="231" t="s">
        <v>782</v>
      </c>
    </row>
    <row r="231" s="12" customFormat="1" ht="22.8" customHeight="1">
      <c r="A231" s="12"/>
      <c r="B231" s="203"/>
      <c r="C231" s="204"/>
      <c r="D231" s="205" t="s">
        <v>74</v>
      </c>
      <c r="E231" s="217" t="s">
        <v>451</v>
      </c>
      <c r="F231" s="217" t="s">
        <v>452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SUM(P232:P245)</f>
        <v>0</v>
      </c>
      <c r="Q231" s="211"/>
      <c r="R231" s="212">
        <f>SUM(R232:R245)</f>
        <v>0</v>
      </c>
      <c r="S231" s="211"/>
      <c r="T231" s="213">
        <f>SUM(T232:T245)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83</v>
      </c>
      <c r="AT231" s="215" t="s">
        <v>74</v>
      </c>
      <c r="AU231" s="215" t="s">
        <v>83</v>
      </c>
      <c r="AY231" s="214" t="s">
        <v>133</v>
      </c>
      <c r="BK231" s="216">
        <f>SUM(BK232:BK245)</f>
        <v>0</v>
      </c>
    </row>
    <row r="232" s="2" customFormat="1" ht="16.5" customHeight="1">
      <c r="A232" s="38"/>
      <c r="B232" s="39"/>
      <c r="C232" s="219" t="s">
        <v>329</v>
      </c>
      <c r="D232" s="219" t="s">
        <v>135</v>
      </c>
      <c r="E232" s="220" t="s">
        <v>454</v>
      </c>
      <c r="F232" s="221" t="s">
        <v>455</v>
      </c>
      <c r="G232" s="222" t="s">
        <v>218</v>
      </c>
      <c r="H232" s="223">
        <v>11.016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139</v>
      </c>
      <c r="AT232" s="231" t="s">
        <v>135</v>
      </c>
      <c r="AU232" s="231" t="s">
        <v>85</v>
      </c>
      <c r="AY232" s="17" t="s">
        <v>133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83</v>
      </c>
      <c r="BK232" s="232">
        <f>ROUND(I232*H232,2)</f>
        <v>0</v>
      </c>
      <c r="BL232" s="17" t="s">
        <v>139</v>
      </c>
      <c r="BM232" s="231" t="s">
        <v>783</v>
      </c>
    </row>
    <row r="233" s="14" customFormat="1">
      <c r="A233" s="14"/>
      <c r="B233" s="244"/>
      <c r="C233" s="245"/>
      <c r="D233" s="235" t="s">
        <v>141</v>
      </c>
      <c r="E233" s="246" t="s">
        <v>1</v>
      </c>
      <c r="F233" s="247" t="s">
        <v>784</v>
      </c>
      <c r="G233" s="245"/>
      <c r="H233" s="248">
        <v>5.2199999999999998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141</v>
      </c>
      <c r="AU233" s="254" t="s">
        <v>85</v>
      </c>
      <c r="AV233" s="14" t="s">
        <v>85</v>
      </c>
      <c r="AW233" s="14" t="s">
        <v>32</v>
      </c>
      <c r="AX233" s="14" t="s">
        <v>75</v>
      </c>
      <c r="AY233" s="254" t="s">
        <v>133</v>
      </c>
    </row>
    <row r="234" s="14" customFormat="1">
      <c r="A234" s="14"/>
      <c r="B234" s="244"/>
      <c r="C234" s="245"/>
      <c r="D234" s="235" t="s">
        <v>141</v>
      </c>
      <c r="E234" s="246" t="s">
        <v>1</v>
      </c>
      <c r="F234" s="247" t="s">
        <v>785</v>
      </c>
      <c r="G234" s="245"/>
      <c r="H234" s="248">
        <v>5.7960000000000003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141</v>
      </c>
      <c r="AU234" s="254" t="s">
        <v>85</v>
      </c>
      <c r="AV234" s="14" t="s">
        <v>85</v>
      </c>
      <c r="AW234" s="14" t="s">
        <v>32</v>
      </c>
      <c r="AX234" s="14" t="s">
        <v>75</v>
      </c>
      <c r="AY234" s="254" t="s">
        <v>133</v>
      </c>
    </row>
    <row r="235" s="15" customFormat="1">
      <c r="A235" s="15"/>
      <c r="B235" s="255"/>
      <c r="C235" s="256"/>
      <c r="D235" s="235" t="s">
        <v>141</v>
      </c>
      <c r="E235" s="257" t="s">
        <v>1</v>
      </c>
      <c r="F235" s="258" t="s">
        <v>146</v>
      </c>
      <c r="G235" s="256"/>
      <c r="H235" s="259">
        <v>11.016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141</v>
      </c>
      <c r="AU235" s="265" t="s">
        <v>85</v>
      </c>
      <c r="AV235" s="15" t="s">
        <v>139</v>
      </c>
      <c r="AW235" s="15" t="s">
        <v>32</v>
      </c>
      <c r="AX235" s="15" t="s">
        <v>83</v>
      </c>
      <c r="AY235" s="265" t="s">
        <v>133</v>
      </c>
    </row>
    <row r="236" s="2" customFormat="1" ht="24.15" customHeight="1">
      <c r="A236" s="38"/>
      <c r="B236" s="39"/>
      <c r="C236" s="219" t="s">
        <v>334</v>
      </c>
      <c r="D236" s="219" t="s">
        <v>135</v>
      </c>
      <c r="E236" s="220" t="s">
        <v>462</v>
      </c>
      <c r="F236" s="221" t="s">
        <v>463</v>
      </c>
      <c r="G236" s="222" t="s">
        <v>218</v>
      </c>
      <c r="H236" s="223">
        <v>132.19200000000001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139</v>
      </c>
      <c r="AT236" s="231" t="s">
        <v>135</v>
      </c>
      <c r="AU236" s="231" t="s">
        <v>85</v>
      </c>
      <c r="AY236" s="17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83</v>
      </c>
      <c r="BK236" s="232">
        <f>ROUND(I236*H236,2)</f>
        <v>0</v>
      </c>
      <c r="BL236" s="17" t="s">
        <v>139</v>
      </c>
      <c r="BM236" s="231" t="s">
        <v>786</v>
      </c>
    </row>
    <row r="237" s="14" customFormat="1">
      <c r="A237" s="14"/>
      <c r="B237" s="244"/>
      <c r="C237" s="245"/>
      <c r="D237" s="235" t="s">
        <v>141</v>
      </c>
      <c r="E237" s="246" t="s">
        <v>1</v>
      </c>
      <c r="F237" s="247" t="s">
        <v>787</v>
      </c>
      <c r="G237" s="245"/>
      <c r="H237" s="248">
        <v>132.19200000000001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141</v>
      </c>
      <c r="AU237" s="254" t="s">
        <v>85</v>
      </c>
      <c r="AV237" s="14" t="s">
        <v>85</v>
      </c>
      <c r="AW237" s="14" t="s">
        <v>32</v>
      </c>
      <c r="AX237" s="14" t="s">
        <v>83</v>
      </c>
      <c r="AY237" s="254" t="s">
        <v>133</v>
      </c>
    </row>
    <row r="238" s="2" customFormat="1" ht="24.15" customHeight="1">
      <c r="A238" s="38"/>
      <c r="B238" s="39"/>
      <c r="C238" s="219" t="s">
        <v>338</v>
      </c>
      <c r="D238" s="219" t="s">
        <v>135</v>
      </c>
      <c r="E238" s="220" t="s">
        <v>467</v>
      </c>
      <c r="F238" s="221" t="s">
        <v>468</v>
      </c>
      <c r="G238" s="222" t="s">
        <v>218</v>
      </c>
      <c r="H238" s="223">
        <v>11.016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40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139</v>
      </c>
      <c r="AT238" s="231" t="s">
        <v>135</v>
      </c>
      <c r="AU238" s="231" t="s">
        <v>85</v>
      </c>
      <c r="AY238" s="17" t="s">
        <v>133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83</v>
      </c>
      <c r="BK238" s="232">
        <f>ROUND(I238*H238,2)</f>
        <v>0</v>
      </c>
      <c r="BL238" s="17" t="s">
        <v>139</v>
      </c>
      <c r="BM238" s="231" t="s">
        <v>788</v>
      </c>
    </row>
    <row r="239" s="2" customFormat="1" ht="33" customHeight="1">
      <c r="A239" s="38"/>
      <c r="B239" s="39"/>
      <c r="C239" s="219" t="s">
        <v>342</v>
      </c>
      <c r="D239" s="219" t="s">
        <v>135</v>
      </c>
      <c r="E239" s="220" t="s">
        <v>479</v>
      </c>
      <c r="F239" s="221" t="s">
        <v>480</v>
      </c>
      <c r="G239" s="222" t="s">
        <v>218</v>
      </c>
      <c r="H239" s="223">
        <v>5.7960000000000003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40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139</v>
      </c>
      <c r="AT239" s="231" t="s">
        <v>135</v>
      </c>
      <c r="AU239" s="231" t="s">
        <v>85</v>
      </c>
      <c r="AY239" s="17" t="s">
        <v>133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83</v>
      </c>
      <c r="BK239" s="232">
        <f>ROUND(I239*H239,2)</f>
        <v>0</v>
      </c>
      <c r="BL239" s="17" t="s">
        <v>139</v>
      </c>
      <c r="BM239" s="231" t="s">
        <v>789</v>
      </c>
    </row>
    <row r="240" s="13" customFormat="1">
      <c r="A240" s="13"/>
      <c r="B240" s="233"/>
      <c r="C240" s="234"/>
      <c r="D240" s="235" t="s">
        <v>141</v>
      </c>
      <c r="E240" s="236" t="s">
        <v>1</v>
      </c>
      <c r="F240" s="237" t="s">
        <v>482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85</v>
      </c>
      <c r="AV240" s="13" t="s">
        <v>83</v>
      </c>
      <c r="AW240" s="13" t="s">
        <v>32</v>
      </c>
      <c r="AX240" s="13" t="s">
        <v>75</v>
      </c>
      <c r="AY240" s="243" t="s">
        <v>133</v>
      </c>
    </row>
    <row r="241" s="14" customFormat="1">
      <c r="A241" s="14"/>
      <c r="B241" s="244"/>
      <c r="C241" s="245"/>
      <c r="D241" s="235" t="s">
        <v>141</v>
      </c>
      <c r="E241" s="246" t="s">
        <v>1</v>
      </c>
      <c r="F241" s="247" t="s">
        <v>790</v>
      </c>
      <c r="G241" s="245"/>
      <c r="H241" s="248">
        <v>5.7960000000000003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141</v>
      </c>
      <c r="AU241" s="254" t="s">
        <v>85</v>
      </c>
      <c r="AV241" s="14" t="s">
        <v>85</v>
      </c>
      <c r="AW241" s="14" t="s">
        <v>32</v>
      </c>
      <c r="AX241" s="14" t="s">
        <v>75</v>
      </c>
      <c r="AY241" s="254" t="s">
        <v>133</v>
      </c>
    </row>
    <row r="242" s="15" customFormat="1">
      <c r="A242" s="15"/>
      <c r="B242" s="255"/>
      <c r="C242" s="256"/>
      <c r="D242" s="235" t="s">
        <v>141</v>
      </c>
      <c r="E242" s="257" t="s">
        <v>1</v>
      </c>
      <c r="F242" s="258" t="s">
        <v>146</v>
      </c>
      <c r="G242" s="256"/>
      <c r="H242" s="259">
        <v>5.7960000000000003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141</v>
      </c>
      <c r="AU242" s="265" t="s">
        <v>85</v>
      </c>
      <c r="AV242" s="15" t="s">
        <v>139</v>
      </c>
      <c r="AW242" s="15" t="s">
        <v>32</v>
      </c>
      <c r="AX242" s="15" t="s">
        <v>83</v>
      </c>
      <c r="AY242" s="265" t="s">
        <v>133</v>
      </c>
    </row>
    <row r="243" s="2" customFormat="1" ht="24.15" customHeight="1">
      <c r="A243" s="38"/>
      <c r="B243" s="39"/>
      <c r="C243" s="219" t="s">
        <v>346</v>
      </c>
      <c r="D243" s="219" t="s">
        <v>135</v>
      </c>
      <c r="E243" s="220" t="s">
        <v>486</v>
      </c>
      <c r="F243" s="221" t="s">
        <v>217</v>
      </c>
      <c r="G243" s="222" t="s">
        <v>218</v>
      </c>
      <c r="H243" s="223">
        <v>5.2199999999999998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40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139</v>
      </c>
      <c r="AT243" s="231" t="s">
        <v>135</v>
      </c>
      <c r="AU243" s="231" t="s">
        <v>85</v>
      </c>
      <c r="AY243" s="17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83</v>
      </c>
      <c r="BK243" s="232">
        <f>ROUND(I243*H243,2)</f>
        <v>0</v>
      </c>
      <c r="BL243" s="17" t="s">
        <v>139</v>
      </c>
      <c r="BM243" s="231" t="s">
        <v>791</v>
      </c>
    </row>
    <row r="244" s="14" customFormat="1">
      <c r="A244" s="14"/>
      <c r="B244" s="244"/>
      <c r="C244" s="245"/>
      <c r="D244" s="235" t="s">
        <v>141</v>
      </c>
      <c r="E244" s="246" t="s">
        <v>1</v>
      </c>
      <c r="F244" s="247" t="s">
        <v>784</v>
      </c>
      <c r="G244" s="245"/>
      <c r="H244" s="248">
        <v>5.2199999999999998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141</v>
      </c>
      <c r="AU244" s="254" t="s">
        <v>85</v>
      </c>
      <c r="AV244" s="14" t="s">
        <v>85</v>
      </c>
      <c r="AW244" s="14" t="s">
        <v>32</v>
      </c>
      <c r="AX244" s="14" t="s">
        <v>75</v>
      </c>
      <c r="AY244" s="254" t="s">
        <v>133</v>
      </c>
    </row>
    <row r="245" s="15" customFormat="1">
      <c r="A245" s="15"/>
      <c r="B245" s="255"/>
      <c r="C245" s="256"/>
      <c r="D245" s="235" t="s">
        <v>141</v>
      </c>
      <c r="E245" s="257" t="s">
        <v>1</v>
      </c>
      <c r="F245" s="258" t="s">
        <v>146</v>
      </c>
      <c r="G245" s="256"/>
      <c r="H245" s="259">
        <v>5.2199999999999998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141</v>
      </c>
      <c r="AU245" s="265" t="s">
        <v>85</v>
      </c>
      <c r="AV245" s="15" t="s">
        <v>139</v>
      </c>
      <c r="AW245" s="15" t="s">
        <v>32</v>
      </c>
      <c r="AX245" s="15" t="s">
        <v>83</v>
      </c>
      <c r="AY245" s="265" t="s">
        <v>133</v>
      </c>
    </row>
    <row r="246" s="12" customFormat="1" ht="22.8" customHeight="1">
      <c r="A246" s="12"/>
      <c r="B246" s="203"/>
      <c r="C246" s="204"/>
      <c r="D246" s="205" t="s">
        <v>74</v>
      </c>
      <c r="E246" s="217" t="s">
        <v>488</v>
      </c>
      <c r="F246" s="217" t="s">
        <v>489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P247</f>
        <v>0</v>
      </c>
      <c r="Q246" s="211"/>
      <c r="R246" s="212">
        <f>R247</f>
        <v>0</v>
      </c>
      <c r="S246" s="211"/>
      <c r="T246" s="21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83</v>
      </c>
      <c r="AT246" s="215" t="s">
        <v>74</v>
      </c>
      <c r="AU246" s="215" t="s">
        <v>83</v>
      </c>
      <c r="AY246" s="214" t="s">
        <v>133</v>
      </c>
      <c r="BK246" s="216">
        <f>BK247</f>
        <v>0</v>
      </c>
    </row>
    <row r="247" s="2" customFormat="1" ht="24.15" customHeight="1">
      <c r="A247" s="38"/>
      <c r="B247" s="39"/>
      <c r="C247" s="219" t="s">
        <v>350</v>
      </c>
      <c r="D247" s="219" t="s">
        <v>135</v>
      </c>
      <c r="E247" s="220" t="s">
        <v>491</v>
      </c>
      <c r="F247" s="221" t="s">
        <v>492</v>
      </c>
      <c r="G247" s="222" t="s">
        <v>218</v>
      </c>
      <c r="H247" s="223">
        <v>68.646000000000001</v>
      </c>
      <c r="I247" s="224"/>
      <c r="J247" s="225">
        <f>ROUND(I247*H247,2)</f>
        <v>0</v>
      </c>
      <c r="K247" s="226"/>
      <c r="L247" s="44"/>
      <c r="M247" s="277" t="s">
        <v>1</v>
      </c>
      <c r="N247" s="278" t="s">
        <v>40</v>
      </c>
      <c r="O247" s="279"/>
      <c r="P247" s="280">
        <f>O247*H247</f>
        <v>0</v>
      </c>
      <c r="Q247" s="280">
        <v>0</v>
      </c>
      <c r="R247" s="280">
        <f>Q247*H247</f>
        <v>0</v>
      </c>
      <c r="S247" s="280">
        <v>0</v>
      </c>
      <c r="T247" s="28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139</v>
      </c>
      <c r="AT247" s="231" t="s">
        <v>135</v>
      </c>
      <c r="AU247" s="231" t="s">
        <v>85</v>
      </c>
      <c r="AY247" s="17" t="s">
        <v>133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83</v>
      </c>
      <c r="BK247" s="232">
        <f>ROUND(I247*H247,2)</f>
        <v>0</v>
      </c>
      <c r="BL247" s="17" t="s">
        <v>139</v>
      </c>
      <c r="BM247" s="231" t="s">
        <v>792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O5Jbdl1Vp/QnD9sQCwfuvZ33p0L8D+ofY/hSmrzbWjj5fuFgQ0l1Ln3SV8tbLW16GOFwpeCayCW00i6Kw7TW1Q==" hashValue="aUYcBztqVy3cqko/bFdsOC62E4J+39RZWZXUdMYsPT0Tz5R6f5+zbQwzDX/M3o39GxkShsDmWppyN/53+bKErg==" algorithmName="SHA-512" password="CC35"/>
  <autoFilter ref="C122:K2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ROUND((SUM(BE123:BE179)),  2)</f>
        <v>0</v>
      </c>
      <c r="G33" s="38"/>
      <c r="H33" s="38"/>
      <c r="I33" s="155">
        <v>0.20999999999999999</v>
      </c>
      <c r="J33" s="154">
        <f>ROUND(((SUM(BE123:BE179))*I33),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ROUND((SUM(BF123:BF179)),  2)</f>
        <v>0</v>
      </c>
      <c r="G34" s="38"/>
      <c r="H34" s="38"/>
      <c r="I34" s="155">
        <v>0.12</v>
      </c>
      <c r="J34" s="154">
        <f>ROUND(((SUM(BF123:BF179))*I34),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ROUND((SUM(BG123:BG179)),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ROUND((SUM(BH123:BH179)),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ROUND((SUM(BI123:BI179)),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2025/0305 - SO 05 Komunikace MO 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J166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117</v>
      </c>
      <c r="E103" s="188"/>
      <c r="F103" s="188"/>
      <c r="G103" s="188"/>
      <c r="H103" s="188"/>
      <c r="I103" s="188"/>
      <c r="J103" s="189">
        <f>J178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Pardubice, Bulharská, Ke Tvrzi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2025/0305 - SO 05 Komunikace MO I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11. 3. 2025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Vodovody a kanalizace Pardubice, a.s.</v>
      </c>
      <c r="G119" s="40"/>
      <c r="H119" s="40"/>
      <c r="I119" s="32" t="s">
        <v>31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119</v>
      </c>
      <c r="D122" s="194" t="s">
        <v>60</v>
      </c>
      <c r="E122" s="194" t="s">
        <v>56</v>
      </c>
      <c r="F122" s="194" t="s">
        <v>57</v>
      </c>
      <c r="G122" s="194" t="s">
        <v>120</v>
      </c>
      <c r="H122" s="194" t="s">
        <v>121</v>
      </c>
      <c r="I122" s="194" t="s">
        <v>122</v>
      </c>
      <c r="J122" s="195" t="s">
        <v>106</v>
      </c>
      <c r="K122" s="196" t="s">
        <v>123</v>
      </c>
      <c r="L122" s="197"/>
      <c r="M122" s="100" t="s">
        <v>1</v>
      </c>
      <c r="N122" s="101" t="s">
        <v>39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13.073111000000001</v>
      </c>
      <c r="S123" s="104"/>
      <c r="T123" s="201">
        <f>T124</f>
        <v>167.66540000000001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131</v>
      </c>
      <c r="F124" s="206" t="s">
        <v>132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P125+P132+P147+P157+P166+P178</f>
        <v>0</v>
      </c>
      <c r="Q124" s="211"/>
      <c r="R124" s="212">
        <f>R125+R132+R147+R157+R166+R178</f>
        <v>13.073111000000001</v>
      </c>
      <c r="S124" s="211"/>
      <c r="T124" s="213">
        <f>T125+T132+T147+T157+T166+T178</f>
        <v>167.66540000000001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75</v>
      </c>
      <c r="AY124" s="214" t="s">
        <v>133</v>
      </c>
      <c r="BK124" s="216">
        <f>BK125+BK132+BK147+BK157+BK166+BK178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83</v>
      </c>
      <c r="F125" s="217" t="s">
        <v>134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SUM(P126:P131)</f>
        <v>0</v>
      </c>
      <c r="Q125" s="211"/>
      <c r="R125" s="212">
        <f>SUM(R126:R131)</f>
        <v>0.067691000000000015</v>
      </c>
      <c r="S125" s="211"/>
      <c r="T125" s="213">
        <f>SUM(T126:T131)</f>
        <v>167.66540000000001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83</v>
      </c>
      <c r="AY125" s="214" t="s">
        <v>133</v>
      </c>
      <c r="BK125" s="216">
        <f>SUM(BK126:BK131)</f>
        <v>0</v>
      </c>
    </row>
    <row r="126" s="2" customFormat="1" ht="33" customHeight="1">
      <c r="A126" s="38"/>
      <c r="B126" s="39"/>
      <c r="C126" s="219" t="s">
        <v>83</v>
      </c>
      <c r="D126" s="219" t="s">
        <v>135</v>
      </c>
      <c r="E126" s="220" t="s">
        <v>147</v>
      </c>
      <c r="F126" s="221" t="s">
        <v>148</v>
      </c>
      <c r="G126" s="222" t="s">
        <v>138</v>
      </c>
      <c r="H126" s="223">
        <v>520.70000000000005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4.0000000000000003E-05</v>
      </c>
      <c r="R126" s="229">
        <f>Q126*H126</f>
        <v>0.020828000000000003</v>
      </c>
      <c r="S126" s="229">
        <v>0.091999999999999998</v>
      </c>
      <c r="T126" s="230">
        <f>S126*H126</f>
        <v>47.904400000000003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139</v>
      </c>
      <c r="AT126" s="231" t="s">
        <v>135</v>
      </c>
      <c r="AU126" s="231" t="s">
        <v>85</v>
      </c>
      <c r="AY126" s="17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139</v>
      </c>
      <c r="BM126" s="231" t="s">
        <v>794</v>
      </c>
    </row>
    <row r="127" s="14" customFormat="1">
      <c r="A127" s="14"/>
      <c r="B127" s="244"/>
      <c r="C127" s="245"/>
      <c r="D127" s="235" t="s">
        <v>141</v>
      </c>
      <c r="E127" s="246" t="s">
        <v>1</v>
      </c>
      <c r="F127" s="247" t="s">
        <v>795</v>
      </c>
      <c r="G127" s="245"/>
      <c r="H127" s="248">
        <v>520.70000000000005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141</v>
      </c>
      <c r="AU127" s="254" t="s">
        <v>85</v>
      </c>
      <c r="AV127" s="14" t="s">
        <v>85</v>
      </c>
      <c r="AW127" s="14" t="s">
        <v>32</v>
      </c>
      <c r="AX127" s="14" t="s">
        <v>75</v>
      </c>
      <c r="AY127" s="254" t="s">
        <v>133</v>
      </c>
    </row>
    <row r="128" s="15" customFormat="1">
      <c r="A128" s="15"/>
      <c r="B128" s="255"/>
      <c r="C128" s="256"/>
      <c r="D128" s="235" t="s">
        <v>141</v>
      </c>
      <c r="E128" s="257" t="s">
        <v>1</v>
      </c>
      <c r="F128" s="258" t="s">
        <v>146</v>
      </c>
      <c r="G128" s="256"/>
      <c r="H128" s="259">
        <v>520.70000000000005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141</v>
      </c>
      <c r="AU128" s="265" t="s">
        <v>85</v>
      </c>
      <c r="AV128" s="15" t="s">
        <v>139</v>
      </c>
      <c r="AW128" s="15" t="s">
        <v>32</v>
      </c>
      <c r="AX128" s="15" t="s">
        <v>83</v>
      </c>
      <c r="AY128" s="265" t="s">
        <v>133</v>
      </c>
    </row>
    <row r="129" s="2" customFormat="1" ht="33" customHeight="1">
      <c r="A129" s="38"/>
      <c r="B129" s="39"/>
      <c r="C129" s="219" t="s">
        <v>85</v>
      </c>
      <c r="D129" s="219" t="s">
        <v>135</v>
      </c>
      <c r="E129" s="220" t="s">
        <v>152</v>
      </c>
      <c r="F129" s="221" t="s">
        <v>153</v>
      </c>
      <c r="G129" s="222" t="s">
        <v>138</v>
      </c>
      <c r="H129" s="223">
        <v>520.70000000000005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9.0000000000000006E-05</v>
      </c>
      <c r="R129" s="229">
        <f>Q129*H129</f>
        <v>0.046863000000000009</v>
      </c>
      <c r="S129" s="229">
        <v>0.23000000000000001</v>
      </c>
      <c r="T129" s="230">
        <f>S129*H129</f>
        <v>119.76100000000001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139</v>
      </c>
      <c r="AT129" s="231" t="s">
        <v>135</v>
      </c>
      <c r="AU129" s="231" t="s">
        <v>85</v>
      </c>
      <c r="AY129" s="17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139</v>
      </c>
      <c r="BM129" s="231" t="s">
        <v>796</v>
      </c>
    </row>
    <row r="130" s="14" customFormat="1">
      <c r="A130" s="14"/>
      <c r="B130" s="244"/>
      <c r="C130" s="245"/>
      <c r="D130" s="235" t="s">
        <v>141</v>
      </c>
      <c r="E130" s="246" t="s">
        <v>1</v>
      </c>
      <c r="F130" s="247" t="s">
        <v>795</v>
      </c>
      <c r="G130" s="245"/>
      <c r="H130" s="248">
        <v>520.70000000000005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141</v>
      </c>
      <c r="AU130" s="254" t="s">
        <v>85</v>
      </c>
      <c r="AV130" s="14" t="s">
        <v>85</v>
      </c>
      <c r="AW130" s="14" t="s">
        <v>32</v>
      </c>
      <c r="AX130" s="14" t="s">
        <v>75</v>
      </c>
      <c r="AY130" s="254" t="s">
        <v>133</v>
      </c>
    </row>
    <row r="131" s="15" customFormat="1">
      <c r="A131" s="15"/>
      <c r="B131" s="255"/>
      <c r="C131" s="256"/>
      <c r="D131" s="235" t="s">
        <v>141</v>
      </c>
      <c r="E131" s="257" t="s">
        <v>1</v>
      </c>
      <c r="F131" s="258" t="s">
        <v>146</v>
      </c>
      <c r="G131" s="256"/>
      <c r="H131" s="259">
        <v>520.70000000000005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141</v>
      </c>
      <c r="AU131" s="265" t="s">
        <v>85</v>
      </c>
      <c r="AV131" s="15" t="s">
        <v>139</v>
      </c>
      <c r="AW131" s="15" t="s">
        <v>32</v>
      </c>
      <c r="AX131" s="15" t="s">
        <v>83</v>
      </c>
      <c r="AY131" s="265" t="s">
        <v>133</v>
      </c>
    </row>
    <row r="132" s="12" customFormat="1" ht="22.8" customHeight="1">
      <c r="A132" s="12"/>
      <c r="B132" s="203"/>
      <c r="C132" s="204"/>
      <c r="D132" s="205" t="s">
        <v>74</v>
      </c>
      <c r="E132" s="217" t="s">
        <v>161</v>
      </c>
      <c r="F132" s="217" t="s">
        <v>290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SUM(P133:P146)</f>
        <v>0</v>
      </c>
      <c r="Q132" s="211"/>
      <c r="R132" s="212">
        <f>SUM(R133:R146)</f>
        <v>9.7680000000000007</v>
      </c>
      <c r="S132" s="211"/>
      <c r="T132" s="21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83</v>
      </c>
      <c r="AT132" s="215" t="s">
        <v>74</v>
      </c>
      <c r="AU132" s="215" t="s">
        <v>83</v>
      </c>
      <c r="AY132" s="214" t="s">
        <v>133</v>
      </c>
      <c r="BK132" s="216">
        <f>SUM(BK133:BK146)</f>
        <v>0</v>
      </c>
    </row>
    <row r="133" s="2" customFormat="1" ht="33" customHeight="1">
      <c r="A133" s="38"/>
      <c r="B133" s="39"/>
      <c r="C133" s="219" t="s">
        <v>151</v>
      </c>
      <c r="D133" s="219" t="s">
        <v>135</v>
      </c>
      <c r="E133" s="220" t="s">
        <v>296</v>
      </c>
      <c r="F133" s="221" t="s">
        <v>297</v>
      </c>
      <c r="G133" s="222" t="s">
        <v>138</v>
      </c>
      <c r="H133" s="223">
        <v>520.70000000000005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139</v>
      </c>
      <c r="AT133" s="231" t="s">
        <v>135</v>
      </c>
      <c r="AU133" s="231" t="s">
        <v>85</v>
      </c>
      <c r="AY133" s="17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139</v>
      </c>
      <c r="BM133" s="231" t="s">
        <v>797</v>
      </c>
    </row>
    <row r="134" s="14" customFormat="1">
      <c r="A134" s="14"/>
      <c r="B134" s="244"/>
      <c r="C134" s="245"/>
      <c r="D134" s="235" t="s">
        <v>141</v>
      </c>
      <c r="E134" s="246" t="s">
        <v>1</v>
      </c>
      <c r="F134" s="247" t="s">
        <v>795</v>
      </c>
      <c r="G134" s="245"/>
      <c r="H134" s="248">
        <v>520.70000000000005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141</v>
      </c>
      <c r="AU134" s="254" t="s">
        <v>85</v>
      </c>
      <c r="AV134" s="14" t="s">
        <v>85</v>
      </c>
      <c r="AW134" s="14" t="s">
        <v>32</v>
      </c>
      <c r="AX134" s="14" t="s">
        <v>75</v>
      </c>
      <c r="AY134" s="254" t="s">
        <v>133</v>
      </c>
    </row>
    <row r="135" s="15" customFormat="1">
      <c r="A135" s="15"/>
      <c r="B135" s="255"/>
      <c r="C135" s="256"/>
      <c r="D135" s="235" t="s">
        <v>141</v>
      </c>
      <c r="E135" s="257" t="s">
        <v>1</v>
      </c>
      <c r="F135" s="258" t="s">
        <v>146</v>
      </c>
      <c r="G135" s="256"/>
      <c r="H135" s="259">
        <v>520.70000000000005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141</v>
      </c>
      <c r="AU135" s="265" t="s">
        <v>85</v>
      </c>
      <c r="AV135" s="15" t="s">
        <v>139</v>
      </c>
      <c r="AW135" s="15" t="s">
        <v>32</v>
      </c>
      <c r="AX135" s="15" t="s">
        <v>83</v>
      </c>
      <c r="AY135" s="265" t="s">
        <v>133</v>
      </c>
    </row>
    <row r="136" s="2" customFormat="1" ht="24.15" customHeight="1">
      <c r="A136" s="38"/>
      <c r="B136" s="39"/>
      <c r="C136" s="219" t="s">
        <v>139</v>
      </c>
      <c r="D136" s="219" t="s">
        <v>135</v>
      </c>
      <c r="E136" s="220" t="s">
        <v>304</v>
      </c>
      <c r="F136" s="221" t="s">
        <v>305</v>
      </c>
      <c r="G136" s="222" t="s">
        <v>138</v>
      </c>
      <c r="H136" s="223">
        <v>520.70000000000005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40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139</v>
      </c>
      <c r="AT136" s="231" t="s">
        <v>135</v>
      </c>
      <c r="AU136" s="231" t="s">
        <v>85</v>
      </c>
      <c r="AY136" s="17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139</v>
      </c>
      <c r="BM136" s="231" t="s">
        <v>798</v>
      </c>
    </row>
    <row r="137" s="14" customFormat="1">
      <c r="A137" s="14"/>
      <c r="B137" s="244"/>
      <c r="C137" s="245"/>
      <c r="D137" s="235" t="s">
        <v>141</v>
      </c>
      <c r="E137" s="246" t="s">
        <v>1</v>
      </c>
      <c r="F137" s="247" t="s">
        <v>795</v>
      </c>
      <c r="G137" s="245"/>
      <c r="H137" s="248">
        <v>520.70000000000005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141</v>
      </c>
      <c r="AU137" s="254" t="s">
        <v>85</v>
      </c>
      <c r="AV137" s="14" t="s">
        <v>85</v>
      </c>
      <c r="AW137" s="14" t="s">
        <v>32</v>
      </c>
      <c r="AX137" s="14" t="s">
        <v>75</v>
      </c>
      <c r="AY137" s="254" t="s">
        <v>133</v>
      </c>
    </row>
    <row r="138" s="15" customFormat="1">
      <c r="A138" s="15"/>
      <c r="B138" s="255"/>
      <c r="C138" s="256"/>
      <c r="D138" s="235" t="s">
        <v>141</v>
      </c>
      <c r="E138" s="257" t="s">
        <v>1</v>
      </c>
      <c r="F138" s="258" t="s">
        <v>146</v>
      </c>
      <c r="G138" s="256"/>
      <c r="H138" s="259">
        <v>520.70000000000005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141</v>
      </c>
      <c r="AU138" s="265" t="s">
        <v>85</v>
      </c>
      <c r="AV138" s="15" t="s">
        <v>139</v>
      </c>
      <c r="AW138" s="15" t="s">
        <v>32</v>
      </c>
      <c r="AX138" s="15" t="s">
        <v>83</v>
      </c>
      <c r="AY138" s="265" t="s">
        <v>133</v>
      </c>
    </row>
    <row r="139" s="2" customFormat="1" ht="21.75" customHeight="1">
      <c r="A139" s="38"/>
      <c r="B139" s="39"/>
      <c r="C139" s="219" t="s">
        <v>161</v>
      </c>
      <c r="D139" s="219" t="s">
        <v>135</v>
      </c>
      <c r="E139" s="220" t="s">
        <v>308</v>
      </c>
      <c r="F139" s="221" t="s">
        <v>309</v>
      </c>
      <c r="G139" s="222" t="s">
        <v>138</v>
      </c>
      <c r="H139" s="223">
        <v>520.70000000000005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139</v>
      </c>
      <c r="AT139" s="231" t="s">
        <v>135</v>
      </c>
      <c r="AU139" s="231" t="s">
        <v>85</v>
      </c>
      <c r="AY139" s="17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139</v>
      </c>
      <c r="BM139" s="231" t="s">
        <v>799</v>
      </c>
    </row>
    <row r="140" s="14" customFormat="1">
      <c r="A140" s="14"/>
      <c r="B140" s="244"/>
      <c r="C140" s="245"/>
      <c r="D140" s="235" t="s">
        <v>141</v>
      </c>
      <c r="E140" s="246" t="s">
        <v>1</v>
      </c>
      <c r="F140" s="247" t="s">
        <v>795</v>
      </c>
      <c r="G140" s="245"/>
      <c r="H140" s="248">
        <v>520.70000000000005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141</v>
      </c>
      <c r="AU140" s="254" t="s">
        <v>85</v>
      </c>
      <c r="AV140" s="14" t="s">
        <v>85</v>
      </c>
      <c r="AW140" s="14" t="s">
        <v>32</v>
      </c>
      <c r="AX140" s="14" t="s">
        <v>75</v>
      </c>
      <c r="AY140" s="254" t="s">
        <v>133</v>
      </c>
    </row>
    <row r="141" s="15" customFormat="1">
      <c r="A141" s="15"/>
      <c r="B141" s="255"/>
      <c r="C141" s="256"/>
      <c r="D141" s="235" t="s">
        <v>141</v>
      </c>
      <c r="E141" s="257" t="s">
        <v>1</v>
      </c>
      <c r="F141" s="258" t="s">
        <v>146</v>
      </c>
      <c r="G141" s="256"/>
      <c r="H141" s="259">
        <v>520.70000000000005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141</v>
      </c>
      <c r="AU141" s="265" t="s">
        <v>85</v>
      </c>
      <c r="AV141" s="15" t="s">
        <v>139</v>
      </c>
      <c r="AW141" s="15" t="s">
        <v>32</v>
      </c>
      <c r="AX141" s="15" t="s">
        <v>83</v>
      </c>
      <c r="AY141" s="265" t="s">
        <v>133</v>
      </c>
    </row>
    <row r="142" s="2" customFormat="1" ht="33" customHeight="1">
      <c r="A142" s="38"/>
      <c r="B142" s="39"/>
      <c r="C142" s="219" t="s">
        <v>167</v>
      </c>
      <c r="D142" s="219" t="s">
        <v>135</v>
      </c>
      <c r="E142" s="220" t="s">
        <v>312</v>
      </c>
      <c r="F142" s="221" t="s">
        <v>313</v>
      </c>
      <c r="G142" s="222" t="s">
        <v>138</v>
      </c>
      <c r="H142" s="223">
        <v>520.70000000000005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85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139</v>
      </c>
      <c r="BM142" s="231" t="s">
        <v>800</v>
      </c>
    </row>
    <row r="143" s="14" customFormat="1">
      <c r="A143" s="14"/>
      <c r="B143" s="244"/>
      <c r="C143" s="245"/>
      <c r="D143" s="235" t="s">
        <v>141</v>
      </c>
      <c r="E143" s="246" t="s">
        <v>1</v>
      </c>
      <c r="F143" s="247" t="s">
        <v>795</v>
      </c>
      <c r="G143" s="245"/>
      <c r="H143" s="248">
        <v>520.70000000000005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141</v>
      </c>
      <c r="AU143" s="254" t="s">
        <v>85</v>
      </c>
      <c r="AV143" s="14" t="s">
        <v>85</v>
      </c>
      <c r="AW143" s="14" t="s">
        <v>32</v>
      </c>
      <c r="AX143" s="14" t="s">
        <v>75</v>
      </c>
      <c r="AY143" s="254" t="s">
        <v>133</v>
      </c>
    </row>
    <row r="144" s="15" customFormat="1">
      <c r="A144" s="15"/>
      <c r="B144" s="255"/>
      <c r="C144" s="256"/>
      <c r="D144" s="235" t="s">
        <v>141</v>
      </c>
      <c r="E144" s="257" t="s">
        <v>1</v>
      </c>
      <c r="F144" s="258" t="s">
        <v>146</v>
      </c>
      <c r="G144" s="256"/>
      <c r="H144" s="259">
        <v>520.70000000000005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141</v>
      </c>
      <c r="AU144" s="265" t="s">
        <v>85</v>
      </c>
      <c r="AV144" s="15" t="s">
        <v>139</v>
      </c>
      <c r="AW144" s="15" t="s">
        <v>32</v>
      </c>
      <c r="AX144" s="15" t="s">
        <v>83</v>
      </c>
      <c r="AY144" s="265" t="s">
        <v>133</v>
      </c>
    </row>
    <row r="145" s="2" customFormat="1" ht="24.15" customHeight="1">
      <c r="A145" s="38"/>
      <c r="B145" s="39"/>
      <c r="C145" s="219" t="s">
        <v>173</v>
      </c>
      <c r="D145" s="219" t="s">
        <v>135</v>
      </c>
      <c r="E145" s="220" t="s">
        <v>316</v>
      </c>
      <c r="F145" s="221" t="s">
        <v>317</v>
      </c>
      <c r="G145" s="222" t="s">
        <v>138</v>
      </c>
      <c r="H145" s="223">
        <v>50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40</v>
      </c>
      <c r="O145" s="91"/>
      <c r="P145" s="229">
        <f>O145*H145</f>
        <v>0</v>
      </c>
      <c r="Q145" s="229">
        <v>0.19536000000000001</v>
      </c>
      <c r="R145" s="229">
        <f>Q145*H145</f>
        <v>9.7680000000000007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139</v>
      </c>
      <c r="AT145" s="231" t="s">
        <v>135</v>
      </c>
      <c r="AU145" s="231" t="s">
        <v>85</v>
      </c>
      <c r="AY145" s="17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139</v>
      </c>
      <c r="BM145" s="231" t="s">
        <v>801</v>
      </c>
    </row>
    <row r="146" s="14" customFormat="1">
      <c r="A146" s="14"/>
      <c r="B146" s="244"/>
      <c r="C146" s="245"/>
      <c r="D146" s="235" t="s">
        <v>141</v>
      </c>
      <c r="E146" s="246" t="s">
        <v>1</v>
      </c>
      <c r="F146" s="247" t="s">
        <v>802</v>
      </c>
      <c r="G146" s="245"/>
      <c r="H146" s="248">
        <v>50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141</v>
      </c>
      <c r="AU146" s="254" t="s">
        <v>85</v>
      </c>
      <c r="AV146" s="14" t="s">
        <v>85</v>
      </c>
      <c r="AW146" s="14" t="s">
        <v>32</v>
      </c>
      <c r="AX146" s="14" t="s">
        <v>83</v>
      </c>
      <c r="AY146" s="254" t="s">
        <v>133</v>
      </c>
    </row>
    <row r="147" s="12" customFormat="1" ht="22.8" customHeight="1">
      <c r="A147" s="12"/>
      <c r="B147" s="203"/>
      <c r="C147" s="204"/>
      <c r="D147" s="205" t="s">
        <v>74</v>
      </c>
      <c r="E147" s="217" t="s">
        <v>180</v>
      </c>
      <c r="F147" s="217" t="s">
        <v>320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SUM(P148:P156)</f>
        <v>0</v>
      </c>
      <c r="Q147" s="211"/>
      <c r="R147" s="212">
        <f>SUM(R148:R156)</f>
        <v>3.23028</v>
      </c>
      <c r="S147" s="211"/>
      <c r="T147" s="213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83</v>
      </c>
      <c r="AT147" s="215" t="s">
        <v>74</v>
      </c>
      <c r="AU147" s="215" t="s">
        <v>83</v>
      </c>
      <c r="AY147" s="214" t="s">
        <v>133</v>
      </c>
      <c r="BK147" s="216">
        <f>SUM(BK148:BK156)</f>
        <v>0</v>
      </c>
    </row>
    <row r="148" s="2" customFormat="1" ht="24.15" customHeight="1">
      <c r="A148" s="38"/>
      <c r="B148" s="39"/>
      <c r="C148" s="219" t="s">
        <v>180</v>
      </c>
      <c r="D148" s="219" t="s">
        <v>135</v>
      </c>
      <c r="E148" s="220" t="s">
        <v>803</v>
      </c>
      <c r="F148" s="221" t="s">
        <v>804</v>
      </c>
      <c r="G148" s="222" t="s">
        <v>279</v>
      </c>
      <c r="H148" s="223">
        <v>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40</v>
      </c>
      <c r="O148" s="91"/>
      <c r="P148" s="229">
        <f>O148*H148</f>
        <v>0</v>
      </c>
      <c r="Q148" s="229">
        <v>0.12422</v>
      </c>
      <c r="R148" s="229">
        <f>Q148*H148</f>
        <v>0.74531999999999998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139</v>
      </c>
      <c r="AT148" s="231" t="s">
        <v>135</v>
      </c>
      <c r="AU148" s="231" t="s">
        <v>85</v>
      </c>
      <c r="AY148" s="17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83</v>
      </c>
      <c r="BK148" s="232">
        <f>ROUND(I148*H148,2)</f>
        <v>0</v>
      </c>
      <c r="BL148" s="17" t="s">
        <v>139</v>
      </c>
      <c r="BM148" s="231" t="s">
        <v>805</v>
      </c>
    </row>
    <row r="149" s="2" customFormat="1" ht="21.75" customHeight="1">
      <c r="A149" s="38"/>
      <c r="B149" s="39"/>
      <c r="C149" s="266" t="s">
        <v>187</v>
      </c>
      <c r="D149" s="266" t="s">
        <v>237</v>
      </c>
      <c r="E149" s="267" t="s">
        <v>806</v>
      </c>
      <c r="F149" s="268" t="s">
        <v>807</v>
      </c>
      <c r="G149" s="269" t="s">
        <v>279</v>
      </c>
      <c r="H149" s="270">
        <v>6</v>
      </c>
      <c r="I149" s="271"/>
      <c r="J149" s="272">
        <f>ROUND(I149*H149,2)</f>
        <v>0</v>
      </c>
      <c r="K149" s="273"/>
      <c r="L149" s="274"/>
      <c r="M149" s="275" t="s">
        <v>1</v>
      </c>
      <c r="N149" s="276" t="s">
        <v>40</v>
      </c>
      <c r="O149" s="91"/>
      <c r="P149" s="229">
        <f>O149*H149</f>
        <v>0</v>
      </c>
      <c r="Q149" s="229">
        <v>0.067000000000000004</v>
      </c>
      <c r="R149" s="229">
        <f>Q149*H149</f>
        <v>0.40200000000000002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237</v>
      </c>
      <c r="AU149" s="231" t="s">
        <v>85</v>
      </c>
      <c r="AY149" s="17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139</v>
      </c>
      <c r="BM149" s="231" t="s">
        <v>808</v>
      </c>
    </row>
    <row r="150" s="2" customFormat="1" ht="24.15" customHeight="1">
      <c r="A150" s="38"/>
      <c r="B150" s="39"/>
      <c r="C150" s="219" t="s">
        <v>197</v>
      </c>
      <c r="D150" s="219" t="s">
        <v>135</v>
      </c>
      <c r="E150" s="220" t="s">
        <v>809</v>
      </c>
      <c r="F150" s="221" t="s">
        <v>810</v>
      </c>
      <c r="G150" s="222" t="s">
        <v>279</v>
      </c>
      <c r="H150" s="223">
        <v>6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0.02972</v>
      </c>
      <c r="R150" s="229">
        <f>Q150*H150</f>
        <v>0.17832000000000001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139</v>
      </c>
      <c r="AT150" s="231" t="s">
        <v>135</v>
      </c>
      <c r="AU150" s="231" t="s">
        <v>85</v>
      </c>
      <c r="AY150" s="17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139</v>
      </c>
      <c r="BM150" s="231" t="s">
        <v>811</v>
      </c>
    </row>
    <row r="151" s="2" customFormat="1" ht="21.75" customHeight="1">
      <c r="A151" s="38"/>
      <c r="B151" s="39"/>
      <c r="C151" s="266" t="s">
        <v>202</v>
      </c>
      <c r="D151" s="266" t="s">
        <v>237</v>
      </c>
      <c r="E151" s="267" t="s">
        <v>812</v>
      </c>
      <c r="F151" s="268" t="s">
        <v>813</v>
      </c>
      <c r="G151" s="269" t="s">
        <v>279</v>
      </c>
      <c r="H151" s="270">
        <v>6</v>
      </c>
      <c r="I151" s="271"/>
      <c r="J151" s="272">
        <f>ROUND(I151*H151,2)</f>
        <v>0</v>
      </c>
      <c r="K151" s="273"/>
      <c r="L151" s="274"/>
      <c r="M151" s="275" t="s">
        <v>1</v>
      </c>
      <c r="N151" s="276" t="s">
        <v>40</v>
      </c>
      <c r="O151" s="91"/>
      <c r="P151" s="229">
        <f>O151*H151</f>
        <v>0</v>
      </c>
      <c r="Q151" s="229">
        <v>0.058000000000000003</v>
      </c>
      <c r="R151" s="229">
        <f>Q151*H151</f>
        <v>0.34800000000000003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237</v>
      </c>
      <c r="AU151" s="231" t="s">
        <v>85</v>
      </c>
      <c r="AY151" s="17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139</v>
      </c>
      <c r="BM151" s="231" t="s">
        <v>814</v>
      </c>
    </row>
    <row r="152" s="2" customFormat="1" ht="24.15" customHeight="1">
      <c r="A152" s="38"/>
      <c r="B152" s="39"/>
      <c r="C152" s="219" t="s">
        <v>8</v>
      </c>
      <c r="D152" s="219" t="s">
        <v>135</v>
      </c>
      <c r="E152" s="220" t="s">
        <v>815</v>
      </c>
      <c r="F152" s="221" t="s">
        <v>816</v>
      </c>
      <c r="G152" s="222" t="s">
        <v>279</v>
      </c>
      <c r="H152" s="223">
        <v>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40</v>
      </c>
      <c r="O152" s="91"/>
      <c r="P152" s="229">
        <f>O152*H152</f>
        <v>0</v>
      </c>
      <c r="Q152" s="229">
        <v>0.02972</v>
      </c>
      <c r="R152" s="229">
        <f>Q152*H152</f>
        <v>0.17832000000000001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139</v>
      </c>
      <c r="AT152" s="231" t="s">
        <v>135</v>
      </c>
      <c r="AU152" s="231" t="s">
        <v>85</v>
      </c>
      <c r="AY152" s="17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83</v>
      </c>
      <c r="BK152" s="232">
        <f>ROUND(I152*H152,2)</f>
        <v>0</v>
      </c>
      <c r="BL152" s="17" t="s">
        <v>139</v>
      </c>
      <c r="BM152" s="231" t="s">
        <v>817</v>
      </c>
    </row>
    <row r="153" s="2" customFormat="1" ht="24.15" customHeight="1">
      <c r="A153" s="38"/>
      <c r="B153" s="39"/>
      <c r="C153" s="266" t="s">
        <v>209</v>
      </c>
      <c r="D153" s="266" t="s">
        <v>237</v>
      </c>
      <c r="E153" s="267" t="s">
        <v>818</v>
      </c>
      <c r="F153" s="268" t="s">
        <v>819</v>
      </c>
      <c r="G153" s="269" t="s">
        <v>279</v>
      </c>
      <c r="H153" s="270">
        <v>6</v>
      </c>
      <c r="I153" s="271"/>
      <c r="J153" s="272">
        <f>ROUND(I153*H153,2)</f>
        <v>0</v>
      </c>
      <c r="K153" s="273"/>
      <c r="L153" s="274"/>
      <c r="M153" s="275" t="s">
        <v>1</v>
      </c>
      <c r="N153" s="276" t="s">
        <v>40</v>
      </c>
      <c r="O153" s="91"/>
      <c r="P153" s="229">
        <f>O153*H153</f>
        <v>0</v>
      </c>
      <c r="Q153" s="229">
        <v>0.11</v>
      </c>
      <c r="R153" s="229">
        <f>Q153*H153</f>
        <v>0.66000000000000003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237</v>
      </c>
      <c r="AU153" s="231" t="s">
        <v>85</v>
      </c>
      <c r="AY153" s="17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139</v>
      </c>
      <c r="BM153" s="231" t="s">
        <v>820</v>
      </c>
    </row>
    <row r="154" s="2" customFormat="1" ht="24.15" customHeight="1">
      <c r="A154" s="38"/>
      <c r="B154" s="39"/>
      <c r="C154" s="219" t="s">
        <v>215</v>
      </c>
      <c r="D154" s="219" t="s">
        <v>135</v>
      </c>
      <c r="E154" s="220" t="s">
        <v>821</v>
      </c>
      <c r="F154" s="221" t="s">
        <v>822</v>
      </c>
      <c r="G154" s="222" t="s">
        <v>279</v>
      </c>
      <c r="H154" s="223">
        <v>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40</v>
      </c>
      <c r="O154" s="91"/>
      <c r="P154" s="229">
        <f>O154*H154</f>
        <v>0</v>
      </c>
      <c r="Q154" s="229">
        <v>0.02972</v>
      </c>
      <c r="R154" s="229">
        <f>Q154*H154</f>
        <v>0.17832000000000001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139</v>
      </c>
      <c r="AT154" s="231" t="s">
        <v>135</v>
      </c>
      <c r="AU154" s="231" t="s">
        <v>85</v>
      </c>
      <c r="AY154" s="17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139</v>
      </c>
      <c r="BM154" s="231" t="s">
        <v>823</v>
      </c>
    </row>
    <row r="155" s="2" customFormat="1" ht="24.15" customHeight="1">
      <c r="A155" s="38"/>
      <c r="B155" s="39"/>
      <c r="C155" s="266" t="s">
        <v>223</v>
      </c>
      <c r="D155" s="266" t="s">
        <v>237</v>
      </c>
      <c r="E155" s="267" t="s">
        <v>824</v>
      </c>
      <c r="F155" s="268" t="s">
        <v>825</v>
      </c>
      <c r="G155" s="269" t="s">
        <v>279</v>
      </c>
      <c r="H155" s="270">
        <v>6</v>
      </c>
      <c r="I155" s="271"/>
      <c r="J155" s="272">
        <f>ROUND(I155*H155,2)</f>
        <v>0</v>
      </c>
      <c r="K155" s="273"/>
      <c r="L155" s="274"/>
      <c r="M155" s="275" t="s">
        <v>1</v>
      </c>
      <c r="N155" s="276" t="s">
        <v>40</v>
      </c>
      <c r="O155" s="91"/>
      <c r="P155" s="229">
        <f>O155*H155</f>
        <v>0</v>
      </c>
      <c r="Q155" s="229">
        <v>0.089999999999999997</v>
      </c>
      <c r="R155" s="229">
        <f>Q155*H155</f>
        <v>0.54000000000000004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237</v>
      </c>
      <c r="AU155" s="231" t="s">
        <v>85</v>
      </c>
      <c r="AY155" s="17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139</v>
      </c>
      <c r="BM155" s="231" t="s">
        <v>826</v>
      </c>
    </row>
    <row r="156" s="2" customFormat="1" ht="24.15" customHeight="1">
      <c r="A156" s="38"/>
      <c r="B156" s="39"/>
      <c r="C156" s="219" t="s">
        <v>227</v>
      </c>
      <c r="D156" s="219" t="s">
        <v>135</v>
      </c>
      <c r="E156" s="220" t="s">
        <v>827</v>
      </c>
      <c r="F156" s="221" t="s">
        <v>434</v>
      </c>
      <c r="G156" s="222" t="s">
        <v>421</v>
      </c>
      <c r="H156" s="223">
        <v>6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139</v>
      </c>
      <c r="AT156" s="231" t="s">
        <v>135</v>
      </c>
      <c r="AU156" s="231" t="s">
        <v>85</v>
      </c>
      <c r="AY156" s="17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139</v>
      </c>
      <c r="BM156" s="231" t="s">
        <v>828</v>
      </c>
    </row>
    <row r="157" s="12" customFormat="1" ht="22.8" customHeight="1">
      <c r="A157" s="12"/>
      <c r="B157" s="203"/>
      <c r="C157" s="204"/>
      <c r="D157" s="205" t="s">
        <v>74</v>
      </c>
      <c r="E157" s="217" t="s">
        <v>187</v>
      </c>
      <c r="F157" s="217" t="s">
        <v>437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SUM(P158:P165)</f>
        <v>0</v>
      </c>
      <c r="Q157" s="211"/>
      <c r="R157" s="212">
        <f>SUM(R158:R165)</f>
        <v>0.0071400000000000005</v>
      </c>
      <c r="S157" s="211"/>
      <c r="T157" s="213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83</v>
      </c>
      <c r="AT157" s="215" t="s">
        <v>74</v>
      </c>
      <c r="AU157" s="215" t="s">
        <v>83</v>
      </c>
      <c r="AY157" s="214" t="s">
        <v>133</v>
      </c>
      <c r="BK157" s="216">
        <f>SUM(BK158:BK165)</f>
        <v>0</v>
      </c>
    </row>
    <row r="158" s="2" customFormat="1" ht="24.15" customHeight="1">
      <c r="A158" s="38"/>
      <c r="B158" s="39"/>
      <c r="C158" s="219" t="s">
        <v>236</v>
      </c>
      <c r="D158" s="219" t="s">
        <v>135</v>
      </c>
      <c r="E158" s="220" t="s">
        <v>439</v>
      </c>
      <c r="F158" s="221" t="s">
        <v>440</v>
      </c>
      <c r="G158" s="222" t="s">
        <v>176</v>
      </c>
      <c r="H158" s="223">
        <v>21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85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83</v>
      </c>
      <c r="BK158" s="232">
        <f>ROUND(I158*H158,2)</f>
        <v>0</v>
      </c>
      <c r="BL158" s="17" t="s">
        <v>139</v>
      </c>
      <c r="BM158" s="231" t="s">
        <v>829</v>
      </c>
    </row>
    <row r="159" s="2" customFormat="1" ht="24.15" customHeight="1">
      <c r="A159" s="38"/>
      <c r="B159" s="39"/>
      <c r="C159" s="219" t="s">
        <v>242</v>
      </c>
      <c r="D159" s="219" t="s">
        <v>135</v>
      </c>
      <c r="E159" s="220" t="s">
        <v>830</v>
      </c>
      <c r="F159" s="221" t="s">
        <v>831</v>
      </c>
      <c r="G159" s="222" t="s">
        <v>176</v>
      </c>
      <c r="H159" s="223">
        <v>21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40</v>
      </c>
      <c r="O159" s="91"/>
      <c r="P159" s="229">
        <f>O159*H159</f>
        <v>0</v>
      </c>
      <c r="Q159" s="229">
        <v>0.00034000000000000002</v>
      </c>
      <c r="R159" s="229">
        <f>Q159*H159</f>
        <v>0.0071400000000000005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139</v>
      </c>
      <c r="AT159" s="231" t="s">
        <v>135</v>
      </c>
      <c r="AU159" s="231" t="s">
        <v>85</v>
      </c>
      <c r="AY159" s="17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83</v>
      </c>
      <c r="BK159" s="232">
        <f>ROUND(I159*H159,2)</f>
        <v>0</v>
      </c>
      <c r="BL159" s="17" t="s">
        <v>139</v>
      </c>
      <c r="BM159" s="231" t="s">
        <v>832</v>
      </c>
    </row>
    <row r="160" s="14" customFormat="1">
      <c r="A160" s="14"/>
      <c r="B160" s="244"/>
      <c r="C160" s="245"/>
      <c r="D160" s="235" t="s">
        <v>141</v>
      </c>
      <c r="E160" s="246" t="s">
        <v>1</v>
      </c>
      <c r="F160" s="247" t="s">
        <v>833</v>
      </c>
      <c r="G160" s="245"/>
      <c r="H160" s="248">
        <v>14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141</v>
      </c>
      <c r="AU160" s="254" t="s">
        <v>85</v>
      </c>
      <c r="AV160" s="14" t="s">
        <v>85</v>
      </c>
      <c r="AW160" s="14" t="s">
        <v>32</v>
      </c>
      <c r="AX160" s="14" t="s">
        <v>75</v>
      </c>
      <c r="AY160" s="254" t="s">
        <v>133</v>
      </c>
    </row>
    <row r="161" s="14" customFormat="1">
      <c r="A161" s="14"/>
      <c r="B161" s="244"/>
      <c r="C161" s="245"/>
      <c r="D161" s="235" t="s">
        <v>141</v>
      </c>
      <c r="E161" s="246" t="s">
        <v>1</v>
      </c>
      <c r="F161" s="247" t="s">
        <v>834</v>
      </c>
      <c r="G161" s="245"/>
      <c r="H161" s="248">
        <v>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141</v>
      </c>
      <c r="AU161" s="254" t="s">
        <v>85</v>
      </c>
      <c r="AV161" s="14" t="s">
        <v>85</v>
      </c>
      <c r="AW161" s="14" t="s">
        <v>32</v>
      </c>
      <c r="AX161" s="14" t="s">
        <v>75</v>
      </c>
      <c r="AY161" s="254" t="s">
        <v>133</v>
      </c>
    </row>
    <row r="162" s="15" customFormat="1">
      <c r="A162" s="15"/>
      <c r="B162" s="255"/>
      <c r="C162" s="256"/>
      <c r="D162" s="235" t="s">
        <v>141</v>
      </c>
      <c r="E162" s="257" t="s">
        <v>1</v>
      </c>
      <c r="F162" s="258" t="s">
        <v>146</v>
      </c>
      <c r="G162" s="256"/>
      <c r="H162" s="259">
        <v>21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141</v>
      </c>
      <c r="AU162" s="265" t="s">
        <v>85</v>
      </c>
      <c r="AV162" s="15" t="s">
        <v>139</v>
      </c>
      <c r="AW162" s="15" t="s">
        <v>32</v>
      </c>
      <c r="AX162" s="15" t="s">
        <v>83</v>
      </c>
      <c r="AY162" s="265" t="s">
        <v>133</v>
      </c>
    </row>
    <row r="163" s="2" customFormat="1" ht="24.15" customHeight="1">
      <c r="A163" s="38"/>
      <c r="B163" s="39"/>
      <c r="C163" s="219" t="s">
        <v>248</v>
      </c>
      <c r="D163" s="219" t="s">
        <v>135</v>
      </c>
      <c r="E163" s="220" t="s">
        <v>835</v>
      </c>
      <c r="F163" s="221" t="s">
        <v>836</v>
      </c>
      <c r="G163" s="222" t="s">
        <v>176</v>
      </c>
      <c r="H163" s="223">
        <v>21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40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139</v>
      </c>
      <c r="AT163" s="231" t="s">
        <v>135</v>
      </c>
      <c r="AU163" s="231" t="s">
        <v>85</v>
      </c>
      <c r="AY163" s="17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83</v>
      </c>
      <c r="BK163" s="232">
        <f>ROUND(I163*H163,2)</f>
        <v>0</v>
      </c>
      <c r="BL163" s="17" t="s">
        <v>139</v>
      </c>
      <c r="BM163" s="231" t="s">
        <v>837</v>
      </c>
    </row>
    <row r="164" s="2" customFormat="1" ht="24.15" customHeight="1">
      <c r="A164" s="38"/>
      <c r="B164" s="39"/>
      <c r="C164" s="219" t="s">
        <v>253</v>
      </c>
      <c r="D164" s="219" t="s">
        <v>135</v>
      </c>
      <c r="E164" s="220" t="s">
        <v>448</v>
      </c>
      <c r="F164" s="221" t="s">
        <v>449</v>
      </c>
      <c r="G164" s="222" t="s">
        <v>138</v>
      </c>
      <c r="H164" s="223">
        <v>50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40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139</v>
      </c>
      <c r="AT164" s="231" t="s">
        <v>135</v>
      </c>
      <c r="AU164" s="231" t="s">
        <v>85</v>
      </c>
      <c r="AY164" s="17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83</v>
      </c>
      <c r="BK164" s="232">
        <f>ROUND(I164*H164,2)</f>
        <v>0</v>
      </c>
      <c r="BL164" s="17" t="s">
        <v>139</v>
      </c>
      <c r="BM164" s="231" t="s">
        <v>838</v>
      </c>
    </row>
    <row r="165" s="14" customFormat="1">
      <c r="A165" s="14"/>
      <c r="B165" s="244"/>
      <c r="C165" s="245"/>
      <c r="D165" s="235" t="s">
        <v>141</v>
      </c>
      <c r="E165" s="246" t="s">
        <v>1</v>
      </c>
      <c r="F165" s="247" t="s">
        <v>802</v>
      </c>
      <c r="G165" s="245"/>
      <c r="H165" s="248">
        <v>50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141</v>
      </c>
      <c r="AU165" s="254" t="s">
        <v>85</v>
      </c>
      <c r="AV165" s="14" t="s">
        <v>85</v>
      </c>
      <c r="AW165" s="14" t="s">
        <v>32</v>
      </c>
      <c r="AX165" s="14" t="s">
        <v>83</v>
      </c>
      <c r="AY165" s="254" t="s">
        <v>133</v>
      </c>
    </row>
    <row r="166" s="12" customFormat="1" ht="22.8" customHeight="1">
      <c r="A166" s="12"/>
      <c r="B166" s="203"/>
      <c r="C166" s="204"/>
      <c r="D166" s="205" t="s">
        <v>74</v>
      </c>
      <c r="E166" s="217" t="s">
        <v>451</v>
      </c>
      <c r="F166" s="217" t="s">
        <v>452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SUM(P167:P177)</f>
        <v>0</v>
      </c>
      <c r="Q166" s="211"/>
      <c r="R166" s="212">
        <f>SUM(R167:R177)</f>
        <v>0</v>
      </c>
      <c r="S166" s="211"/>
      <c r="T166" s="213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83</v>
      </c>
      <c r="AT166" s="215" t="s">
        <v>74</v>
      </c>
      <c r="AU166" s="215" t="s">
        <v>83</v>
      </c>
      <c r="AY166" s="214" t="s">
        <v>133</v>
      </c>
      <c r="BK166" s="216">
        <f>SUM(BK167:BK177)</f>
        <v>0</v>
      </c>
    </row>
    <row r="167" s="2" customFormat="1" ht="16.5" customHeight="1">
      <c r="A167" s="38"/>
      <c r="B167" s="39"/>
      <c r="C167" s="219" t="s">
        <v>7</v>
      </c>
      <c r="D167" s="219" t="s">
        <v>135</v>
      </c>
      <c r="E167" s="220" t="s">
        <v>454</v>
      </c>
      <c r="F167" s="221" t="s">
        <v>455</v>
      </c>
      <c r="G167" s="222" t="s">
        <v>218</v>
      </c>
      <c r="H167" s="223">
        <v>167.66499999999999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40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139</v>
      </c>
      <c r="AT167" s="231" t="s">
        <v>135</v>
      </c>
      <c r="AU167" s="231" t="s">
        <v>85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139</v>
      </c>
      <c r="BM167" s="231" t="s">
        <v>839</v>
      </c>
    </row>
    <row r="168" s="14" customFormat="1">
      <c r="A168" s="14"/>
      <c r="B168" s="244"/>
      <c r="C168" s="245"/>
      <c r="D168" s="235" t="s">
        <v>141</v>
      </c>
      <c r="E168" s="246" t="s">
        <v>1</v>
      </c>
      <c r="F168" s="247" t="s">
        <v>840</v>
      </c>
      <c r="G168" s="245"/>
      <c r="H168" s="248">
        <v>167.66499999999999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141</v>
      </c>
      <c r="AU168" s="254" t="s">
        <v>85</v>
      </c>
      <c r="AV168" s="14" t="s">
        <v>85</v>
      </c>
      <c r="AW168" s="14" t="s">
        <v>32</v>
      </c>
      <c r="AX168" s="14" t="s">
        <v>75</v>
      </c>
      <c r="AY168" s="254" t="s">
        <v>133</v>
      </c>
    </row>
    <row r="169" s="15" customFormat="1">
      <c r="A169" s="15"/>
      <c r="B169" s="255"/>
      <c r="C169" s="256"/>
      <c r="D169" s="235" t="s">
        <v>141</v>
      </c>
      <c r="E169" s="257" t="s">
        <v>1</v>
      </c>
      <c r="F169" s="258" t="s">
        <v>146</v>
      </c>
      <c r="G169" s="256"/>
      <c r="H169" s="259">
        <v>167.66499999999999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141</v>
      </c>
      <c r="AU169" s="265" t="s">
        <v>85</v>
      </c>
      <c r="AV169" s="15" t="s">
        <v>139</v>
      </c>
      <c r="AW169" s="15" t="s">
        <v>32</v>
      </c>
      <c r="AX169" s="15" t="s">
        <v>83</v>
      </c>
      <c r="AY169" s="265" t="s">
        <v>133</v>
      </c>
    </row>
    <row r="170" s="2" customFormat="1" ht="24.15" customHeight="1">
      <c r="A170" s="38"/>
      <c r="B170" s="39"/>
      <c r="C170" s="219" t="s">
        <v>264</v>
      </c>
      <c r="D170" s="219" t="s">
        <v>135</v>
      </c>
      <c r="E170" s="220" t="s">
        <v>462</v>
      </c>
      <c r="F170" s="221" t="s">
        <v>463</v>
      </c>
      <c r="G170" s="222" t="s">
        <v>218</v>
      </c>
      <c r="H170" s="223">
        <v>2012.28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40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139</v>
      </c>
      <c r="AT170" s="231" t="s">
        <v>135</v>
      </c>
      <c r="AU170" s="231" t="s">
        <v>85</v>
      </c>
      <c r="AY170" s="17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83</v>
      </c>
      <c r="BK170" s="232">
        <f>ROUND(I170*H170,2)</f>
        <v>0</v>
      </c>
      <c r="BL170" s="17" t="s">
        <v>139</v>
      </c>
      <c r="BM170" s="231" t="s">
        <v>841</v>
      </c>
    </row>
    <row r="171" s="14" customFormat="1">
      <c r="A171" s="14"/>
      <c r="B171" s="244"/>
      <c r="C171" s="245"/>
      <c r="D171" s="235" t="s">
        <v>141</v>
      </c>
      <c r="E171" s="246" t="s">
        <v>1</v>
      </c>
      <c r="F171" s="247" t="s">
        <v>842</v>
      </c>
      <c r="G171" s="245"/>
      <c r="H171" s="248">
        <v>2012.28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141</v>
      </c>
      <c r="AU171" s="254" t="s">
        <v>85</v>
      </c>
      <c r="AV171" s="14" t="s">
        <v>85</v>
      </c>
      <c r="AW171" s="14" t="s">
        <v>32</v>
      </c>
      <c r="AX171" s="14" t="s">
        <v>83</v>
      </c>
      <c r="AY171" s="254" t="s">
        <v>133</v>
      </c>
    </row>
    <row r="172" s="2" customFormat="1" ht="24.15" customHeight="1">
      <c r="A172" s="38"/>
      <c r="B172" s="39"/>
      <c r="C172" s="219" t="s">
        <v>270</v>
      </c>
      <c r="D172" s="219" t="s">
        <v>135</v>
      </c>
      <c r="E172" s="220" t="s">
        <v>467</v>
      </c>
      <c r="F172" s="221" t="s">
        <v>468</v>
      </c>
      <c r="G172" s="222" t="s">
        <v>218</v>
      </c>
      <c r="H172" s="223">
        <v>167.66499999999999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139</v>
      </c>
      <c r="AT172" s="231" t="s">
        <v>135</v>
      </c>
      <c r="AU172" s="231" t="s">
        <v>85</v>
      </c>
      <c r="AY172" s="17" t="s">
        <v>133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139</v>
      </c>
      <c r="BM172" s="231" t="s">
        <v>843</v>
      </c>
    </row>
    <row r="173" s="2" customFormat="1" ht="33" customHeight="1">
      <c r="A173" s="38"/>
      <c r="B173" s="39"/>
      <c r="C173" s="219" t="s">
        <v>276</v>
      </c>
      <c r="D173" s="219" t="s">
        <v>135</v>
      </c>
      <c r="E173" s="220" t="s">
        <v>479</v>
      </c>
      <c r="F173" s="221" t="s">
        <v>480</v>
      </c>
      <c r="G173" s="222" t="s">
        <v>218</v>
      </c>
      <c r="H173" s="223">
        <v>167.66499999999999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40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139</v>
      </c>
      <c r="AT173" s="231" t="s">
        <v>135</v>
      </c>
      <c r="AU173" s="231" t="s">
        <v>85</v>
      </c>
      <c r="AY173" s="17" t="s">
        <v>133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83</v>
      </c>
      <c r="BK173" s="232">
        <f>ROUND(I173*H173,2)</f>
        <v>0</v>
      </c>
      <c r="BL173" s="17" t="s">
        <v>139</v>
      </c>
      <c r="BM173" s="231" t="s">
        <v>844</v>
      </c>
    </row>
    <row r="174" s="13" customFormat="1">
      <c r="A174" s="13"/>
      <c r="B174" s="233"/>
      <c r="C174" s="234"/>
      <c r="D174" s="235" t="s">
        <v>141</v>
      </c>
      <c r="E174" s="236" t="s">
        <v>1</v>
      </c>
      <c r="F174" s="237" t="s">
        <v>482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85</v>
      </c>
      <c r="AV174" s="13" t="s">
        <v>83</v>
      </c>
      <c r="AW174" s="13" t="s">
        <v>32</v>
      </c>
      <c r="AX174" s="13" t="s">
        <v>75</v>
      </c>
      <c r="AY174" s="243" t="s">
        <v>133</v>
      </c>
    </row>
    <row r="175" s="14" customFormat="1">
      <c r="A175" s="14"/>
      <c r="B175" s="244"/>
      <c r="C175" s="245"/>
      <c r="D175" s="235" t="s">
        <v>141</v>
      </c>
      <c r="E175" s="246" t="s">
        <v>1</v>
      </c>
      <c r="F175" s="247" t="s">
        <v>845</v>
      </c>
      <c r="G175" s="245"/>
      <c r="H175" s="248">
        <v>47.904000000000003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141</v>
      </c>
      <c r="AU175" s="254" t="s">
        <v>85</v>
      </c>
      <c r="AV175" s="14" t="s">
        <v>85</v>
      </c>
      <c r="AW175" s="14" t="s">
        <v>32</v>
      </c>
      <c r="AX175" s="14" t="s">
        <v>75</v>
      </c>
      <c r="AY175" s="254" t="s">
        <v>133</v>
      </c>
    </row>
    <row r="176" s="14" customFormat="1">
      <c r="A176" s="14"/>
      <c r="B176" s="244"/>
      <c r="C176" s="245"/>
      <c r="D176" s="235" t="s">
        <v>141</v>
      </c>
      <c r="E176" s="246" t="s">
        <v>1</v>
      </c>
      <c r="F176" s="247" t="s">
        <v>846</v>
      </c>
      <c r="G176" s="245"/>
      <c r="H176" s="248">
        <v>119.761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141</v>
      </c>
      <c r="AU176" s="254" t="s">
        <v>85</v>
      </c>
      <c r="AV176" s="14" t="s">
        <v>85</v>
      </c>
      <c r="AW176" s="14" t="s">
        <v>32</v>
      </c>
      <c r="AX176" s="14" t="s">
        <v>75</v>
      </c>
      <c r="AY176" s="254" t="s">
        <v>133</v>
      </c>
    </row>
    <row r="177" s="15" customFormat="1">
      <c r="A177" s="15"/>
      <c r="B177" s="255"/>
      <c r="C177" s="256"/>
      <c r="D177" s="235" t="s">
        <v>141</v>
      </c>
      <c r="E177" s="257" t="s">
        <v>1</v>
      </c>
      <c r="F177" s="258" t="s">
        <v>146</v>
      </c>
      <c r="G177" s="256"/>
      <c r="H177" s="259">
        <v>167.66499999999999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141</v>
      </c>
      <c r="AU177" s="265" t="s">
        <v>85</v>
      </c>
      <c r="AV177" s="15" t="s">
        <v>139</v>
      </c>
      <c r="AW177" s="15" t="s">
        <v>32</v>
      </c>
      <c r="AX177" s="15" t="s">
        <v>83</v>
      </c>
      <c r="AY177" s="265" t="s">
        <v>133</v>
      </c>
    </row>
    <row r="178" s="12" customFormat="1" ht="22.8" customHeight="1">
      <c r="A178" s="12"/>
      <c r="B178" s="203"/>
      <c r="C178" s="204"/>
      <c r="D178" s="205" t="s">
        <v>74</v>
      </c>
      <c r="E178" s="217" t="s">
        <v>488</v>
      </c>
      <c r="F178" s="217" t="s">
        <v>489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74</v>
      </c>
      <c r="AU178" s="215" t="s">
        <v>83</v>
      </c>
      <c r="AY178" s="214" t="s">
        <v>133</v>
      </c>
      <c r="BK178" s="216">
        <f>BK179</f>
        <v>0</v>
      </c>
    </row>
    <row r="179" s="2" customFormat="1" ht="24.15" customHeight="1">
      <c r="A179" s="38"/>
      <c r="B179" s="39"/>
      <c r="C179" s="219" t="s">
        <v>281</v>
      </c>
      <c r="D179" s="219" t="s">
        <v>135</v>
      </c>
      <c r="E179" s="220" t="s">
        <v>491</v>
      </c>
      <c r="F179" s="221" t="s">
        <v>492</v>
      </c>
      <c r="G179" s="222" t="s">
        <v>218</v>
      </c>
      <c r="H179" s="223">
        <v>13.073</v>
      </c>
      <c r="I179" s="224"/>
      <c r="J179" s="225">
        <f>ROUND(I179*H179,2)</f>
        <v>0</v>
      </c>
      <c r="K179" s="226"/>
      <c r="L179" s="44"/>
      <c r="M179" s="277" t="s">
        <v>1</v>
      </c>
      <c r="N179" s="278" t="s">
        <v>40</v>
      </c>
      <c r="O179" s="279"/>
      <c r="P179" s="280">
        <f>O179*H179</f>
        <v>0</v>
      </c>
      <c r="Q179" s="280">
        <v>0</v>
      </c>
      <c r="R179" s="280">
        <f>Q179*H179</f>
        <v>0</v>
      </c>
      <c r="S179" s="280">
        <v>0</v>
      </c>
      <c r="T179" s="28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139</v>
      </c>
      <c r="AT179" s="231" t="s">
        <v>135</v>
      </c>
      <c r="AU179" s="231" t="s">
        <v>85</v>
      </c>
      <c r="AY179" s="17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83</v>
      </c>
      <c r="BK179" s="232">
        <f>ROUND(I179*H179,2)</f>
        <v>0</v>
      </c>
      <c r="BL179" s="17" t="s">
        <v>139</v>
      </c>
      <c r="BM179" s="231" t="s">
        <v>847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/wLEgQaY4T3s0+6saeDPT129cnipYTNYLCg2ceU7nw/cLWOrtlEPa8/hlkgj9w9JU3Z3V4i5DL4hgcvEinnweQ==" hashValue="SoshZrgMV3j5nceJM8MptwqIMctYx1xA9MFFzQPx9onz3hMIpgTGotItgekcBAyugEelFnrlqUXME6asH09hHA==" algorithmName="SHA-512" password="CC35"/>
  <autoFilter ref="C122:K17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Bulharská, Ke Tvrzi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ROUND((SUM(BE118:BE128)),  2)</f>
        <v>0</v>
      </c>
      <c r="G33" s="38"/>
      <c r="H33" s="38"/>
      <c r="I33" s="155">
        <v>0.20999999999999999</v>
      </c>
      <c r="J33" s="154">
        <f>ROUND(((SUM(BE118:BE128))*I33),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ROUND((SUM(BF118:BF128)),  2)</f>
        <v>0</v>
      </c>
      <c r="G34" s="38"/>
      <c r="H34" s="38"/>
      <c r="I34" s="155">
        <v>0.12</v>
      </c>
      <c r="J34" s="154">
        <f>ROUND(((SUM(BF118:BF128))*I34),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Bulharská, Ke Tvrzi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2025/0306 -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11. 3. 2025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849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850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Pardubice, Bulharská, Ke Tvrzi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2025/0306 - VON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11. 3. 2025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Vodovody a kanalizace Pardubice, a.s.</v>
      </c>
      <c r="G114" s="40"/>
      <c r="H114" s="40"/>
      <c r="I114" s="32" t="s">
        <v>31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119</v>
      </c>
      <c r="D117" s="194" t="s">
        <v>60</v>
      </c>
      <c r="E117" s="194" t="s">
        <v>56</v>
      </c>
      <c r="F117" s="194" t="s">
        <v>57</v>
      </c>
      <c r="G117" s="194" t="s">
        <v>120</v>
      </c>
      <c r="H117" s="194" t="s">
        <v>121</v>
      </c>
      <c r="I117" s="194" t="s">
        <v>122</v>
      </c>
      <c r="J117" s="195" t="s">
        <v>106</v>
      </c>
      <c r="K117" s="196" t="s">
        <v>123</v>
      </c>
      <c r="L117" s="197"/>
      <c r="M117" s="100" t="s">
        <v>1</v>
      </c>
      <c r="N117" s="101" t="s">
        <v>39</v>
      </c>
      <c r="O117" s="101" t="s">
        <v>124</v>
      </c>
      <c r="P117" s="101" t="s">
        <v>125</v>
      </c>
      <c r="Q117" s="101" t="s">
        <v>126</v>
      </c>
      <c r="R117" s="101" t="s">
        <v>127</v>
      </c>
      <c r="S117" s="101" t="s">
        <v>128</v>
      </c>
      <c r="T117" s="102" t="s">
        <v>129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130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74</v>
      </c>
      <c r="E119" s="206" t="s">
        <v>851</v>
      </c>
      <c r="F119" s="206" t="s">
        <v>852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83</v>
      </c>
      <c r="AT119" s="215" t="s">
        <v>74</v>
      </c>
      <c r="AU119" s="215" t="s">
        <v>75</v>
      </c>
      <c r="AY119" s="214" t="s">
        <v>133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74</v>
      </c>
      <c r="E120" s="217" t="s">
        <v>853</v>
      </c>
      <c r="F120" s="217" t="s">
        <v>854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SUM(P121:P128)</f>
        <v>0</v>
      </c>
      <c r="Q120" s="211"/>
      <c r="R120" s="212">
        <f>SUM(R121:R128)</f>
        <v>0</v>
      </c>
      <c r="S120" s="211"/>
      <c r="T120" s="213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74</v>
      </c>
      <c r="AU120" s="215" t="s">
        <v>83</v>
      </c>
      <c r="AY120" s="214" t="s">
        <v>133</v>
      </c>
      <c r="BK120" s="216">
        <f>SUM(BK121:BK128)</f>
        <v>0</v>
      </c>
    </row>
    <row r="121" s="2" customFormat="1" ht="24.15" customHeight="1">
      <c r="A121" s="38"/>
      <c r="B121" s="39"/>
      <c r="C121" s="219" t="s">
        <v>83</v>
      </c>
      <c r="D121" s="219" t="s">
        <v>135</v>
      </c>
      <c r="E121" s="220" t="s">
        <v>855</v>
      </c>
      <c r="F121" s="221" t="s">
        <v>856</v>
      </c>
      <c r="G121" s="222" t="s">
        <v>426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40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139</v>
      </c>
      <c r="AT121" s="231" t="s">
        <v>135</v>
      </c>
      <c r="AU121" s="231" t="s">
        <v>85</v>
      </c>
      <c r="AY121" s="17" t="s">
        <v>133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83</v>
      </c>
      <c r="BK121" s="232">
        <f>ROUND(I121*H121,2)</f>
        <v>0</v>
      </c>
      <c r="BL121" s="17" t="s">
        <v>139</v>
      </c>
      <c r="BM121" s="231" t="s">
        <v>857</v>
      </c>
    </row>
    <row r="122" s="2" customFormat="1" ht="76.35" customHeight="1">
      <c r="A122" s="38"/>
      <c r="B122" s="39"/>
      <c r="C122" s="219" t="s">
        <v>85</v>
      </c>
      <c r="D122" s="219" t="s">
        <v>135</v>
      </c>
      <c r="E122" s="220" t="s">
        <v>858</v>
      </c>
      <c r="F122" s="221" t="s">
        <v>859</v>
      </c>
      <c r="G122" s="222" t="s">
        <v>426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40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139</v>
      </c>
      <c r="AT122" s="231" t="s">
        <v>135</v>
      </c>
      <c r="AU122" s="231" t="s">
        <v>85</v>
      </c>
      <c r="AY122" s="17" t="s">
        <v>133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83</v>
      </c>
      <c r="BK122" s="232">
        <f>ROUND(I122*H122,2)</f>
        <v>0</v>
      </c>
      <c r="BL122" s="17" t="s">
        <v>139</v>
      </c>
      <c r="BM122" s="231" t="s">
        <v>860</v>
      </c>
    </row>
    <row r="123" s="2" customFormat="1" ht="24.15" customHeight="1">
      <c r="A123" s="38"/>
      <c r="B123" s="39"/>
      <c r="C123" s="219" t="s">
        <v>151</v>
      </c>
      <c r="D123" s="219" t="s">
        <v>135</v>
      </c>
      <c r="E123" s="220" t="s">
        <v>861</v>
      </c>
      <c r="F123" s="221" t="s">
        <v>862</v>
      </c>
      <c r="G123" s="222" t="s">
        <v>426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40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139</v>
      </c>
      <c r="AT123" s="231" t="s">
        <v>135</v>
      </c>
      <c r="AU123" s="231" t="s">
        <v>85</v>
      </c>
      <c r="AY123" s="17" t="s">
        <v>133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83</v>
      </c>
      <c r="BK123" s="232">
        <f>ROUND(I123*H123,2)</f>
        <v>0</v>
      </c>
      <c r="BL123" s="17" t="s">
        <v>139</v>
      </c>
      <c r="BM123" s="231" t="s">
        <v>863</v>
      </c>
    </row>
    <row r="124" s="2" customFormat="1" ht="33" customHeight="1">
      <c r="A124" s="38"/>
      <c r="B124" s="39"/>
      <c r="C124" s="219" t="s">
        <v>139</v>
      </c>
      <c r="D124" s="219" t="s">
        <v>135</v>
      </c>
      <c r="E124" s="220" t="s">
        <v>864</v>
      </c>
      <c r="F124" s="221" t="s">
        <v>865</v>
      </c>
      <c r="G124" s="222" t="s">
        <v>426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40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139</v>
      </c>
      <c r="AT124" s="231" t="s">
        <v>135</v>
      </c>
      <c r="AU124" s="231" t="s">
        <v>85</v>
      </c>
      <c r="AY124" s="17" t="s">
        <v>133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139</v>
      </c>
      <c r="BM124" s="231" t="s">
        <v>866</v>
      </c>
    </row>
    <row r="125" s="2" customFormat="1" ht="24.15" customHeight="1">
      <c r="A125" s="38"/>
      <c r="B125" s="39"/>
      <c r="C125" s="219" t="s">
        <v>161</v>
      </c>
      <c r="D125" s="219" t="s">
        <v>135</v>
      </c>
      <c r="E125" s="220" t="s">
        <v>867</v>
      </c>
      <c r="F125" s="221" t="s">
        <v>868</v>
      </c>
      <c r="G125" s="222" t="s">
        <v>426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139</v>
      </c>
      <c r="AT125" s="231" t="s">
        <v>135</v>
      </c>
      <c r="AU125" s="231" t="s">
        <v>85</v>
      </c>
      <c r="AY125" s="17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139</v>
      </c>
      <c r="BM125" s="231" t="s">
        <v>869</v>
      </c>
    </row>
    <row r="126" s="2" customFormat="1" ht="44.25" customHeight="1">
      <c r="A126" s="38"/>
      <c r="B126" s="39"/>
      <c r="C126" s="219" t="s">
        <v>167</v>
      </c>
      <c r="D126" s="219" t="s">
        <v>135</v>
      </c>
      <c r="E126" s="220" t="s">
        <v>870</v>
      </c>
      <c r="F126" s="221" t="s">
        <v>871</v>
      </c>
      <c r="G126" s="222" t="s">
        <v>426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139</v>
      </c>
      <c r="AT126" s="231" t="s">
        <v>135</v>
      </c>
      <c r="AU126" s="231" t="s">
        <v>85</v>
      </c>
      <c r="AY126" s="17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139</v>
      </c>
      <c r="BM126" s="231" t="s">
        <v>872</v>
      </c>
    </row>
    <row r="127" s="2" customFormat="1" ht="33" customHeight="1">
      <c r="A127" s="38"/>
      <c r="B127" s="39"/>
      <c r="C127" s="219" t="s">
        <v>173</v>
      </c>
      <c r="D127" s="219" t="s">
        <v>135</v>
      </c>
      <c r="E127" s="220" t="s">
        <v>873</v>
      </c>
      <c r="F127" s="221" t="s">
        <v>874</v>
      </c>
      <c r="G127" s="222" t="s">
        <v>426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40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139</v>
      </c>
      <c r="AT127" s="231" t="s">
        <v>135</v>
      </c>
      <c r="AU127" s="231" t="s">
        <v>85</v>
      </c>
      <c r="AY127" s="17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139</v>
      </c>
      <c r="BM127" s="231" t="s">
        <v>875</v>
      </c>
    </row>
    <row r="128" s="2" customFormat="1" ht="44.25" customHeight="1">
      <c r="A128" s="38"/>
      <c r="B128" s="39"/>
      <c r="C128" s="219" t="s">
        <v>180</v>
      </c>
      <c r="D128" s="219" t="s">
        <v>135</v>
      </c>
      <c r="E128" s="220" t="s">
        <v>876</v>
      </c>
      <c r="F128" s="221" t="s">
        <v>877</v>
      </c>
      <c r="G128" s="222" t="s">
        <v>426</v>
      </c>
      <c r="H128" s="223">
        <v>1</v>
      </c>
      <c r="I128" s="224"/>
      <c r="J128" s="225">
        <f>ROUND(I128*H128,2)</f>
        <v>0</v>
      </c>
      <c r="K128" s="226"/>
      <c r="L128" s="44"/>
      <c r="M128" s="277" t="s">
        <v>1</v>
      </c>
      <c r="N128" s="278" t="s">
        <v>40</v>
      </c>
      <c r="O128" s="279"/>
      <c r="P128" s="280">
        <f>O128*H128</f>
        <v>0</v>
      </c>
      <c r="Q128" s="280">
        <v>0</v>
      </c>
      <c r="R128" s="280">
        <f>Q128*H128</f>
        <v>0</v>
      </c>
      <c r="S128" s="280">
        <v>0</v>
      </c>
      <c r="T128" s="28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139</v>
      </c>
      <c r="AT128" s="231" t="s">
        <v>135</v>
      </c>
      <c r="AU128" s="231" t="s">
        <v>85</v>
      </c>
      <c r="AY128" s="17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83</v>
      </c>
      <c r="BK128" s="232">
        <f>ROUND(I128*H128,2)</f>
        <v>0</v>
      </c>
      <c r="BL128" s="17" t="s">
        <v>139</v>
      </c>
      <c r="BM128" s="231" t="s">
        <v>878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wQPhIyYH1BTv2Cgb9nE7HqyNAuxHgEZfOZz9A4IfdP8ewqE4P+RBwpXImuVOSO5vRP0gdyGobX6R/NcOLSedFw==" hashValue="ke1rECrCGqH1qVIrvKvsdfDkQq5GqJCl/JK9L4RDNQ76JIXB/mBuCqmftXVnli3zD+PD/V9h9EKGkxw7lBnxBA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Jehlička David</dc:creator>
  <cp:lastModifiedBy>Jehlička David</cp:lastModifiedBy>
  <dcterms:created xsi:type="dcterms:W3CDTF">2025-03-12T13:11:08Z</dcterms:created>
  <dcterms:modified xsi:type="dcterms:W3CDTF">2025-03-12T13:11:11Z</dcterms:modified>
</cp:coreProperties>
</file>