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62 Pardubice, Studentská - kanalizace\rozpočet Beran\"/>
    </mc:Choice>
  </mc:AlternateContent>
  <bookViews>
    <workbookView xWindow="0" yWindow="0" windowWidth="0" windowHeight="0"/>
  </bookViews>
  <sheets>
    <sheet name="Rekapitulace stavby" sheetId="1" r:id="rId1"/>
    <sheet name="SO 01 - Sanace kanalizace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Sanace kanalizace...'!$C$125:$K$399</definedName>
    <definedName name="_xlnm.Print_Area" localSheetId="1">'SO 01 - Sanace kanalizace...'!$C$4:$J$76,'SO 01 - Sanace kanalizace...'!$C$82:$J$107,'SO 01 - Sanace kanalizace...'!$C$113:$K$399</definedName>
    <definedName name="_xlnm.Print_Titles" localSheetId="1">'SO 01 - Sanace kanalizace...'!$125:$125</definedName>
    <definedName name="_xlnm._FilterDatabase" localSheetId="2" hidden="1">'VON - Vedlejší a ostatní ...'!$C$123:$K$156</definedName>
    <definedName name="_xlnm.Print_Area" localSheetId="2">'VON - Vedlejší a ostatní ...'!$C$4:$J$76,'VON - Vedlejší a ostatní ...'!$C$82:$J$105,'VON - Vedlejší a ostatní ...'!$C$111:$K$156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6"/>
  <c r="BH156"/>
  <c r="BG156"/>
  <c r="BF156"/>
  <c r="T156"/>
  <c r="R156"/>
  <c r="P156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" r="AY95"/>
  <c r="AX95"/>
  <c i="2" r="J37"/>
  <c r="J36"/>
  <c r="J35"/>
  <c r="BI399"/>
  <c r="BH399"/>
  <c r="BG399"/>
  <c r="BF399"/>
  <c r="T399"/>
  <c r="T398"/>
  <c r="R399"/>
  <c r="R398"/>
  <c r="P399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1"/>
  <c r="BH301"/>
  <c r="BG301"/>
  <c r="BF301"/>
  <c r="T301"/>
  <c r="R301"/>
  <c r="P301"/>
  <c r="BI300"/>
  <c r="BH300"/>
  <c r="BG300"/>
  <c r="BF300"/>
  <c r="T300"/>
  <c r="R300"/>
  <c r="P300"/>
  <c r="BI295"/>
  <c r="BH295"/>
  <c r="BG295"/>
  <c r="BF295"/>
  <c r="T295"/>
  <c r="R295"/>
  <c r="P295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1" r="L90"/>
  <c r="AM90"/>
  <c r="AM89"/>
  <c r="L89"/>
  <c r="AM87"/>
  <c r="L87"/>
  <c r="L85"/>
  <c r="L84"/>
  <c i="2" r="J379"/>
  <c r="BK373"/>
  <c r="J371"/>
  <c r="BK366"/>
  <c r="BK361"/>
  <c r="J357"/>
  <c r="BK352"/>
  <c r="J330"/>
  <c r="J300"/>
  <c r="BK285"/>
  <c r="J273"/>
  <c r="BK258"/>
  <c r="J249"/>
  <c r="BK232"/>
  <c r="J218"/>
  <c r="J196"/>
  <c r="J172"/>
  <c r="BK174"/>
  <c r="BK154"/>
  <c r="BK132"/>
  <c r="J361"/>
  <c r="BK295"/>
  <c r="J237"/>
  <c r="BK172"/>
  <c r="BK394"/>
  <c r="J284"/>
  <c r="F34"/>
  <c r="BK164"/>
  <c r="J140"/>
  <c i="3" r="BK144"/>
  <c r="J133"/>
  <c r="J138"/>
  <c i="2" r="BK389"/>
  <c r="J207"/>
  <c r="J184"/>
  <c r="J382"/>
  <c r="J380"/>
  <c r="BK371"/>
  <c r="BK369"/>
  <c r="BK365"/>
  <c r="J360"/>
  <c r="BK356"/>
  <c r="J350"/>
  <c r="BK338"/>
  <c r="BK334"/>
  <c r="BK314"/>
  <c r="J283"/>
  <c r="J266"/>
  <c r="BK254"/>
  <c r="BK251"/>
  <c r="J232"/>
  <c r="J217"/>
  <c r="BK201"/>
  <c r="J174"/>
  <c r="BK133"/>
  <c i="3" r="BK148"/>
  <c r="J147"/>
  <c i="2" r="J214"/>
  <c r="BK168"/>
  <c r="BK130"/>
  <c r="J171"/>
  <c r="J130"/>
  <c r="BK383"/>
  <c r="BK359"/>
  <c r="J334"/>
  <c r="J286"/>
  <c r="J262"/>
  <c r="J254"/>
  <c r="BK176"/>
  <c r="J135"/>
  <c r="BK393"/>
  <c r="J338"/>
  <c r="J315"/>
  <c r="J332"/>
  <c r="BK279"/>
  <c r="J34"/>
  <c r="J212"/>
  <c r="BK191"/>
  <c r="BK180"/>
  <c r="J162"/>
  <c r="BK152"/>
  <c r="BK134"/>
  <c i="3" r="BK145"/>
  <c r="J156"/>
  <c r="J143"/>
  <c r="BK146"/>
  <c r="J132"/>
  <c i="2" r="J389"/>
  <c r="J377"/>
  <c r="J399"/>
  <c r="J201"/>
  <c r="BK138"/>
  <c r="J169"/>
  <c r="BK364"/>
  <c r="J325"/>
  <c r="J256"/>
  <c r="J227"/>
  <c r="J394"/>
  <c r="J328"/>
  <c r="BK301"/>
  <c r="J390"/>
  <c r="J381"/>
  <c r="J373"/>
  <c r="BK367"/>
  <c r="J362"/>
  <c r="J356"/>
  <c r="BK349"/>
  <c r="BK325"/>
  <c r="BK286"/>
  <c r="BK270"/>
  <c r="BK264"/>
  <c r="BK246"/>
  <c r="J231"/>
  <c r="J206"/>
  <c r="J180"/>
  <c r="BK150"/>
  <c i="3" r="J146"/>
  <c r="J139"/>
  <c r="J136"/>
  <c r="BK129"/>
  <c i="2" r="J152"/>
  <c r="J397"/>
  <c r="J352"/>
  <c r="BK284"/>
  <c r="BK247"/>
  <c r="BK162"/>
  <c r="J393"/>
  <c r="J310"/>
  <c i="3" r="BK143"/>
  <c r="J148"/>
  <c r="J128"/>
  <c i="2" r="BK375"/>
  <c r="J364"/>
  <c r="BK355"/>
  <c r="BK342"/>
  <c r="BK328"/>
  <c r="BK283"/>
  <c r="J272"/>
  <c r="BK256"/>
  <c r="BK240"/>
  <c r="BK214"/>
  <c r="BK190"/>
  <c r="BK169"/>
  <c r="J138"/>
  <c i="3" r="J145"/>
  <c r="BK147"/>
  <c r="BK136"/>
  <c r="J129"/>
  <c i="2" r="BK397"/>
  <c r="BK217"/>
  <c r="J191"/>
  <c r="BK144"/>
  <c r="J150"/>
  <c r="J164"/>
  <c r="BK384"/>
  <c r="BK379"/>
  <c r="BK354"/>
  <c r="J314"/>
  <c r="J279"/>
  <c r="J257"/>
  <c r="J246"/>
  <c r="J190"/>
  <c r="J395"/>
  <c r="BK344"/>
  <c r="J301"/>
  <c r="J275"/>
  <c r="BK382"/>
  <c r="BK380"/>
  <c r="BK377"/>
  <c r="J369"/>
  <c r="J366"/>
  <c r="BK363"/>
  <c r="BK360"/>
  <c r="J355"/>
  <c r="J344"/>
  <c r="BK336"/>
  <c r="BK315"/>
  <c r="BK310"/>
  <c r="BK277"/>
  <c r="BK272"/>
  <c r="BK265"/>
  <c r="BK262"/>
  <c r="J253"/>
  <c r="BK233"/>
  <c r="J228"/>
  <c r="BK212"/>
  <c r="BK186"/>
  <c r="BK395"/>
  <c r="J233"/>
  <c r="BK171"/>
  <c r="J258"/>
  <c r="J188"/>
  <c r="J133"/>
  <c r="BK135"/>
  <c r="J384"/>
  <c r="J285"/>
  <c r="J383"/>
  <c r="BK381"/>
  <c r="J375"/>
  <c r="J368"/>
  <c r="J365"/>
  <c r="J359"/>
  <c r="J354"/>
  <c r="J349"/>
  <c r="BK332"/>
  <c r="J287"/>
  <c r="J277"/>
  <c r="J270"/>
  <c r="J264"/>
  <c r="BK249"/>
  <c r="BK227"/>
  <c r="BK206"/>
  <c r="BK188"/>
  <c r="J154"/>
  <c r="J131"/>
  <c r="BK140"/>
  <c r="J363"/>
  <c r="BK300"/>
  <c r="J240"/>
  <c r="J134"/>
  <c r="BK330"/>
  <c i="1" r="AS94"/>
  <c i="2" r="BK368"/>
  <c r="BK362"/>
  <c r="BK357"/>
  <c r="BK350"/>
  <c r="J336"/>
  <c r="J295"/>
  <c r="BK273"/>
  <c r="BK266"/>
  <c r="BK257"/>
  <c r="J247"/>
  <c r="BK228"/>
  <c r="BK196"/>
  <c r="BK160"/>
  <c r="J132"/>
  <c i="3" r="J144"/>
  <c r="J137"/>
  <c r="BK140"/>
  <c r="J127"/>
  <c i="2" r="BK218"/>
  <c r="BK184"/>
  <c r="J160"/>
  <c r="J144"/>
  <c i="3" r="BK156"/>
  <c r="J140"/>
  <c r="BK137"/>
  <c r="BK133"/>
  <c r="BK138"/>
  <c r="BK127"/>
  <c i="2" r="J265"/>
  <c r="BK253"/>
  <c r="BK237"/>
  <c r="BK207"/>
  <c r="J176"/>
  <c r="BK151"/>
  <c r="BK129"/>
  <c i="3" r="BK128"/>
  <c r="BK132"/>
  <c r="BK139"/>
  <c i="2" r="BK399"/>
  <c r="J251"/>
  <c r="J186"/>
  <c r="J129"/>
  <c r="BK131"/>
  <c r="J367"/>
  <c r="J342"/>
  <c r="BK275"/>
  <c r="BK231"/>
  <c r="J151"/>
  <c r="BK390"/>
  <c r="BK287"/>
  <c r="F37"/>
  <c r="J168"/>
  <c r="F35"/>
  <c r="F36"/>
  <c l="1" r="BK205"/>
  <c r="J205"/>
  <c r="J99"/>
  <c r="BK230"/>
  <c r="J230"/>
  <c r="J101"/>
  <c r="P128"/>
  <c r="T245"/>
  <c r="R128"/>
  <c r="T216"/>
  <c r="T327"/>
  <c r="BK216"/>
  <c r="J216"/>
  <c r="J100"/>
  <c r="R327"/>
  <c r="T128"/>
  <c r="P245"/>
  <c r="T205"/>
  <c r="BK245"/>
  <c r="J245"/>
  <c r="J103"/>
  <c r="R392"/>
  <c r="R245"/>
  <c r="T392"/>
  <c i="3" r="P126"/>
  <c r="P125"/>
  <c r="P142"/>
  <c r="P141"/>
  <c i="2" r="BK128"/>
  <c r="J128"/>
  <c r="J98"/>
  <c r="P205"/>
  <c r="P216"/>
  <c r="P230"/>
  <c r="R230"/>
  <c r="P327"/>
  <c r="BK392"/>
  <c r="J392"/>
  <c r="J105"/>
  <c i="3" r="BK126"/>
  <c r="J126"/>
  <c r="J98"/>
  <c r="T126"/>
  <c r="T125"/>
  <c r="P131"/>
  <c r="P130"/>
  <c r="R131"/>
  <c r="R130"/>
  <c r="BK135"/>
  <c r="J135"/>
  <c r="J102"/>
  <c r="P135"/>
  <c r="P134"/>
  <c r="T135"/>
  <c r="T134"/>
  <c r="R142"/>
  <c r="R141"/>
  <c i="2" r="R205"/>
  <c r="R216"/>
  <c r="T230"/>
  <c r="BK327"/>
  <c r="J327"/>
  <c r="J104"/>
  <c r="P392"/>
  <c i="3" r="R126"/>
  <c r="R125"/>
  <c r="BK131"/>
  <c r="BK130"/>
  <c r="J130"/>
  <c r="J99"/>
  <c r="T131"/>
  <c r="T130"/>
  <c r="R135"/>
  <c r="R134"/>
  <c r="BK142"/>
  <c r="J142"/>
  <c r="J104"/>
  <c r="T142"/>
  <c r="T141"/>
  <c i="2" r="BK398"/>
  <c r="J398"/>
  <c r="J106"/>
  <c r="BK239"/>
  <c r="J239"/>
  <c r="J102"/>
  <c i="3" r="F121"/>
  <c r="BE127"/>
  <c r="BE132"/>
  <c r="J89"/>
  <c r="E85"/>
  <c r="BE133"/>
  <c r="BE140"/>
  <c r="BE128"/>
  <c r="BE136"/>
  <c r="BE138"/>
  <c r="BE139"/>
  <c r="BE147"/>
  <c r="BE148"/>
  <c i="2" r="BK127"/>
  <c r="J127"/>
  <c r="J97"/>
  <c i="3" r="BE145"/>
  <c r="BE146"/>
  <c r="BE129"/>
  <c r="BE137"/>
  <c r="BE143"/>
  <c r="BE144"/>
  <c r="BE156"/>
  <c i="2" r="BE257"/>
  <c r="E85"/>
  <c r="F92"/>
  <c r="J120"/>
  <c r="BE129"/>
  <c r="BE130"/>
  <c r="BE132"/>
  <c r="BE134"/>
  <c r="BE138"/>
  <c r="BE140"/>
  <c r="BE144"/>
  <c r="BE150"/>
  <c r="BE151"/>
  <c r="BE168"/>
  <c r="BE169"/>
  <c r="BE171"/>
  <c r="BE174"/>
  <c r="BE176"/>
  <c r="BE180"/>
  <c r="BE184"/>
  <c r="BE186"/>
  <c r="BE190"/>
  <c r="BE191"/>
  <c r="BE196"/>
  <c r="BE201"/>
  <c r="BE206"/>
  <c r="BE207"/>
  <c r="BE214"/>
  <c r="BE217"/>
  <c r="BE227"/>
  <c r="BE228"/>
  <c r="BE231"/>
  <c r="BE232"/>
  <c r="BE233"/>
  <c r="BE240"/>
  <c r="BE246"/>
  <c r="BE247"/>
  <c r="BE249"/>
  <c r="BE251"/>
  <c r="BE253"/>
  <c r="BE254"/>
  <c r="BE256"/>
  <c r="BE262"/>
  <c r="BE264"/>
  <c r="BE265"/>
  <c r="BE266"/>
  <c r="BE270"/>
  <c r="BE272"/>
  <c r="BE273"/>
  <c r="BE275"/>
  <c r="BE277"/>
  <c r="BE279"/>
  <c r="BE285"/>
  <c r="BE287"/>
  <c r="BE295"/>
  <c r="BE300"/>
  <c r="BE301"/>
  <c r="BE310"/>
  <c r="BE314"/>
  <c r="BE325"/>
  <c r="BE330"/>
  <c r="BE336"/>
  <c r="BE338"/>
  <c r="BE342"/>
  <c r="BE344"/>
  <c r="BE349"/>
  <c r="BE350"/>
  <c r="BE352"/>
  <c r="BE354"/>
  <c r="BE356"/>
  <c r="BE357"/>
  <c r="BE359"/>
  <c r="BE360"/>
  <c r="BE361"/>
  <c r="BE362"/>
  <c r="BE363"/>
  <c r="BE364"/>
  <c r="BE365"/>
  <c r="BE367"/>
  <c r="BE368"/>
  <c r="BE371"/>
  <c r="BE375"/>
  <c r="BE377"/>
  <c r="BE379"/>
  <c r="BE380"/>
  <c r="BE382"/>
  <c r="BE383"/>
  <c r="BE284"/>
  <c r="BE334"/>
  <c r="BE389"/>
  <c r="BE283"/>
  <c r="BE286"/>
  <c r="BE390"/>
  <c r="BE393"/>
  <c r="BE384"/>
  <c r="BE394"/>
  <c r="BE133"/>
  <c r="BE152"/>
  <c r="BE154"/>
  <c r="BE160"/>
  <c r="BE188"/>
  <c r="BE218"/>
  <c r="BE258"/>
  <c r="BE315"/>
  <c r="BE328"/>
  <c r="BE332"/>
  <c r="BE355"/>
  <c r="BE366"/>
  <c r="BE369"/>
  <c r="BE373"/>
  <c r="BE381"/>
  <c r="BE395"/>
  <c r="BE397"/>
  <c i="1" r="BA95"/>
  <c r="AW95"/>
  <c i="2" r="BE399"/>
  <c i="1" r="BC95"/>
  <c r="BB95"/>
  <c i="2" r="BE131"/>
  <c r="BE135"/>
  <c r="BE162"/>
  <c r="BE164"/>
  <c r="BE172"/>
  <c r="BE212"/>
  <c r="BE237"/>
  <c i="1" r="BD95"/>
  <c i="3" r="F37"/>
  <c i="1" r="BD96"/>
  <c r="BD94"/>
  <c r="W33"/>
  <c i="3" r="J34"/>
  <c i="1" r="AW96"/>
  <c i="3" r="F36"/>
  <c i="1" r="BC96"/>
  <c r="BC94"/>
  <c r="AY94"/>
  <c i="3" r="F34"/>
  <c i="1" r="BA96"/>
  <c r="BA94"/>
  <c r="W30"/>
  <c i="3" r="F35"/>
  <c i="1" r="BB96"/>
  <c r="BB94"/>
  <c r="W31"/>
  <c i="3" l="1" r="T124"/>
  <c r="R124"/>
  <c r="P124"/>
  <c i="1" r="AU96"/>
  <c i="2" r="R127"/>
  <c r="R126"/>
  <c r="T127"/>
  <c r="T126"/>
  <c r="P127"/>
  <c r="P126"/>
  <c i="1" r="AU95"/>
  <c i="3" r="J131"/>
  <c r="J100"/>
  <c r="BK141"/>
  <c r="J141"/>
  <c r="J103"/>
  <c r="BK125"/>
  <c r="J125"/>
  <c r="J97"/>
  <c r="BK134"/>
  <c r="J134"/>
  <c r="J101"/>
  <c i="2" r="BK126"/>
  <c r="J126"/>
  <c r="J96"/>
  <c r="J33"/>
  <c i="1" r="AV95"/>
  <c r="AT95"/>
  <c r="AW94"/>
  <c r="AK30"/>
  <c i="2" r="F33"/>
  <c i="1" r="AZ95"/>
  <c r="W32"/>
  <c i="3" r="J33"/>
  <c i="1" r="AV96"/>
  <c r="AT96"/>
  <c i="3" r="F33"/>
  <c i="1" r="AZ96"/>
  <c r="AX94"/>
  <c i="3" l="1" r="BK124"/>
  <c r="J124"/>
  <c r="J96"/>
  <c i="1" r="AU94"/>
  <c r="AZ94"/>
  <c r="W29"/>
  <c i="2" r="J30"/>
  <c i="1" r="AG95"/>
  <c i="2" l="1" r="J39"/>
  <c i="1" r="AN95"/>
  <c i="3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<sst xmlns="http://schemas.openxmlformats.org/spreadsheetml/2006/main">
  <si>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</si>
  <si>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</si>
  <si>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</si>
  <si>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</si>
  <si>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</si>
  <si>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{df394a51-cb88-46ae-a382-2e0ee9aeadef}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</si>
  <si>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</si>
  <si>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</si>
  <si>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</si>
  <si>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</si>
  <si>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</si>
  <si>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</si>
  <si>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</si>
  <si>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</si>
  <si>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</si>
  <si>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</si>
  <si>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</si>
  <si>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Studentská – kanalizace</t>
  </si>
  <si>
    <t>KSO:</t>
  </si>
  <si>
    <t>CC-CZ:</t>
  </si>
  <si>
    <t>Místo:</t>
  </si>
  <si>
    <t>Pardubice</t>
  </si>
  <si>
    <t>Datum:</t>
  </si>
  <si>
    <t>20. 5. 2025</t>
  </si>
  <si>
    <t>Zadavatel:</t>
  </si>
  <si>
    <t>IČ:</t>
  </si>
  <si>
    <t>VaK Pardubice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</si>
  <si>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</si>
  <si>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</si>
  <si>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</si>
  <si>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</si>
  <si>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</si>
  <si>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</si>
  <si>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</si>
  <si>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</si>
  <si>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</si>
  <si>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</si>
  <si>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</si>
  <si>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</si>
  <si>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</si>
  <si>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</si>
  <si>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</si>
  <si>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</si>
  <si>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</si>
  <si>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</si>
  <si>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</si>
  <si>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</si>
  <si>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</si>
  <si>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</si>
  <si>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</si>
  <si>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</si>
  <si>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</si>
  <si>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</si>
  <si>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</si>
  <si>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</si>
  <si>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</si>
  <si>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</si>
  <si>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</si>
  <si>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</si>
  <si>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</si>
  <si>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</si>
  <si>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</si>
  <si>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</si>
  <si>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</si>
  <si>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</si>
  <si>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</si>
  <si>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</si>
  <si>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</si>
  <si>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</si>
  <si>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</si>
  <si>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</si>
  <si>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</si>
  <si>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</si>
  <si>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</si>
  <si>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</si>
  <si>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</si>
  <si>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</si>
  <si>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</si>
  <si>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</si>
  <si>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</si>
  <si>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</si>
  <si>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</si>
  <si>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Sanace kanalizace bezvýkopovou metodou</t>
  </si>
  <si>
    <t>STA</t>
  </si>
  <si>
    <t>1</t>
  </si>
  <si>
    <t>{28980156-0f40-46e2-a489-3de97672b14a}</t>
  </si>
  <si>
    <t>2</t>
  </si>
  <si>
    <t>VON</t>
  </si>
  <si>
    <t>Vedlejší a ostatní náklady</t>
  </si>
  <si>
    <t>{e150b42b-d820-4c06-9052-c11f39b8a1e6}</t>
  </si>
  <si>
    <t>KRYCÍ LIST SOUPISU PRACÍ</t>
  </si>
  <si>
    <t>Objekt:</t>
  </si>
  <si>
    <t>SO 01 - Sanace kanalizace bezvýkopovou metodou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</si>
  <si>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</si>
  <si>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</si>
  <si>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</si>
  <si>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</si>
  <si>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</si>
  <si>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</si>
  <si>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</si>
  <si>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</si>
  <si>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</si>
  <si>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</si>
  <si>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</si>
  <si>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</si>
  <si>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</si>
  <si>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</si>
  <si>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</si>
  <si>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</si>
  <si>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</si>
  <si>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</si>
  <si>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</si>
  <si>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</si>
  <si>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</si>
  <si>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</si>
  <si>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</si>
  <si>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</si>
  <si>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</si>
  <si>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</si>
  <si>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</si>
  <si>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</si>
  <si>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</si>
  <si>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</si>
  <si>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</si>
  <si>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</si>
  <si>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</si>
  <si>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</si>
  <si>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</si>
  <si>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</si>
  <si>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CS ÚRS 2025 01</t>
  </si>
  <si>
    <t>4</t>
  </si>
  <si>
    <t>1555744955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</si>
  <si>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</si>
  <si>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</si>
  <si>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1727265503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</si>
  <si>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</si>
  <si>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</si>
  <si>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</si>
  <si>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</si>
  <si>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1781537687</t>
  </si>
  <si>
    <t>115101201</t>
  </si>
  <si>
    <t>Čerpání vody na dopravní výšku do 10 m s uvažovaným průměrným přítokem do 500 l/min</t>
  </si>
  <si>
    <t>hod</t>
  </si>
  <si>
    <t>-1451139959</t>
  </si>
  <si>
    <t>5</t>
  </si>
  <si>
    <t>115101301</t>
  </si>
  <si>
    <t>Pohotovost záložní čerpací soupravy pro dopravní výšku do 10 m s uvažovaným průměrným přítokem do 500 l/min</t>
  </si>
  <si>
    <t>den</t>
  </si>
  <si>
    <t>-1124528358</t>
  </si>
  <si>
    <t>6</t>
  </si>
  <si>
    <t>1152016R1</t>
  </si>
  <si>
    <t>Přečerpávání sanovaného úseku - čerpání včetně osazení náhradního potrubí</t>
  </si>
  <si>
    <t>kpl</t>
  </si>
  <si>
    <t>781022869</t>
  </si>
  <si>
    <t>7</t>
  </si>
  <si>
    <t>1152016R2</t>
  </si>
  <si>
    <t>Přečerpávání v rámci jednotlivých úseků - čerpání včetně osazení náhradního potrubí</t>
  </si>
  <si>
    <t>73794828</t>
  </si>
  <si>
    <t>VV</t>
  </si>
  <si>
    <t>"Přečerpávání v rámci jednotlivých úseků - úsek Š2-Š0, , úsek Š2-Š5, , úsek Š8-Š5" 1</t>
  </si>
  <si>
    <t>přečerpávání bočních nátoků do sanovaného úseku</t>
  </si>
  <si>
    <t>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</si>
  <si>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</si>
  <si>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</si>
  <si>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-1431051619</t>
  </si>
  <si>
    <t>"Š2, vodovod" 1,0*2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</si>
  <si>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</si>
  <si>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</si>
  <si>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</si>
  <si>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-951328300</t>
  </si>
  <si>
    <t>"Š2, sdělovací kabel" 4,5*3</t>
  </si>
  <si>
    <t>"Š2, kabel NN" 1,5</t>
  </si>
  <si>
    <t>Součet</t>
  </si>
  <si>
    <t>10</t>
  </si>
  <si>
    <t>119003227</t>
  </si>
  <si>
    <t>Pomocné konstrukce při zabezpečení výkopu svislé ocelové mobilní oplocení, výšky přes 1,5 do 2,2 m panely vyplněné dráty zřízení</t>
  </si>
  <si>
    <t>-1780659439</t>
  </si>
  <si>
    <t>"C.3 Koordinační situační výkres, Š2" (6,5+9,0)*2</t>
  </si>
  <si>
    <t>"C.3 Koordinační situační výkres, Š8" 6,0*4</t>
  </si>
  <si>
    <t>"C.3 Koordinační situační výkres, manipulační prostor pro techniku" (30,0+5,0)*2*2</t>
  </si>
  <si>
    <t>"C.3 Koordinační situační výkres, Š4" (2,0+5,0)*2</t>
  </si>
  <si>
    <t>11</t>
  </si>
  <si>
    <t>119003228</t>
  </si>
  <si>
    <t>Pomocné konstrukce při zabezpečení výkopu svislé ocelové mobilní oplocení, výšky přes 1,5 do 2,2 m panely vyplněné dráty odstranění</t>
  </si>
  <si>
    <t>1931195901</t>
  </si>
  <si>
    <t>12</t>
  </si>
  <si>
    <t>129001101</t>
  </si>
  <si>
    <t>Příplatek k cenám vykopávek za ztížení vykopávky v blízkosti podzemního vedení nebo výbušnin v horninách jakékoliv třídy</t>
  </si>
  <si>
    <t>m3</t>
  </si>
  <si>
    <t>1996004150</t>
  </si>
  <si>
    <t>13</t>
  </si>
  <si>
    <t>131213712</t>
  </si>
  <si>
    <t>Hloubení zapažených jam ručně s urovnáním dna do předepsaného profilu a spádu v hornině třídy těžitelnosti I skupiny 3 nesoudržných</t>
  </si>
  <si>
    <t>1400850358</t>
  </si>
  <si>
    <t>"zatřídění 70%, ručně 20%" 0,7*0,2*131,925</t>
  </si>
  <si>
    <t>14</t>
  </si>
  <si>
    <t>131251203</t>
  </si>
  <si>
    <t>Hloubení zapažených jam a zářezů strojně s urovnáním dna do předepsaného profilu a spádu v hornině třídy těžitelnosti I skupiny 3 přes 50 do 100 m3</t>
  </si>
  <si>
    <t>-557279694</t>
  </si>
  <si>
    <t>"C.3 Koordinační situační výkres, Š2" 4,5*7,0*2,45</t>
  </si>
  <si>
    <t>"C.3 Koordinační situační výkres, Š8" 4,0*4,0*3,0</t>
  </si>
  <si>
    <t>"C.3 Koordinační situační výkres, Š4" 1,5*1,5*3,0</t>
  </si>
  <si>
    <t>Mezisoučet</t>
  </si>
  <si>
    <t>"zatřídění 70%, strojně 80%" 0,7*0,8*131,925</t>
  </si>
  <si>
    <t>131313712</t>
  </si>
  <si>
    <t>Hloubení zapažených jam ručně s urovnáním dna do předepsaného profilu a spádu v hornině třídy těžitelnosti II skupiny 4 nesoudržných</t>
  </si>
  <si>
    <t>406517778</t>
  </si>
  <si>
    <t>"zatřídění 30%, ručně 20%" 0,3*0,2*131,925</t>
  </si>
  <si>
    <t>16</t>
  </si>
  <si>
    <t>131351202</t>
  </si>
  <si>
    <t>Hloubení zapažených jam a zářezů strojně s urovnáním dna do předepsaného profilu a spádu v hornině třídy těžitelnosti II skupiny 4 přes 20 do 50 m3</t>
  </si>
  <si>
    <t>-474926816</t>
  </si>
  <si>
    <t>"zatřídění 30%, strojně 80%" 0,3*0,8*131,925</t>
  </si>
  <si>
    <t>17</t>
  </si>
  <si>
    <t>151102102</t>
  </si>
  <si>
    <t>Zřízení pažení a rozepření stěn rýh při překopech inženýrských sítí plochy do 20 m2 pro jakoukoliv mezerovitost příložné, hloubky přes 2 do 4 m</t>
  </si>
  <si>
    <t>-1930184056</t>
  </si>
  <si>
    <t>"C.3 Koordinační situační výkres, Š8" 4,0*4*3,0</t>
  </si>
  <si>
    <t>"C.3 Koordinační situační výkres, Š4" (1,5+3,0)*2*1,5</t>
  </si>
  <si>
    <t>18</t>
  </si>
  <si>
    <t>151102112</t>
  </si>
  <si>
    <t>Odstranění pažení a rozepření stěn rýh při překopech inženýrských sítí plochy do 20 m2 s uložením materiálu na vzdálenost do 3 m od kraje výkopu příložné, hloubky přes 2 do 4 m</t>
  </si>
  <si>
    <t>-51170389</t>
  </si>
  <si>
    <t>19</t>
  </si>
  <si>
    <t>151202102</t>
  </si>
  <si>
    <t>Zřízení pažení a rozepření stěn rýh při překopech inženýrských sítí plochy do 20 m2 pro jakoukoliv mezerovitost zátažné, hloubky přes 2 do 4 m</t>
  </si>
  <si>
    <t>-1725132005</t>
  </si>
  <si>
    <t>"D.1.1 Výkres šachty Š2, legenda 7" (4,5+7,0)*2*2,45</t>
  </si>
  <si>
    <t>20</t>
  </si>
  <si>
    <t>151202112</t>
  </si>
  <si>
    <t>Odstranění pažení a rozepření stěn rýh při překopech inženýrských sítí plochy do 20 m2 s uložením materiálu na vzdálenost do 3 m od kraje výkopu zátažné, hloubky přes 2 do 4 m</t>
  </si>
  <si>
    <t>-52258176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</si>
  <si>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</si>
  <si>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</si>
  <si>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-1555568168</t>
  </si>
  <si>
    <t>"C.3 Koordinační situační výkres, Š8, na deponii a zpět" 0,7*4,0*4,0*3,0*2</t>
  </si>
  <si>
    <t>22</t>
  </si>
  <si>
    <t>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</si>
  <si>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</si>
  <si>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322544698</t>
  </si>
  <si>
    <t>"C.3 Koordinační situační výkres, Š8, na deponii a zpět" 0,3*4,0*4,0*3,0*2</t>
  </si>
  <si>
    <t>23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</si>
  <si>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</si>
  <si>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</si>
  <si>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-422002398</t>
  </si>
  <si>
    <t>"C.3 Koordinační situační výkres, Š2" 0,7*4,5*7,0*2,45</t>
  </si>
  <si>
    <t>"C.3 Koordinační situační výkres, Š4" 0,7*1,5*1,5*3,0</t>
  </si>
  <si>
    <t>24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</si>
  <si>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</si>
  <si>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</si>
  <si>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528821119</t>
  </si>
  <si>
    <t>"C.3 Koordinační situační výkres, Š2" 0,3*4,5*7,0*2,45</t>
  </si>
  <si>
    <t>"C.3 Koordinační situační výkres, Š4" 0,3*1,5*1,5*3,0</t>
  </si>
  <si>
    <t>25</t>
  </si>
  <si>
    <t>167151101</t>
  </si>
  <si>
    <t>Nakládání, skládání a překládání neulehlého výkopku nebo sypaniny strojně nakládání, množství do 100 m3, z horniny třídy těžitelnosti I, skupiny 1 až 3</t>
  </si>
  <si>
    <t>440554556</t>
  </si>
  <si>
    <t>"C.3 Koordinační situační výkres, Š8, na deponii a zpět" 0,7*4,0*4,0*3,0</t>
  </si>
  <si>
    <t>26</t>
  </si>
  <si>
    <t>167151102</t>
  </si>
  <si>
    <t>Nakládání, skládání a překládání neulehlého výkopku nebo sypaniny strojně nakládání, množství do 100 m3, z horniny třídy těžitelnosti II, skupiny 4 a 5</t>
  </si>
  <si>
    <t>292253820</t>
  </si>
  <si>
    <t>"C.3 Koordinační situační výkres, Š8, na deponii a zpět" 0,3*4,0*4,0*3,0</t>
  </si>
  <si>
    <t>27</t>
  </si>
  <si>
    <t>171201221</t>
  </si>
  <si>
    <t>Poplatek za uložení stavebního odpadu na skládce (skládkovné) zeminy a kamení zatříděného do Katalogu odpadů pod kódem 17 05 04</t>
  </si>
  <si>
    <t>t</t>
  </si>
  <si>
    <t>-2027764837</t>
  </si>
  <si>
    <t>78,942*1,8 "Přepočtené koeficientem množství</t>
  </si>
  <si>
    <t>28</t>
  </si>
  <si>
    <t>171251201</t>
  </si>
  <si>
    <t>Uložení sypaniny na skládky nebo meziskládky bez hutnění s upravením uložené sypaniny do předepsaného tvaru</t>
  </si>
  <si>
    <t>385450298</t>
  </si>
  <si>
    <t>29</t>
  </si>
  <si>
    <t>174151102</t>
  </si>
  <si>
    <t>Zásyp sypaninou z jakékoliv horniny strojně s uložením výkopku ve vrstvách se zhutněním v prostorách s omezeným pohybem stroje s urovnáním povrchu zásypu</t>
  </si>
  <si>
    <t>1355548314</t>
  </si>
  <si>
    <t xml:space="preserve">"Š3a, odstranění"  pi*1,5*1,5/4*1,0</t>
  </si>
  <si>
    <t>30</t>
  </si>
  <si>
    <t>M</t>
  </si>
  <si>
    <t>58344171</t>
  </si>
  <si>
    <t>štěrkodrť frakce 0/32</t>
  </si>
  <si>
    <t>-1623545996</t>
  </si>
  <si>
    <t>78,942*2 "Přepočtené koeficientem množství</t>
  </si>
  <si>
    <t>31</t>
  </si>
  <si>
    <t>181912111</t>
  </si>
  <si>
    <t>Úprava pláně vyrovnáním výškových rozdílů ručně v hornině třídy těžitelnosti I skupiny 3 bez zhutnění</t>
  </si>
  <si>
    <t>-325190052</t>
  </si>
  <si>
    <t>"C.3 Koordinační situační výkres, Š2" 5,0*30,0</t>
  </si>
  <si>
    <t>"C.3 Koordinační situační výkres, Š8" 12,0*8,0</t>
  </si>
  <si>
    <t>Svislé a kompletní konstrukce</t>
  </si>
  <si>
    <t>32</t>
  </si>
  <si>
    <t>35990111R1</t>
  </si>
  <si>
    <t xml:space="preserve">Vyčištění potrubí - běžné znečištění vysokotlakým kombinováným čistícím vozem </t>
  </si>
  <si>
    <t>-794558387</t>
  </si>
  <si>
    <t>33</t>
  </si>
  <si>
    <t>35990121R1</t>
  </si>
  <si>
    <t>Monitoring potrubí TV kamerou - kamerová prohlídka před a po sanaci včetně záznamu a protokolů</t>
  </si>
  <si>
    <t>-1140006633</t>
  </si>
  <si>
    <t>"C.3 Koordinační situační výkres, Š2 - Š0" 63,14*2</t>
  </si>
  <si>
    <t>"C.3 Koordinační situační výkres, Š2 - Š5" 134,28*2</t>
  </si>
  <si>
    <t>"C.3 Koordinační situační výkres, Š8 - Š5" 186,38*2</t>
  </si>
  <si>
    <t>34</t>
  </si>
  <si>
    <t>382122312</t>
  </si>
  <si>
    <t>Montáž dílců prefabrikovaných pravoúhlých nádrží ze železobetonu šířky do 3 m zákrytové desky, délky přes 3 do 5 m</t>
  </si>
  <si>
    <t>kus</t>
  </si>
  <si>
    <t>895124197</t>
  </si>
  <si>
    <t>"D.1.1 Výkres šachty Š2, legenda 1" 1</t>
  </si>
  <si>
    <t>35</t>
  </si>
  <si>
    <t>59226099</t>
  </si>
  <si>
    <t>deska zákrytová pravoúhlé nádrže nízké 2400x4800x250 otvor 1x d 600mm</t>
  </si>
  <si>
    <t>-824761858</t>
  </si>
  <si>
    <t>P</t>
  </si>
  <si>
    <t>Poznámka k položce:_x000d_
2600/5000/200</t>
  </si>
  <si>
    <t>Vodorovné konstrukce</t>
  </si>
  <si>
    <t>36</t>
  </si>
  <si>
    <t>452112112</t>
  </si>
  <si>
    <t>Osazení betonových dílců prstenců nebo rámů pod poklopy a mříže, výšky do 100 mm</t>
  </si>
  <si>
    <t>-1937002222</t>
  </si>
  <si>
    <t>37</t>
  </si>
  <si>
    <t>59224147</t>
  </si>
  <si>
    <t>prstenec šachtový vyrovnávací betonový rovný 625x100x80mm</t>
  </si>
  <si>
    <t>1031594931</t>
  </si>
  <si>
    <t>"B. Souhrnná technická zpráva text, Š0" 1</t>
  </si>
  <si>
    <t>"B. Souhrnná technická zpráva text, Š1" 1</t>
  </si>
  <si>
    <t>"B. Souhrnná technická zpráva text, Š3" 1</t>
  </si>
  <si>
    <t>"B. Souhrnná technická zpráva text, Š4" 1</t>
  </si>
  <si>
    <t>"B. Souhrnná technická zpráva text, Š5" 1</t>
  </si>
  <si>
    <t>"B. Souhrnná technická zpráva text, Š6" 1</t>
  </si>
  <si>
    <t>"B. Souhrnná technická zpráva text, Š7" 1</t>
  </si>
  <si>
    <t>38</t>
  </si>
  <si>
    <t>452112122</t>
  </si>
  <si>
    <t>Osazení betonových dílců prstenců nebo rámů pod poklopy a mříže, výšky přes 100 do 200 mm</t>
  </si>
  <si>
    <t>-1525869092</t>
  </si>
  <si>
    <t>39</t>
  </si>
  <si>
    <t>59224149</t>
  </si>
  <si>
    <t>prstenec šachtový vyrovnávací betonový rovný 625x100x120mm</t>
  </si>
  <si>
    <t>-1762869571</t>
  </si>
  <si>
    <t>"D.1.1 Výkres šachty Š2, legenda 4 a 5" 1+1</t>
  </si>
  <si>
    <t>Komunikace pozemní</t>
  </si>
  <si>
    <t>40</t>
  </si>
  <si>
    <t>566901232</t>
  </si>
  <si>
    <t>Vyspravení podkladu po překopech inženýrských sítí plochy přes 15 m2 s rozprostřením a zhutněním štěrkodrtí tl. 150 mm</t>
  </si>
  <si>
    <t>-904658802</t>
  </si>
  <si>
    <t>41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</si>
  <si>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</si>
  <si>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</si>
  <si>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406335141</t>
  </si>
  <si>
    <t>42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</si>
  <si>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</si>
  <si>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</si>
  <si>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1921451463</t>
  </si>
  <si>
    <t>"C.3 Koordinační situační výkres, Š2" 35,0</t>
  </si>
  <si>
    <t>"C.3 Koordinační situační výkres, Š4" 2,0*5,0</t>
  </si>
  <si>
    <t>43</t>
  </si>
  <si>
    <t>59246066</t>
  </si>
  <si>
    <t>dlažba skladebná betonová z více formátů o max. rozměrech 240x160mm tl 60mm barevná</t>
  </si>
  <si>
    <t>651384816</t>
  </si>
  <si>
    <t>45*0,2 "Přepočtené koeficientem množství</t>
  </si>
  <si>
    <t>Úpravy povrchů, podlahy a osazování výplní</t>
  </si>
  <si>
    <t>44</t>
  </si>
  <si>
    <t>61663516R1</t>
  </si>
  <si>
    <t>Zednické zapravení stoky - reprofilace stávajícího potrubí před vložkováním</t>
  </si>
  <si>
    <t>-943352669</t>
  </si>
  <si>
    <t>"C.3 Koordinační situační výkres, Š2 - Š0" 63,14</t>
  </si>
  <si>
    <t>"C.3 Koordinační situační výkres, Š2 - Š5" 134,28</t>
  </si>
  <si>
    <t>"C.3 Koordinační situační výkres, Š8 - Š5" 186,38</t>
  </si>
  <si>
    <t>Trubní vedení</t>
  </si>
  <si>
    <t>45</t>
  </si>
  <si>
    <t>830361811</t>
  </si>
  <si>
    <t>Bourání stávajícího potrubí z kameninových trub v otevřeném výkopu DN přes 150 do 250</t>
  </si>
  <si>
    <t>-1820946199</t>
  </si>
  <si>
    <t>46</t>
  </si>
  <si>
    <t>871353122</t>
  </si>
  <si>
    <t>Montáž kanalizačního potrubí z tvrdého PVC-U hladkého plnostěnného tuhost SN 10 DN 200</t>
  </si>
  <si>
    <t>1785895532</t>
  </si>
  <si>
    <t>"přepojení stávající přípojky do Š4" 3,0</t>
  </si>
  <si>
    <t>47</t>
  </si>
  <si>
    <t>28611177</t>
  </si>
  <si>
    <t>trubka kanalizační PVC-U plnostěnná jednovrstvá DN 200x3000mm SN10</t>
  </si>
  <si>
    <t>-440047698</t>
  </si>
  <si>
    <t>3*1,03 "Přepočtené koeficientem množství</t>
  </si>
  <si>
    <t>48</t>
  </si>
  <si>
    <t>877350310</t>
  </si>
  <si>
    <t>Montáž tvarovek na kanalizačním plastovém potrubí z PP nebo PVC-U hladkého plnostěnného kolen, víček nebo hrdlových uzávěrů DN 200</t>
  </si>
  <si>
    <t>-291695359</t>
  </si>
  <si>
    <t>"přepojení stávající přípojky do Š4" 1</t>
  </si>
  <si>
    <t>49</t>
  </si>
  <si>
    <t>28611366</t>
  </si>
  <si>
    <t>koleno kanalizační PVC KG 200x45°</t>
  </si>
  <si>
    <t>959078599</t>
  </si>
  <si>
    <t>50</t>
  </si>
  <si>
    <t>877350330</t>
  </si>
  <si>
    <t>Montáž tvarovek na kanalizačním plastovém potrubí z PP nebo PVC-U hladkého plnostěnného spojek nebo redukcí DN 200</t>
  </si>
  <si>
    <t>-860620959</t>
  </si>
  <si>
    <t>51</t>
  </si>
  <si>
    <t>28611530</t>
  </si>
  <si>
    <t>přechod kanalizační KG kamenina-plast DN 200</t>
  </si>
  <si>
    <t>1926117344</t>
  </si>
  <si>
    <t>52</t>
  </si>
  <si>
    <t>879230R1</t>
  </si>
  <si>
    <t>Přepojení kanalizační přípojky - přepojení stávajícího potrubí na nové včetně zemních prací v místě přepojení</t>
  </si>
  <si>
    <t>-1941388125</t>
  </si>
  <si>
    <t>53</t>
  </si>
  <si>
    <t>890431851</t>
  </si>
  <si>
    <t>Bourání šachet a jímek strojně velikosti obestavěného prostoru přes 1,5 do 3 m3 z prefabrikovaných skruží</t>
  </si>
  <si>
    <t>2094239309</t>
  </si>
  <si>
    <t xml:space="preserve">"B. Souhrnná technická zpráva text, Š2, odstranění"  pi*1,2*1,2/4*1,92</t>
  </si>
  <si>
    <t xml:space="preserve">"C.3 Koordinační situační výkres, Š3a - odstranění"  pi*1,8*1,8/4*1,0</t>
  </si>
  <si>
    <t>54</t>
  </si>
  <si>
    <t>890451851</t>
  </si>
  <si>
    <t>Bourání šachet a jímek strojně velikosti obestavěného prostoru přes 3 do 5 m3 z prefabrikovaných skruží</t>
  </si>
  <si>
    <t>476691828</t>
  </si>
  <si>
    <t>"B. Souhrnná technická zpráva text, Š8, rozebrání pro zpětnou montáž" pi*1,8*1,8/4*2,7</t>
  </si>
  <si>
    <t>55</t>
  </si>
  <si>
    <t>892492121</t>
  </si>
  <si>
    <t>Tlakové zkoušky vzduchem těsnícími vaky ucpávkovými DN 1000</t>
  </si>
  <si>
    <t>úsek</t>
  </si>
  <si>
    <t>-447097049</t>
  </si>
  <si>
    <t>56</t>
  </si>
  <si>
    <t>892522121</t>
  </si>
  <si>
    <t>Tlakové zkoušky vzduchem těsnícími vaky ucpávkovými DN 1200</t>
  </si>
  <si>
    <t>-640431171</t>
  </si>
  <si>
    <t>57</t>
  </si>
  <si>
    <t>894411311</t>
  </si>
  <si>
    <t>Osazení betonových nebo železobetonových dílců pro šachty skruží rovných</t>
  </si>
  <si>
    <t>-63252455</t>
  </si>
  <si>
    <t>"šachta Š2" 1</t>
  </si>
  <si>
    <t>"šachta Š8" 3</t>
  </si>
  <si>
    <t>58</t>
  </si>
  <si>
    <t>59224420</t>
  </si>
  <si>
    <t>skruž betonové šachty DN 1000 kanalizační 100x100x10cm stupadla poplastovaná</t>
  </si>
  <si>
    <t>1132663477</t>
  </si>
  <si>
    <t>"D.1.1 Výkres šachty Š2, legenda 2" 1</t>
  </si>
  <si>
    <t>59</t>
  </si>
  <si>
    <t>894412411</t>
  </si>
  <si>
    <t>Osazení betonových nebo železobetonových dílců pro šachty skruží přechodových</t>
  </si>
  <si>
    <t>-1109407393</t>
  </si>
  <si>
    <t>60</t>
  </si>
  <si>
    <t>59224120</t>
  </si>
  <si>
    <t>skruž betonová přechodová 62,5/100x60x9cm stupadla poplastovaná</t>
  </si>
  <si>
    <t>-1439923172</t>
  </si>
  <si>
    <t>"D.1.1 Výkres šachty Š2, legenda 3" 1</t>
  </si>
  <si>
    <t>61</t>
  </si>
  <si>
    <t>894414211</t>
  </si>
  <si>
    <t>Osazení betonových nebo železobetonových dílců pro šachty desek zákrytových</t>
  </si>
  <si>
    <t>1330587264</t>
  </si>
  <si>
    <t>"šachta Š8" 1</t>
  </si>
  <si>
    <t>62</t>
  </si>
  <si>
    <t>898161258R1</t>
  </si>
  <si>
    <t>Sanace kanalizačního potrubí vložkování textilním rukávcem DN 1000 tl. po vytvrdnutí min. 19 mm</t>
  </si>
  <si>
    <t>-554179131</t>
  </si>
  <si>
    <t>63</t>
  </si>
  <si>
    <t>898161259R1</t>
  </si>
  <si>
    <t>Sanace kanalizačního potrubí vložkování textilním rukávcem DN 1200 tl. po vytvrdnutí min. 21 mm</t>
  </si>
  <si>
    <t>2028240234</t>
  </si>
  <si>
    <t>64</t>
  </si>
  <si>
    <t>89816125R1</t>
  </si>
  <si>
    <t>Ruční frézování přesazených přípojek</t>
  </si>
  <si>
    <t>-837384969</t>
  </si>
  <si>
    <t>65</t>
  </si>
  <si>
    <t>89816125R2</t>
  </si>
  <si>
    <t>Ruční prořezání přípojek po osazení vystýlky</t>
  </si>
  <si>
    <t>550454469</t>
  </si>
  <si>
    <t>66</t>
  </si>
  <si>
    <t>89816125R3</t>
  </si>
  <si>
    <t>Ruční zatěsnění přípojek</t>
  </si>
  <si>
    <t>-1654190310</t>
  </si>
  <si>
    <t>67</t>
  </si>
  <si>
    <t>89816125R4</t>
  </si>
  <si>
    <t>Ruční odfrézování překážek před sanací</t>
  </si>
  <si>
    <t>699655203</t>
  </si>
  <si>
    <t>68</t>
  </si>
  <si>
    <t>89816125R5</t>
  </si>
  <si>
    <t>Oprava revizní šachty zednickým způsobem - zatažení spar a trhlin, instalace antikorozních stupaček</t>
  </si>
  <si>
    <t>-1625291761</t>
  </si>
  <si>
    <t>69</t>
  </si>
  <si>
    <t>89816125R6</t>
  </si>
  <si>
    <t>Zřízení provizorní plastové šachty DN 600 včetně zemních prací</t>
  </si>
  <si>
    <t>1143964568</t>
  </si>
  <si>
    <t>- dodávka, montáž a demontáž včetně likvidace plastové šachty DN 600</t>
  </si>
  <si>
    <t>- napojení na potrubí DN 150</t>
  </si>
  <si>
    <t>- zemní práce pro osazení šachty, dočasná povrchová úpravy terénu a uvedení terénu do původního stavu po demontáži šachty</t>
  </si>
  <si>
    <t>70</t>
  </si>
  <si>
    <t>899104112</t>
  </si>
  <si>
    <t>Osazení poklopů šachtových litinových, ocelových nebo železobetonových včetně rámů pro třídu zatížení D400, E600</t>
  </si>
  <si>
    <t>1522609979</t>
  </si>
  <si>
    <t>71</t>
  </si>
  <si>
    <t>55241402</t>
  </si>
  <si>
    <t>poklop šachtový s rámem DN 600 třída D400 bez odvětrání</t>
  </si>
  <si>
    <t>-1771964619</t>
  </si>
  <si>
    <t>"D.1.1 Výkres šachty Š2, legenda 6" 1</t>
  </si>
  <si>
    <t>"B. Souhrnná technická zpráva text, Š8" 1</t>
  </si>
  <si>
    <t>72</t>
  </si>
  <si>
    <t>55241406</t>
  </si>
  <si>
    <t>poklop šachtový s rámem DN 600 třída D400 s odvětráním</t>
  </si>
  <si>
    <t>-1341570434</t>
  </si>
  <si>
    <t>73</t>
  </si>
  <si>
    <t>899301811</t>
  </si>
  <si>
    <t>Demontáž poklopů betonových a železobetonových včetně rámu, hmotnosti jednotlivě do 50 kg</t>
  </si>
  <si>
    <t>-249538724</t>
  </si>
  <si>
    <t>74</t>
  </si>
  <si>
    <t>899501411</t>
  </si>
  <si>
    <t>Stupadla do šachet a drobných objektů ocelová s PE povlakem vidlicová s vysekáním otvoru v betonu</t>
  </si>
  <si>
    <t>1777219830</t>
  </si>
  <si>
    <t>"D.1.1 Výkres šachty Š2, legenda 8" 6</t>
  </si>
  <si>
    <t>"B. Souhrnná technická zpráva text, Š0" 8</t>
  </si>
  <si>
    <t>"B. Souhrnná technická zpráva text, Š1" 8</t>
  </si>
  <si>
    <t>"B. Souhrnná technická zpráva text, Š3" 8</t>
  </si>
  <si>
    <t>"B. Souhrnná technická zpráva text, Š4" 8</t>
  </si>
  <si>
    <t>"B. Souhrnná technická zpráva text, Š5" 8</t>
  </si>
  <si>
    <t>"B. Souhrnná technická zpráva text, Š6" 8</t>
  </si>
  <si>
    <t>"B. Souhrnná technická zpráva text, Š7" 8</t>
  </si>
  <si>
    <t>75</t>
  </si>
  <si>
    <t>899623141</t>
  </si>
  <si>
    <t>Obetonování potrubí nebo zdiva stok betonem prostým v otevřeném výkopu, betonem tř. C 12/15</t>
  </si>
  <si>
    <t>-1579821666</t>
  </si>
  <si>
    <t xml:space="preserve">"C.3 Koordinační situační výkres, Š3a - odstranění"  pi*1,5*1,5/4*0,5</t>
  </si>
  <si>
    <t>Ostatní konstrukce a práce, bourání</t>
  </si>
  <si>
    <t>76</t>
  </si>
  <si>
    <t>911121111</t>
  </si>
  <si>
    <t>Montáž zábradlí ocelového přichyceného vruty do betonového podkladu</t>
  </si>
  <si>
    <t>-889286879</t>
  </si>
  <si>
    <t>"C.3 Koordinační situační výkres, Š8" 2,5</t>
  </si>
  <si>
    <t>77</t>
  </si>
  <si>
    <t>914511113</t>
  </si>
  <si>
    <t>Montáž sloupku dopravních značek délky do 3,5 m do hliníkové patky pro sloupek D 70 mm</t>
  </si>
  <si>
    <t>426575228</t>
  </si>
  <si>
    <t>"zpětná montáž značek" 2</t>
  </si>
  <si>
    <t>78</t>
  </si>
  <si>
    <t>915491212</t>
  </si>
  <si>
    <t>Osazení vodicího proužku z betonových prefabrikovaných desek tl. do 120 mm do lože z cementové malty tl. 20 mm, s vyplněním a zatřením spár cementovou maltou s podkladní vrstvou z betonu prostého tl. 50 až 100 mm šířka proužku 500 mm</t>
  </si>
  <si>
    <t>-1651223204</t>
  </si>
  <si>
    <t>"C.3 Koordinační situační výkres, Š8" 2,0</t>
  </si>
  <si>
    <t>79</t>
  </si>
  <si>
    <t>59218001</t>
  </si>
  <si>
    <t>krajník betonový silniční 500x250x80mm</t>
  </si>
  <si>
    <t>-123852604</t>
  </si>
  <si>
    <t>2*2,04 "Přepočtené koeficientem množství</t>
  </si>
  <si>
    <t>80</t>
  </si>
  <si>
    <t>916241213</t>
  </si>
  <si>
    <t>Osazení obrubníku kamenného se zřízením lože, s vyplněním a zatřením spár cementovou maltou stojatého s boční opěrou z betonu prostého, do lože z betonu prostého</t>
  </si>
  <si>
    <t>-2055121654</t>
  </si>
  <si>
    <t>81</t>
  </si>
  <si>
    <t>916331112</t>
  </si>
  <si>
    <t>Osazení zahradního obrubníku betonového s ložem tl. od 50 do 100 mm z betonu prostého tř. C 12/15 s boční opěrou z betonu prostého tř. C 12/15</t>
  </si>
  <si>
    <t>936258613</t>
  </si>
  <si>
    <t>"C.3 Koordinační situační výkres, Š2" 25,0</t>
  </si>
  <si>
    <t>"C.3 Koordinační situační výkres, Š4" 3,0*2</t>
  </si>
  <si>
    <t>82</t>
  </si>
  <si>
    <t>59217003</t>
  </si>
  <si>
    <t>obrubník zahradní betonový 500x50x250mm</t>
  </si>
  <si>
    <t>-1809187310</t>
  </si>
  <si>
    <t>31*0,2 "Přepočtené koeficientem množství</t>
  </si>
  <si>
    <t>83</t>
  </si>
  <si>
    <t>916783111</t>
  </si>
  <si>
    <t>Montáž kabelového přejezdu k ochraně kabelů, hadic a trubek pryžového nebo plastového uloženého volně s 1 až 2 kanály</t>
  </si>
  <si>
    <t>-752618129</t>
  </si>
  <si>
    <t>"B. Souhrnná technická zpráva text, úsek Š2-Š0" 11,0</t>
  </si>
  <si>
    <t>"B. Souhrnná technická zpráva text, úsek Š2-Š5" 11,0</t>
  </si>
  <si>
    <t>"B. Souhrnná technická zpráva text, úsek Š8-Š5" 4,0</t>
  </si>
  <si>
    <t>84</t>
  </si>
  <si>
    <t>34571964</t>
  </si>
  <si>
    <t>přejezd kabelový pryžový hadicový k ochraně kabelů, hadic, trubek v silniční dopravě š 300 tl 85mm s 2 kanály</t>
  </si>
  <si>
    <t>-459927396</t>
  </si>
  <si>
    <t>85</t>
  </si>
  <si>
    <t>916991121</t>
  </si>
  <si>
    <t>Lože pod obrubníky, krajníky nebo obruby z dlažebních kostek z betonu prostého</t>
  </si>
  <si>
    <t>-1066683037</t>
  </si>
  <si>
    <t>0,3*0,1*(2,0+2,0+31,0)</t>
  </si>
  <si>
    <t>86</t>
  </si>
  <si>
    <t>963051113</t>
  </si>
  <si>
    <t>Bourání železobetonových stropů deskových, tl. přes 80 mm</t>
  </si>
  <si>
    <t>1122665966</t>
  </si>
  <si>
    <t>"B. Souhrnná technická zpráva text, Š2" 2,68*5,08*0,25</t>
  </si>
  <si>
    <t>87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</si>
  <si>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</si>
  <si>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</si>
  <si>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1120886645</t>
  </si>
  <si>
    <t>88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</si>
  <si>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</si>
  <si>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</si>
  <si>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996194438</t>
  </si>
  <si>
    <t>89</t>
  </si>
  <si>
    <t>966006291</t>
  </si>
  <si>
    <t>Odstranění kabelového přejezdu s odklizením materiálu na vzdálenost do 20 m nebo s naložením na dopravní prostředek volně položeného</t>
  </si>
  <si>
    <t>1659204493</t>
  </si>
  <si>
    <t>90</t>
  </si>
  <si>
    <t>977151127</t>
  </si>
  <si>
    <t>Jádrové vrty diamantovými korunkami do stavebních materiálů (železobetonu, betonu, cihel, obkladů, dlažeb, kamene) průměru přes 225 do 250 mm</t>
  </si>
  <si>
    <t>-143119238</t>
  </si>
  <si>
    <t>"Š4, napojení" 0,1</t>
  </si>
  <si>
    <t>91</t>
  </si>
  <si>
    <t>55291307</t>
  </si>
  <si>
    <t>těsnění pryžové s ocelovou vložkou DN 200</t>
  </si>
  <si>
    <t>970021617</t>
  </si>
  <si>
    <t>92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</si>
  <si>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</si>
  <si>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</si>
  <si>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1877630741</t>
  </si>
  <si>
    <t>93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</si>
  <si>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</si>
  <si>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</si>
  <si>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2051999467</t>
  </si>
  <si>
    <t>94</t>
  </si>
  <si>
    <t>985112112</t>
  </si>
  <si>
    <t>Odsekání degradovaného betonu stěn, tloušťky přes 10 do 30 mm</t>
  </si>
  <si>
    <t>-2037468694</t>
  </si>
  <si>
    <t>95</t>
  </si>
  <si>
    <t>985112192</t>
  </si>
  <si>
    <t>Odsekání degradovaného betonu Příplatek k cenám za práci ve stísněném prostoru</t>
  </si>
  <si>
    <t>953379385</t>
  </si>
  <si>
    <t>96</t>
  </si>
  <si>
    <t>985112193</t>
  </si>
  <si>
    <t>Odsekání degradovaného betonu Příplatek k cenám za plochu do 10 m2 jednotlivě</t>
  </si>
  <si>
    <t>-177283843</t>
  </si>
  <si>
    <t>97</t>
  </si>
  <si>
    <t>985121101</t>
  </si>
  <si>
    <t>Tryskání degradovaného betonu stěn, rubu kleneb a podlah křemičitým pískem sušeným</t>
  </si>
  <si>
    <t>-879381907</t>
  </si>
  <si>
    <t>98</t>
  </si>
  <si>
    <t>985121911</t>
  </si>
  <si>
    <t>Tryskání degradovaného betonu Příplatek k cenám za práci ve stísněném prostoru</t>
  </si>
  <si>
    <t>2090154387</t>
  </si>
  <si>
    <t>99</t>
  </si>
  <si>
    <t>985131111</t>
  </si>
  <si>
    <t>Očištění ploch stěn, rubu kleneb a podlah tlakovou vodou</t>
  </si>
  <si>
    <t>-579232903</t>
  </si>
  <si>
    <t>100</t>
  </si>
  <si>
    <t>985139111</t>
  </si>
  <si>
    <t>Očištění ploch Příplatek k cenám za práci ve stísněném prostoru</t>
  </si>
  <si>
    <t>1141873947</t>
  </si>
  <si>
    <t>101</t>
  </si>
  <si>
    <t>985311111</t>
  </si>
  <si>
    <t>Reprofilace betonu sanačními maltami na cementové bázi ručně stěn, tloušťky do 10 mm</t>
  </si>
  <si>
    <t>1429645668</t>
  </si>
  <si>
    <t>"Sanace stávajících spojných komor – šachta Š2 a Š3, stěny" 49,0</t>
  </si>
  <si>
    <t>102</t>
  </si>
  <si>
    <t>985311114</t>
  </si>
  <si>
    <t>Reprofilace betonu sanačními maltami na cementové bázi ručně stěn, tloušťky přes 30 do 40 mm</t>
  </si>
  <si>
    <t>-1791583490</t>
  </si>
  <si>
    <t>"Sanace stávajících spojných komor – šachta Š2 a Š3, stěny, lokální vyspravení - odhad 20%" 0,2*49,0</t>
  </si>
  <si>
    <t>103</t>
  </si>
  <si>
    <t>985311211</t>
  </si>
  <si>
    <t>Reprofilace betonu sanačními maltami na cementové bázi ručně líce kleneb a podhledů, tloušťky do 10 mm</t>
  </si>
  <si>
    <t>-1244542605</t>
  </si>
  <si>
    <t>"Sanace stávajících spojných komor – šachta Š2 a Š3, strop" 10,0</t>
  </si>
  <si>
    <t>104</t>
  </si>
  <si>
    <t>985311315</t>
  </si>
  <si>
    <t>Reprofilace betonu sanačními maltami na cementové bázi ručně rubu kleneb a podlah, tloušťky přes 40 do 50 mm</t>
  </si>
  <si>
    <t>-1191856693</t>
  </si>
  <si>
    <t>"Sanace stávajících spojných komor – šachta Š2 a Š3, dno" 25,0</t>
  </si>
  <si>
    <t>105</t>
  </si>
  <si>
    <t>985311911</t>
  </si>
  <si>
    <t>Reprofilace betonu sanačními maltami na cementové bázi ručně Příplatek k cenám za práci ve stísněném prostoru</t>
  </si>
  <si>
    <t>-1168553843</t>
  </si>
  <si>
    <t>49,0+9,8+10,0+25,0</t>
  </si>
  <si>
    <t>106</t>
  </si>
  <si>
    <t>985311912</t>
  </si>
  <si>
    <t>Reprofilace betonu sanačními maltami na cementové bázi ručně Příplatek k cenám za plochu do 10 m2 jednotlivě</t>
  </si>
  <si>
    <t>-244937643</t>
  </si>
  <si>
    <t>107</t>
  </si>
  <si>
    <t>985321111</t>
  </si>
  <si>
    <t>Ochranný nátěr betonářské výztuže 1 vrstva tloušťky 1 mm na cementové bázi stěn, líce kleneb a podhledů</t>
  </si>
  <si>
    <t>-296340902</t>
  </si>
  <si>
    <t>108</t>
  </si>
  <si>
    <t>985321911</t>
  </si>
  <si>
    <t>Ochranný nátěr betonářské výztuže Příplatek k cenám za práci ve stísněném prostoru</t>
  </si>
  <si>
    <t>1893090781</t>
  </si>
  <si>
    <t>109</t>
  </si>
  <si>
    <t>985323212</t>
  </si>
  <si>
    <t>Spojovací (adhezní) můstek reprofilovaného betonu na epoxidové bázi, tloušťky 2 mm</t>
  </si>
  <si>
    <t>466794426</t>
  </si>
  <si>
    <t>110</t>
  </si>
  <si>
    <t>985323911</t>
  </si>
  <si>
    <t>Spojovací (adhezní) můstek reprofilovaného betonu Příplatek k cenám za práci ve stísněném prostoru</t>
  </si>
  <si>
    <t>-1157469992</t>
  </si>
  <si>
    <t>111</t>
  </si>
  <si>
    <t>985324221</t>
  </si>
  <si>
    <t>Ochranný nátěr betonu akrylátový dvojnásobný se stěrkou S4 (OS-C)</t>
  </si>
  <si>
    <t>-113963024</t>
  </si>
  <si>
    <t>112</t>
  </si>
  <si>
    <t>985324911</t>
  </si>
  <si>
    <t>Ochranný nátěr betonu Příplatek k cenám za práci ve stísněném prostoru</t>
  </si>
  <si>
    <t>532447379</t>
  </si>
  <si>
    <t>113</t>
  </si>
  <si>
    <t>985422132</t>
  </si>
  <si>
    <t>Injektáž trhlin v betonových nebo železobetonových konstrukcích nízkotlaká do 0,6 MP s injektážními jehlami vloženými do vrtů včetně jejich vyvrtání epoxidovou injektážní hmotou šířka trhlin přes 1 do 2 mm tloušťka konstrukce přes 100 do 200 mm</t>
  </si>
  <si>
    <t>713076655</t>
  </si>
  <si>
    <t>"Sanace stávajících spojných komor – šachta Š2 a Š3" 35,0+30,0</t>
  </si>
  <si>
    <t>997</t>
  </si>
  <si>
    <t>Přesun sutě</t>
  </si>
  <si>
    <t>114</t>
  </si>
  <si>
    <t>997013601</t>
  </si>
  <si>
    <t>Poplatek za uložení stavebního odpadu na skládce (skládkovné) z prostého betonu zatříděného do Katalogu odpadů pod kódem 17 01 01</t>
  </si>
  <si>
    <t>-1772470189</t>
  </si>
  <si>
    <t>115</t>
  </si>
  <si>
    <t>997221561</t>
  </si>
  <si>
    <t>Vodorovná doprava suti bez naložení, ale se složením a s hrubým urovnáním z kusových materiálů, na vzdálenost do 1 km</t>
  </si>
  <si>
    <t>950463614</t>
  </si>
  <si>
    <t>116</t>
  </si>
  <si>
    <t>997221569</t>
  </si>
  <si>
    <t>Vodorovná doprava suti bez naložení, ale se složením a s hrubým urovnáním Příplatek k ceně za každý další započatý 1 km přes 1 km</t>
  </si>
  <si>
    <t>928502262</t>
  </si>
  <si>
    <t>57,05*4 "Přepočtené koeficientem množství</t>
  </si>
  <si>
    <t>117</t>
  </si>
  <si>
    <t>997221612</t>
  </si>
  <si>
    <t>Nakládání na dopravní prostředky pro vodorovnou dopravu vybouraných hmot</t>
  </si>
  <si>
    <t>503490308</t>
  </si>
  <si>
    <t>998</t>
  </si>
  <si>
    <t>Přesun hmot</t>
  </si>
  <si>
    <t>118</t>
  </si>
  <si>
    <t>998276111</t>
  </si>
  <si>
    <t>Přesun hmot pro trubní vedení hloubené z trub z plastických hmot nebo sklolaminátových pro vodovody, kanalizace, teplovody, produktovody ve štole dopravní vzdálenost do 15 m</t>
  </si>
  <si>
    <t>-694850853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</si>
  <si>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</si>
  <si>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</si>
  <si>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</si>
  <si>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</si>
  <si>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</si>
  <si>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</si>
  <si>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</si>
  <si>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</si>
  <si>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</si>
  <si>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</si>
  <si>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</si>
  <si>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</si>
  <si>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117963448</t>
  </si>
  <si>
    <t>X2</t>
  </si>
  <si>
    <t>Provozní vlivy po celou dobu stavby</t>
  </si>
  <si>
    <t>-743261313</t>
  </si>
  <si>
    <t>X3</t>
  </si>
  <si>
    <t>Územní vlivy</t>
  </si>
  <si>
    <t>-193790737</t>
  </si>
  <si>
    <t>D3</t>
  </si>
  <si>
    <t>VON 2: Projektové dokumentace - náklady jinde neuvedené</t>
  </si>
  <si>
    <t>X4</t>
  </si>
  <si>
    <t>Plán zásad organizace výstavby (ZOV)</t>
  </si>
  <si>
    <t>-1503591776</t>
  </si>
  <si>
    <t>X5</t>
  </si>
  <si>
    <t>Prováděcí dokumentace organizace dopravy v průběhu stavby, dopravní značení, světelná signalizace</t>
  </si>
  <si>
    <t>-869756844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</si>
  <si>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</si>
  <si>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</si>
  <si>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</si>
  <si>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</si>
  <si>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1920179259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</si>
  <si>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</si>
  <si>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</si>
  <si>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2045235076</t>
  </si>
  <si>
    <t>X15</t>
  </si>
  <si>
    <t>Zajištění provozu dalšího subjektu nutného při přeložkách nebo poškození stávajících podzemních sítí - nutné uzavření úseků, zajištění návhradního zásobení</t>
  </si>
  <si>
    <t>119216091</t>
  </si>
  <si>
    <t>X18</t>
  </si>
  <si>
    <t>Náklady spojené s vyřízením požadavků orgánů a organizací nutných před započetím výstavby</t>
  </si>
  <si>
    <t>1301449882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</si>
  <si>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</si>
  <si>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</t>
  </si>
  <si>
    <t>509609051</t>
  </si>
  <si>
    <t>D5</t>
  </si>
  <si>
    <t>VON 4: Předání a převzetí díla - náklady jinde neuvedené</t>
  </si>
  <si>
    <t>X28</t>
  </si>
  <si>
    <t>Komplexní a technologické zkoušky dle příslušných ČSN</t>
  </si>
  <si>
    <t>-1339283635</t>
  </si>
  <si>
    <t>X31</t>
  </si>
  <si>
    <t>Zkouška těsnosti kanalizačních šachet vzduchem dle ČSN 75 6909</t>
  </si>
  <si>
    <t>-855270539</t>
  </si>
  <si>
    <t>X32</t>
  </si>
  <si>
    <t>Vyhotovení  geodetického zaměření skutečného provedení stavby</t>
  </si>
  <si>
    <t>-249269041</t>
  </si>
  <si>
    <t>X33</t>
  </si>
  <si>
    <t>Vypracování geometrického plánu v celém rozsahu stavby - 5 vyhotovení</t>
  </si>
  <si>
    <t>-220453985</t>
  </si>
  <si>
    <t>X34</t>
  </si>
  <si>
    <t>Dokumentace skutečného provedení stavby (DSPS). Vyhotovení 6x v papírové podobě + 1 x elekronicky na CD ve formátech .doc, .xls, .dwg, .dxf.</t>
  </si>
  <si>
    <t>1105238620</t>
  </si>
  <si>
    <t>0300010R1</t>
  </si>
  <si>
    <t>Přípravné a dokončovací práce - zařízení staveniště, montáž a demontáž inverzních věží, předání stavby</t>
  </si>
  <si>
    <t>1024</t>
  </si>
  <si>
    <t>-1136219017</t>
  </si>
  <si>
    <t>– zajištění zařízení staveniště (doprava, oplocení, značení, zázemí)</t>
  </si>
  <si>
    <t>– doprava, montáž a demontáž inverzních věží pro zatahování rukávce</t>
  </si>
  <si>
    <t>– osazení kotelny a technologického vybavení</t>
  </si>
  <si>
    <t>– napojení inverzních zařízení vč. hadic, čerpadel, el. rozvodů</t>
  </si>
  <si>
    <t>– bezpečnostní a provozní opatření v místě stavby</t>
  </si>
  <si>
    <t>– závěrečný úklid, odvoz zařízení, předání staveniště</t>
  </si>
  <si>
    <t>0900010R1</t>
  </si>
  <si>
    <t>Transport technologického zařízení</t>
  </si>
  <si>
    <t>379187888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</si>
</sst>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M24/062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Pardubice, Studentská –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Pardubice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20. 5. 2025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VaK Pardubice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Sanace kanalizace...'!J30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01 - Sanace kanalizace...'!P126</f>
        <v>0</v>
      </c>
      <c r="AV95" s="129">
        <f>'SO 01 - Sanace kanalizace...'!J33</f>
        <v>0</v>
      </c>
      <c r="AW95" s="129">
        <f>'SO 01 - Sanace kanalizace...'!J34</f>
        <v>0</v>
      </c>
      <c r="AX95" s="129">
        <f>'SO 01 - Sanace kanalizace...'!J35</f>
        <v>0</v>
      </c>
      <c r="AY95" s="129">
        <f>'SO 01 - Sanace kanalizace...'!J36</f>
        <v>0</v>
      </c>
      <c r="AZ95" s="129">
        <f>'SO 01 - Sanace kanalizace...'!F33</f>
        <v>0</v>
      </c>
      <c r="BA95" s="129">
        <f>'SO 01 - Sanace kanalizace...'!F34</f>
        <v>0</v>
      </c>
      <c r="BB95" s="129">
        <f>'SO 01 - Sanace kanalizace...'!F35</f>
        <v>0</v>
      </c>
      <c r="BC95" s="129">
        <f>'SO 01 - Sanace kanalizace...'!F36</f>
        <v>0</v>
      </c>
      <c r="BD95" s="131">
        <f>'SO 01 - Sanace kanalizace...'!F37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'VON - Vedlejší a ostatní ...'!P124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vR5628b1zhXe7sLapAiEWTxGFUQpgIPeHmpoJGhi6RvK75fWW0EJvZkR7GK7YJbjY5g22UtQNTbFaze1q92qw==" hashValue="wCNiOgfdwlD1VMv7ghwa/6nnun5xAlIGt/xLK5ErY7YdTBL/gDOyAHNPmRPud48J8xVjAz+CJWKcgEMJyDsH+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Sanace kanalizace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Pardubice, Studentská –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20. 5. 2025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ROUND((SUM(BE126:BE399)),  2)</f>
        <v>0</v>
      </c>
      <c r="G33" s="39"/>
      <c r="H33" s="39"/>
      <c r="I33" s="156">
        <v>0.20999999999999999</v>
      </c>
      <c r="J33" s="155">
        <f>ROUND(((SUM(BE126:BE399))*I33),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ROUND((SUM(BF126:BF399)),  2)</f>
        <v>0</v>
      </c>
      <c r="G34" s="39"/>
      <c r="H34" s="39"/>
      <c r="I34" s="156">
        <v>0.14999999999999999</v>
      </c>
      <c r="J34" s="155">
        <f>ROUND(((SUM(BF126:BF399))*I34),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ROUND((SUM(BG126:BG399)),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ROUND((SUM(BH126:BH399)),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ROUND((SUM(BI126:BI399)),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Pardubice, Studentská –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Sanace kanalizace bezvýkopovou metodou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20. 5. 2025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VaK Pardubice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J205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J216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J230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J239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J245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J327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106</v>
      </c>
      <c r="E105" s="189"/>
      <c r="F105" s="189"/>
      <c r="G105" s="189"/>
      <c r="H105" s="189"/>
      <c r="I105" s="189"/>
      <c r="J105" s="190">
        <f>J392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J398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Pardubice, Studentská – kanalizace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01 - Sanace kanalizace bezvýkopovou metodou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Pardubice</v>
      </c>
      <c r="G120" s="41"/>
      <c r="H120" s="41"/>
      <c r="I120" s="33" t="s">
        <v>22</v>
      </c>
      <c r="J120" s="80" t="str">
        <f>IF(J12="","",J12)</f>
        <v>20. 5. 2025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VaK Pardubice a.s.</v>
      </c>
      <c r="G122" s="41"/>
      <c r="H122" s="41"/>
      <c r="I122" s="33" t="s">
        <v>30</v>
      </c>
      <c r="J122" s="37" t="str">
        <f>E21</f>
        <v>MULTIAQUA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109</v>
      </c>
      <c r="D125" s="195" t="s">
        <v>61</v>
      </c>
      <c r="E125" s="195" t="s">
        <v>57</v>
      </c>
      <c r="F125" s="195" t="s">
        <v>58</v>
      </c>
      <c r="G125" s="195" t="s">
        <v>110</v>
      </c>
      <c r="H125" s="195" t="s">
        <v>111</v>
      </c>
      <c r="I125" s="195" t="s">
        <v>112</v>
      </c>
      <c r="J125" s="195" t="s">
        <v>95</v>
      </c>
      <c r="K125" s="196" t="s">
        <v>113</v>
      </c>
      <c r="L125" s="197"/>
      <c r="M125" s="101" t="s">
        <v>1</v>
      </c>
      <c r="N125" s="102" t="s">
        <v>40</v>
      </c>
      <c r="O125" s="102" t="s">
        <v>114</v>
      </c>
      <c r="P125" s="102" t="s">
        <v>115</v>
      </c>
      <c r="Q125" s="102" t="s">
        <v>116</v>
      </c>
      <c r="R125" s="102" t="s">
        <v>117</v>
      </c>
      <c r="S125" s="102" t="s">
        <v>118</v>
      </c>
      <c r="T125" s="103" t="s">
        <v>119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120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</f>
        <v>0</v>
      </c>
      <c r="Q126" s="105"/>
      <c r="R126" s="200">
        <f>R127</f>
        <v>298.91376077299998</v>
      </c>
      <c r="S126" s="105"/>
      <c r="T126" s="201">
        <f>T127</f>
        <v>59.523060000000001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97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121</v>
      </c>
      <c r="F127" s="206" t="s">
        <v>122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P128+P205+P216+P230+P239+P245+P327+P392+P398</f>
        <v>0</v>
      </c>
      <c r="Q127" s="211"/>
      <c r="R127" s="212">
        <f>R128+R205+R216+R230+R239+R245+R327+R392+R398</f>
        <v>298.91376077299998</v>
      </c>
      <c r="S127" s="211"/>
      <c r="T127" s="213">
        <f>T128+T205+T216+T230+T239+T245+T327+T392+T398</f>
        <v>59.523060000000001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123</v>
      </c>
      <c r="BK127" s="216">
        <f>BK128+BK205+BK216+BK230+BK239+BK245+BK327+BK392+BK398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84</v>
      </c>
      <c r="F128" s="217" t="s">
        <v>124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SUM(P129:P204)</f>
        <v>0</v>
      </c>
      <c r="Q128" s="211"/>
      <c r="R128" s="212">
        <f>SUM(R129:R204)</f>
        <v>158.89278789299999</v>
      </c>
      <c r="S128" s="211"/>
      <c r="T128" s="213">
        <f>SUM(T129:T204)</f>
        <v>31.925000000000001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123</v>
      </c>
      <c r="BK128" s="216">
        <f>SUM(BK129:BK204)</f>
        <v>0</v>
      </c>
    </row>
    <row r="129" s="2" customFormat="1" ht="66.75" customHeight="1">
      <c r="A129" s="39"/>
      <c r="B129" s="40"/>
      <c r="C129" s="219" t="s">
        <v>84</v>
      </c>
      <c r="D129" s="219" t="s">
        <v>125</v>
      </c>
      <c r="E129" s="220" t="s">
        <v>126</v>
      </c>
      <c r="F129" s="221" t="s">
        <v>127</v>
      </c>
      <c r="G129" s="222" t="s">
        <v>128</v>
      </c>
      <c r="H129" s="223">
        <v>45</v>
      </c>
      <c r="I129" s="224"/>
      <c r="J129" s="225">
        <f>ROUND(I129*H129,2)</f>
        <v>0</v>
      </c>
      <c r="K129" s="221" t="s">
        <v>129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0.26000000000000001</v>
      </c>
      <c r="T129" s="229">
        <f>S129*H129</f>
        <v>11.700000000000001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130</v>
      </c>
      <c r="AT129" s="230" t="s">
        <v>125</v>
      </c>
      <c r="AU129" s="230" t="s">
        <v>86</v>
      </c>
      <c r="AY129" s="18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130</v>
      </c>
      <c r="BM129" s="230" t="s">
        <v>131</v>
      </c>
    </row>
    <row r="130" s="2" customFormat="1" ht="62.7" customHeight="1">
      <c r="A130" s="39"/>
      <c r="B130" s="40"/>
      <c r="C130" s="219" t="s">
        <v>86</v>
      </c>
      <c r="D130" s="219" t="s">
        <v>125</v>
      </c>
      <c r="E130" s="220" t="s">
        <v>132</v>
      </c>
      <c r="F130" s="221" t="s">
        <v>133</v>
      </c>
      <c r="G130" s="222" t="s">
        <v>128</v>
      </c>
      <c r="H130" s="223">
        <v>45</v>
      </c>
      <c r="I130" s="224"/>
      <c r="J130" s="225">
        <f>ROUND(I130*H130,2)</f>
        <v>0</v>
      </c>
      <c r="K130" s="221" t="s">
        <v>129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13.049999999999999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130</v>
      </c>
      <c r="AT130" s="230" t="s">
        <v>125</v>
      </c>
      <c r="AU130" s="230" t="s">
        <v>86</v>
      </c>
      <c r="AY130" s="18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130</v>
      </c>
      <c r="BM130" s="230" t="s">
        <v>134</v>
      </c>
    </row>
    <row r="131" s="2" customFormat="1" ht="49.05" customHeight="1">
      <c r="A131" s="39"/>
      <c r="B131" s="40"/>
      <c r="C131" s="219" t="s">
        <v>135</v>
      </c>
      <c r="D131" s="219" t="s">
        <v>125</v>
      </c>
      <c r="E131" s="220" t="s">
        <v>136</v>
      </c>
      <c r="F131" s="221" t="s">
        <v>137</v>
      </c>
      <c r="G131" s="222" t="s">
        <v>138</v>
      </c>
      <c r="H131" s="223">
        <v>35</v>
      </c>
      <c r="I131" s="224"/>
      <c r="J131" s="225">
        <f>ROUND(I131*H131,2)</f>
        <v>0</v>
      </c>
      <c r="K131" s="221" t="s">
        <v>129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0.20499999999999999</v>
      </c>
      <c r="T131" s="229">
        <f>S131*H131</f>
        <v>7.1749999999999998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130</v>
      </c>
      <c r="AT131" s="230" t="s">
        <v>125</v>
      </c>
      <c r="AU131" s="230" t="s">
        <v>86</v>
      </c>
      <c r="AY131" s="18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130</v>
      </c>
      <c r="BM131" s="230" t="s">
        <v>139</v>
      </c>
    </row>
    <row r="132" s="2" customFormat="1" ht="24.15" customHeight="1">
      <c r="A132" s="39"/>
      <c r="B132" s="40"/>
      <c r="C132" s="219" t="s">
        <v>130</v>
      </c>
      <c r="D132" s="219" t="s">
        <v>125</v>
      </c>
      <c r="E132" s="220" t="s">
        <v>140</v>
      </c>
      <c r="F132" s="221" t="s">
        <v>141</v>
      </c>
      <c r="G132" s="222" t="s">
        <v>142</v>
      </c>
      <c r="H132" s="223">
        <v>40</v>
      </c>
      <c r="I132" s="224"/>
      <c r="J132" s="225">
        <f>ROUND(I132*H132,2)</f>
        <v>0</v>
      </c>
      <c r="K132" s="221" t="s">
        <v>129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3.2634E-05</v>
      </c>
      <c r="R132" s="228">
        <f>Q132*H132</f>
        <v>0.00130536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130</v>
      </c>
      <c r="AT132" s="230" t="s">
        <v>125</v>
      </c>
      <c r="AU132" s="230" t="s">
        <v>86</v>
      </c>
      <c r="AY132" s="18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130</v>
      </c>
      <c r="BM132" s="230" t="s">
        <v>143</v>
      </c>
    </row>
    <row r="133" s="2" customFormat="1" ht="37.8" customHeight="1">
      <c r="A133" s="39"/>
      <c r="B133" s="40"/>
      <c r="C133" s="219" t="s">
        <v>144</v>
      </c>
      <c r="D133" s="219" t="s">
        <v>125</v>
      </c>
      <c r="E133" s="220" t="s">
        <v>145</v>
      </c>
      <c r="F133" s="221" t="s">
        <v>146</v>
      </c>
      <c r="G133" s="222" t="s">
        <v>147</v>
      </c>
      <c r="H133" s="223">
        <v>4</v>
      </c>
      <c r="I133" s="224"/>
      <c r="J133" s="225">
        <f>ROUND(I133*H133,2)</f>
        <v>0</v>
      </c>
      <c r="K133" s="221" t="s">
        <v>129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130</v>
      </c>
      <c r="AT133" s="230" t="s">
        <v>125</v>
      </c>
      <c r="AU133" s="230" t="s">
        <v>86</v>
      </c>
      <c r="AY133" s="18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130</v>
      </c>
      <c r="BM133" s="230" t="s">
        <v>148</v>
      </c>
    </row>
    <row r="134" s="2" customFormat="1" ht="24.15" customHeight="1">
      <c r="A134" s="39"/>
      <c r="B134" s="40"/>
      <c r="C134" s="219" t="s">
        <v>149</v>
      </c>
      <c r="D134" s="219" t="s">
        <v>125</v>
      </c>
      <c r="E134" s="220" t="s">
        <v>150</v>
      </c>
      <c r="F134" s="221" t="s">
        <v>151</v>
      </c>
      <c r="G134" s="222" t="s">
        <v>152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130</v>
      </c>
      <c r="AT134" s="230" t="s">
        <v>125</v>
      </c>
      <c r="AU134" s="230" t="s">
        <v>86</v>
      </c>
      <c r="AY134" s="18" t="s">
        <v>123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130</v>
      </c>
      <c r="BM134" s="230" t="s">
        <v>153</v>
      </c>
    </row>
    <row r="135" s="2" customFormat="1" ht="24.15" customHeight="1">
      <c r="A135" s="39"/>
      <c r="B135" s="40"/>
      <c r="C135" s="219" t="s">
        <v>154</v>
      </c>
      <c r="D135" s="219" t="s">
        <v>125</v>
      </c>
      <c r="E135" s="220" t="s">
        <v>155</v>
      </c>
      <c r="F135" s="221" t="s">
        <v>156</v>
      </c>
      <c r="G135" s="222" t="s">
        <v>152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130</v>
      </c>
      <c r="AT135" s="230" t="s">
        <v>125</v>
      </c>
      <c r="AU135" s="230" t="s">
        <v>86</v>
      </c>
      <c r="AY135" s="18" t="s">
        <v>123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130</v>
      </c>
      <c r="BM135" s="230" t="s">
        <v>157</v>
      </c>
    </row>
    <row r="136" s="13" customFormat="1">
      <c r="A136" s="13"/>
      <c r="B136" s="232"/>
      <c r="C136" s="233"/>
      <c r="D136" s="234" t="s">
        <v>158</v>
      </c>
      <c r="E136" s="235" t="s">
        <v>1</v>
      </c>
      <c r="F136" s="236" t="s">
        <v>159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158</v>
      </c>
      <c r="AU136" s="243" t="s">
        <v>86</v>
      </c>
      <c r="AV136" s="13" t="s">
        <v>86</v>
      </c>
      <c r="AW136" s="13" t="s">
        <v>32</v>
      </c>
      <c r="AX136" s="13" t="s">
        <v>84</v>
      </c>
      <c r="AY136" s="243" t="s">
        <v>123</v>
      </c>
    </row>
    <row r="137" s="14" customFormat="1">
      <c r="A137" s="14"/>
      <c r="B137" s="244"/>
      <c r="C137" s="245"/>
      <c r="D137" s="234" t="s">
        <v>158</v>
      </c>
      <c r="E137" s="246" t="s">
        <v>1</v>
      </c>
      <c r="F137" s="247" t="s">
        <v>160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158</v>
      </c>
      <c r="AU137" s="253" t="s">
        <v>86</v>
      </c>
      <c r="AV137" s="14" t="s">
        <v>84</v>
      </c>
      <c r="AW137" s="14" t="s">
        <v>32</v>
      </c>
      <c r="AX137" s="14" t="s">
        <v>76</v>
      </c>
      <c r="AY137" s="253" t="s">
        <v>123</v>
      </c>
    </row>
    <row r="138" s="2" customFormat="1" ht="90" customHeight="1">
      <c r="A138" s="39"/>
      <c r="B138" s="40"/>
      <c r="C138" s="219" t="s">
        <v>161</v>
      </c>
      <c r="D138" s="219" t="s">
        <v>125</v>
      </c>
      <c r="E138" s="220" t="s">
        <v>162</v>
      </c>
      <c r="F138" s="221" t="s">
        <v>163</v>
      </c>
      <c r="G138" s="222" t="s">
        <v>138</v>
      </c>
      <c r="H138" s="223">
        <v>2</v>
      </c>
      <c r="I138" s="224"/>
      <c r="J138" s="225">
        <f>ROUND(I138*H138,2)</f>
        <v>0</v>
      </c>
      <c r="K138" s="221" t="s">
        <v>129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0.036904300000000001</v>
      </c>
      <c r="R138" s="228">
        <f>Q138*H138</f>
        <v>0.073808600000000002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86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130</v>
      </c>
      <c r="BM138" s="230" t="s">
        <v>164</v>
      </c>
    </row>
    <row r="139" s="13" customFormat="1">
      <c r="A139" s="13"/>
      <c r="B139" s="232"/>
      <c r="C139" s="233"/>
      <c r="D139" s="234" t="s">
        <v>158</v>
      </c>
      <c r="E139" s="235" t="s">
        <v>1</v>
      </c>
      <c r="F139" s="236" t="s">
        <v>165</v>
      </c>
      <c r="G139" s="233"/>
      <c r="H139" s="237">
        <v>2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158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123</v>
      </c>
    </row>
    <row r="140" s="2" customFormat="1" ht="90" customHeight="1">
      <c r="A140" s="39"/>
      <c r="B140" s="40"/>
      <c r="C140" s="219" t="s">
        <v>166</v>
      </c>
      <c r="D140" s="219" t="s">
        <v>125</v>
      </c>
      <c r="E140" s="220" t="s">
        <v>167</v>
      </c>
      <c r="F140" s="221" t="s">
        <v>168</v>
      </c>
      <c r="G140" s="222" t="s">
        <v>138</v>
      </c>
      <c r="H140" s="223">
        <v>15</v>
      </c>
      <c r="I140" s="224"/>
      <c r="J140" s="225">
        <f>ROUND(I140*H140,2)</f>
        <v>0</v>
      </c>
      <c r="K140" s="221" t="s">
        <v>129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0.036904300000000001</v>
      </c>
      <c r="R140" s="228">
        <f>Q140*H140</f>
        <v>0.55356450000000001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130</v>
      </c>
      <c r="AT140" s="230" t="s">
        <v>125</v>
      </c>
      <c r="AU140" s="230" t="s">
        <v>86</v>
      </c>
      <c r="AY140" s="18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130</v>
      </c>
      <c r="BM140" s="230" t="s">
        <v>169</v>
      </c>
    </row>
    <row r="141" s="13" customFormat="1">
      <c r="A141" s="13"/>
      <c r="B141" s="232"/>
      <c r="C141" s="233"/>
      <c r="D141" s="234" t="s">
        <v>158</v>
      </c>
      <c r="E141" s="235" t="s">
        <v>1</v>
      </c>
      <c r="F141" s="236" t="s">
        <v>170</v>
      </c>
      <c r="G141" s="233"/>
      <c r="H141" s="237">
        <v>13.5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158</v>
      </c>
      <c r="AU141" s="243" t="s">
        <v>86</v>
      </c>
      <c r="AV141" s="13" t="s">
        <v>86</v>
      </c>
      <c r="AW141" s="13" t="s">
        <v>32</v>
      </c>
      <c r="AX141" s="13" t="s">
        <v>76</v>
      </c>
      <c r="AY141" s="243" t="s">
        <v>123</v>
      </c>
    </row>
    <row r="142" s="13" customFormat="1">
      <c r="A142" s="13"/>
      <c r="B142" s="232"/>
      <c r="C142" s="233"/>
      <c r="D142" s="234" t="s">
        <v>158</v>
      </c>
      <c r="E142" s="235" t="s">
        <v>1</v>
      </c>
      <c r="F142" s="236" t="s">
        <v>171</v>
      </c>
      <c r="G142" s="233"/>
      <c r="H142" s="237">
        <v>1.5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158</v>
      </c>
      <c r="AU142" s="243" t="s">
        <v>86</v>
      </c>
      <c r="AV142" s="13" t="s">
        <v>86</v>
      </c>
      <c r="AW142" s="13" t="s">
        <v>32</v>
      </c>
      <c r="AX142" s="13" t="s">
        <v>76</v>
      </c>
      <c r="AY142" s="243" t="s">
        <v>123</v>
      </c>
    </row>
    <row r="143" s="15" customFormat="1">
      <c r="A143" s="15"/>
      <c r="B143" s="254"/>
      <c r="C143" s="255"/>
      <c r="D143" s="234" t="s">
        <v>158</v>
      </c>
      <c r="E143" s="256" t="s">
        <v>1</v>
      </c>
      <c r="F143" s="257" t="s">
        <v>172</v>
      </c>
      <c r="G143" s="255"/>
      <c r="H143" s="258">
        <v>15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158</v>
      </c>
      <c r="AU143" s="264" t="s">
        <v>86</v>
      </c>
      <c r="AV143" s="15" t="s">
        <v>130</v>
      </c>
      <c r="AW143" s="15" t="s">
        <v>32</v>
      </c>
      <c r="AX143" s="15" t="s">
        <v>84</v>
      </c>
      <c r="AY143" s="264" t="s">
        <v>123</v>
      </c>
    </row>
    <row r="144" s="2" customFormat="1" ht="37.8" customHeight="1">
      <c r="A144" s="39"/>
      <c r="B144" s="40"/>
      <c r="C144" s="219" t="s">
        <v>173</v>
      </c>
      <c r="D144" s="219" t="s">
        <v>125</v>
      </c>
      <c r="E144" s="220" t="s">
        <v>174</v>
      </c>
      <c r="F144" s="221" t="s">
        <v>175</v>
      </c>
      <c r="G144" s="222" t="s">
        <v>138</v>
      </c>
      <c r="H144" s="223">
        <v>209</v>
      </c>
      <c r="I144" s="224"/>
      <c r="J144" s="225">
        <f>ROUND(I144*H144,2)</f>
        <v>0</v>
      </c>
      <c r="K144" s="221" t="s">
        <v>129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0.00049144</v>
      </c>
      <c r="R144" s="228">
        <f>Q144*H144</f>
        <v>0.10271096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130</v>
      </c>
      <c r="AT144" s="230" t="s">
        <v>125</v>
      </c>
      <c r="AU144" s="230" t="s">
        <v>86</v>
      </c>
      <c r="AY144" s="18" t="s">
        <v>123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130</v>
      </c>
      <c r="BM144" s="230" t="s">
        <v>176</v>
      </c>
    </row>
    <row r="145" s="13" customFormat="1">
      <c r="A145" s="13"/>
      <c r="B145" s="232"/>
      <c r="C145" s="233"/>
      <c r="D145" s="234" t="s">
        <v>158</v>
      </c>
      <c r="E145" s="235" t="s">
        <v>1</v>
      </c>
      <c r="F145" s="236" t="s">
        <v>177</v>
      </c>
      <c r="G145" s="233"/>
      <c r="H145" s="237">
        <v>31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158</v>
      </c>
      <c r="AU145" s="243" t="s">
        <v>86</v>
      </c>
      <c r="AV145" s="13" t="s">
        <v>86</v>
      </c>
      <c r="AW145" s="13" t="s">
        <v>32</v>
      </c>
      <c r="AX145" s="13" t="s">
        <v>76</v>
      </c>
      <c r="AY145" s="243" t="s">
        <v>123</v>
      </c>
    </row>
    <row r="146" s="13" customFormat="1">
      <c r="A146" s="13"/>
      <c r="B146" s="232"/>
      <c r="C146" s="233"/>
      <c r="D146" s="234" t="s">
        <v>158</v>
      </c>
      <c r="E146" s="235" t="s">
        <v>1</v>
      </c>
      <c r="F146" s="236" t="s">
        <v>178</v>
      </c>
      <c r="G146" s="233"/>
      <c r="H146" s="237">
        <v>24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158</v>
      </c>
      <c r="AU146" s="243" t="s">
        <v>86</v>
      </c>
      <c r="AV146" s="13" t="s">
        <v>86</v>
      </c>
      <c r="AW146" s="13" t="s">
        <v>32</v>
      </c>
      <c r="AX146" s="13" t="s">
        <v>76</v>
      </c>
      <c r="AY146" s="243" t="s">
        <v>123</v>
      </c>
    </row>
    <row r="147" s="13" customFormat="1">
      <c r="A147" s="13"/>
      <c r="B147" s="232"/>
      <c r="C147" s="233"/>
      <c r="D147" s="234" t="s">
        <v>158</v>
      </c>
      <c r="E147" s="235" t="s">
        <v>1</v>
      </c>
      <c r="F147" s="236" t="s">
        <v>179</v>
      </c>
      <c r="G147" s="233"/>
      <c r="H147" s="237">
        <v>140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158</v>
      </c>
      <c r="AU147" s="243" t="s">
        <v>86</v>
      </c>
      <c r="AV147" s="13" t="s">
        <v>86</v>
      </c>
      <c r="AW147" s="13" t="s">
        <v>32</v>
      </c>
      <c r="AX147" s="13" t="s">
        <v>76</v>
      </c>
      <c r="AY147" s="243" t="s">
        <v>123</v>
      </c>
    </row>
    <row r="148" s="13" customFormat="1">
      <c r="A148" s="13"/>
      <c r="B148" s="232"/>
      <c r="C148" s="233"/>
      <c r="D148" s="234" t="s">
        <v>158</v>
      </c>
      <c r="E148" s="235" t="s">
        <v>1</v>
      </c>
      <c r="F148" s="236" t="s">
        <v>180</v>
      </c>
      <c r="G148" s="233"/>
      <c r="H148" s="237">
        <v>14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158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123</v>
      </c>
    </row>
    <row r="149" s="15" customFormat="1">
      <c r="A149" s="15"/>
      <c r="B149" s="254"/>
      <c r="C149" s="255"/>
      <c r="D149" s="234" t="s">
        <v>158</v>
      </c>
      <c r="E149" s="256" t="s">
        <v>1</v>
      </c>
      <c r="F149" s="257" t="s">
        <v>172</v>
      </c>
      <c r="G149" s="255"/>
      <c r="H149" s="258">
        <v>209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158</v>
      </c>
      <c r="AU149" s="264" t="s">
        <v>86</v>
      </c>
      <c r="AV149" s="15" t="s">
        <v>130</v>
      </c>
      <c r="AW149" s="15" t="s">
        <v>32</v>
      </c>
      <c r="AX149" s="15" t="s">
        <v>84</v>
      </c>
      <c r="AY149" s="264" t="s">
        <v>123</v>
      </c>
    </row>
    <row r="150" s="2" customFormat="1" ht="37.8" customHeight="1">
      <c r="A150" s="39"/>
      <c r="B150" s="40"/>
      <c r="C150" s="219" t="s">
        <v>181</v>
      </c>
      <c r="D150" s="219" t="s">
        <v>125</v>
      </c>
      <c r="E150" s="220" t="s">
        <v>182</v>
      </c>
      <c r="F150" s="221" t="s">
        <v>183</v>
      </c>
      <c r="G150" s="222" t="s">
        <v>138</v>
      </c>
      <c r="H150" s="223">
        <v>209</v>
      </c>
      <c r="I150" s="224"/>
      <c r="J150" s="225">
        <f>ROUND(I150*H150,2)</f>
        <v>0</v>
      </c>
      <c r="K150" s="221" t="s">
        <v>129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130</v>
      </c>
      <c r="AT150" s="230" t="s">
        <v>125</v>
      </c>
      <c r="AU150" s="230" t="s">
        <v>86</v>
      </c>
      <c r="AY150" s="18" t="s">
        <v>123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130</v>
      </c>
      <c r="BM150" s="230" t="s">
        <v>184</v>
      </c>
    </row>
    <row r="151" s="2" customFormat="1" ht="37.8" customHeight="1">
      <c r="A151" s="39"/>
      <c r="B151" s="40"/>
      <c r="C151" s="219" t="s">
        <v>185</v>
      </c>
      <c r="D151" s="219" t="s">
        <v>125</v>
      </c>
      <c r="E151" s="220" t="s">
        <v>186</v>
      </c>
      <c r="F151" s="221" t="s">
        <v>187</v>
      </c>
      <c r="G151" s="222" t="s">
        <v>188</v>
      </c>
      <c r="H151" s="223">
        <v>131.92500000000001</v>
      </c>
      <c r="I151" s="224"/>
      <c r="J151" s="225">
        <f>ROUND(I151*H151,2)</f>
        <v>0</v>
      </c>
      <c r="K151" s="221" t="s">
        <v>129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130</v>
      </c>
      <c r="AT151" s="230" t="s">
        <v>125</v>
      </c>
      <c r="AU151" s="230" t="s">
        <v>86</v>
      </c>
      <c r="AY151" s="18" t="s">
        <v>123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130</v>
      </c>
      <c r="BM151" s="230" t="s">
        <v>189</v>
      </c>
    </row>
    <row r="152" s="2" customFormat="1" ht="44.25" customHeight="1">
      <c r="A152" s="39"/>
      <c r="B152" s="40"/>
      <c r="C152" s="219" t="s">
        <v>190</v>
      </c>
      <c r="D152" s="219" t="s">
        <v>125</v>
      </c>
      <c r="E152" s="220" t="s">
        <v>191</v>
      </c>
      <c r="F152" s="221" t="s">
        <v>192</v>
      </c>
      <c r="G152" s="222" t="s">
        <v>188</v>
      </c>
      <c r="H152" s="223">
        <v>18.469999999999999</v>
      </c>
      <c r="I152" s="224"/>
      <c r="J152" s="225">
        <f>ROUND(I152*H152,2)</f>
        <v>0</v>
      </c>
      <c r="K152" s="221" t="s">
        <v>129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130</v>
      </c>
      <c r="AT152" s="230" t="s">
        <v>125</v>
      </c>
      <c r="AU152" s="230" t="s">
        <v>86</v>
      </c>
      <c r="AY152" s="18" t="s">
        <v>123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130</v>
      </c>
      <c r="BM152" s="230" t="s">
        <v>193</v>
      </c>
    </row>
    <row r="153" s="13" customFormat="1">
      <c r="A153" s="13"/>
      <c r="B153" s="232"/>
      <c r="C153" s="233"/>
      <c r="D153" s="234" t="s">
        <v>158</v>
      </c>
      <c r="E153" s="235" t="s">
        <v>1</v>
      </c>
      <c r="F153" s="236" t="s">
        <v>194</v>
      </c>
      <c r="G153" s="233"/>
      <c r="H153" s="237">
        <v>18.469999999999999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158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123</v>
      </c>
    </row>
    <row r="154" s="2" customFormat="1" ht="44.25" customHeight="1">
      <c r="A154" s="39"/>
      <c r="B154" s="40"/>
      <c r="C154" s="219" t="s">
        <v>195</v>
      </c>
      <c r="D154" s="219" t="s">
        <v>125</v>
      </c>
      <c r="E154" s="220" t="s">
        <v>196</v>
      </c>
      <c r="F154" s="221" t="s">
        <v>197</v>
      </c>
      <c r="G154" s="222" t="s">
        <v>188</v>
      </c>
      <c r="H154" s="223">
        <v>73.878</v>
      </c>
      <c r="I154" s="224"/>
      <c r="J154" s="225">
        <f>ROUND(I154*H154,2)</f>
        <v>0</v>
      </c>
      <c r="K154" s="221" t="s">
        <v>129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130</v>
      </c>
      <c r="AT154" s="230" t="s">
        <v>125</v>
      </c>
      <c r="AU154" s="230" t="s">
        <v>86</v>
      </c>
      <c r="AY154" s="18" t="s">
        <v>123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130</v>
      </c>
      <c r="BM154" s="230" t="s">
        <v>198</v>
      </c>
    </row>
    <row r="155" s="13" customFormat="1">
      <c r="A155" s="13"/>
      <c r="B155" s="232"/>
      <c r="C155" s="233"/>
      <c r="D155" s="234" t="s">
        <v>158</v>
      </c>
      <c r="E155" s="235" t="s">
        <v>1</v>
      </c>
      <c r="F155" s="236" t="s">
        <v>199</v>
      </c>
      <c r="G155" s="233"/>
      <c r="H155" s="237">
        <v>77.174999999999997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158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123</v>
      </c>
    </row>
    <row r="156" s="13" customFormat="1">
      <c r="A156" s="13"/>
      <c r="B156" s="232"/>
      <c r="C156" s="233"/>
      <c r="D156" s="234" t="s">
        <v>158</v>
      </c>
      <c r="E156" s="235" t="s">
        <v>1</v>
      </c>
      <c r="F156" s="236" t="s">
        <v>200</v>
      </c>
      <c r="G156" s="233"/>
      <c r="H156" s="237">
        <v>48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158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123</v>
      </c>
    </row>
    <row r="157" s="13" customFormat="1">
      <c r="A157" s="13"/>
      <c r="B157" s="232"/>
      <c r="C157" s="233"/>
      <c r="D157" s="234" t="s">
        <v>158</v>
      </c>
      <c r="E157" s="235" t="s">
        <v>1</v>
      </c>
      <c r="F157" s="236" t="s">
        <v>201</v>
      </c>
      <c r="G157" s="233"/>
      <c r="H157" s="237">
        <v>6.75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158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123</v>
      </c>
    </row>
    <row r="158" s="16" customFormat="1">
      <c r="A158" s="16"/>
      <c r="B158" s="265"/>
      <c r="C158" s="266"/>
      <c r="D158" s="234" t="s">
        <v>158</v>
      </c>
      <c r="E158" s="267" t="s">
        <v>1</v>
      </c>
      <c r="F158" s="268" t="s">
        <v>202</v>
      </c>
      <c r="G158" s="266"/>
      <c r="H158" s="269">
        <v>131.92500000000001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158</v>
      </c>
      <c r="AU158" s="275" t="s">
        <v>86</v>
      </c>
      <c r="AV158" s="16" t="s">
        <v>135</v>
      </c>
      <c r="AW158" s="16" t="s">
        <v>32</v>
      </c>
      <c r="AX158" s="16" t="s">
        <v>76</v>
      </c>
      <c r="AY158" s="275" t="s">
        <v>123</v>
      </c>
    </row>
    <row r="159" s="13" customFormat="1">
      <c r="A159" s="13"/>
      <c r="B159" s="232"/>
      <c r="C159" s="233"/>
      <c r="D159" s="234" t="s">
        <v>158</v>
      </c>
      <c r="E159" s="235" t="s">
        <v>1</v>
      </c>
      <c r="F159" s="236" t="s">
        <v>203</v>
      </c>
      <c r="G159" s="233"/>
      <c r="H159" s="237">
        <v>73.878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158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123</v>
      </c>
    </row>
    <row r="160" s="2" customFormat="1" ht="44.25" customHeight="1">
      <c r="A160" s="39"/>
      <c r="B160" s="40"/>
      <c r="C160" s="219" t="s">
        <v>8</v>
      </c>
      <c r="D160" s="219" t="s">
        <v>125</v>
      </c>
      <c r="E160" s="220" t="s">
        <v>204</v>
      </c>
      <c r="F160" s="221" t="s">
        <v>205</v>
      </c>
      <c r="G160" s="222" t="s">
        <v>188</v>
      </c>
      <c r="H160" s="223">
        <v>7.9160000000000004</v>
      </c>
      <c r="I160" s="224"/>
      <c r="J160" s="225">
        <f>ROUND(I160*H160,2)</f>
        <v>0</v>
      </c>
      <c r="K160" s="221" t="s">
        <v>129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130</v>
      </c>
      <c r="AT160" s="230" t="s">
        <v>125</v>
      </c>
      <c r="AU160" s="230" t="s">
        <v>86</v>
      </c>
      <c r="AY160" s="18" t="s">
        <v>123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130</v>
      </c>
      <c r="BM160" s="230" t="s">
        <v>206</v>
      </c>
    </row>
    <row r="161" s="13" customFormat="1">
      <c r="A161" s="13"/>
      <c r="B161" s="232"/>
      <c r="C161" s="233"/>
      <c r="D161" s="234" t="s">
        <v>158</v>
      </c>
      <c r="E161" s="235" t="s">
        <v>1</v>
      </c>
      <c r="F161" s="236" t="s">
        <v>207</v>
      </c>
      <c r="G161" s="233"/>
      <c r="H161" s="237">
        <v>7.9160000000000004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158</v>
      </c>
      <c r="AU161" s="243" t="s">
        <v>86</v>
      </c>
      <c r="AV161" s="13" t="s">
        <v>86</v>
      </c>
      <c r="AW161" s="13" t="s">
        <v>32</v>
      </c>
      <c r="AX161" s="13" t="s">
        <v>84</v>
      </c>
      <c r="AY161" s="243" t="s">
        <v>123</v>
      </c>
    </row>
    <row r="162" s="2" customFormat="1" ht="44.25" customHeight="1">
      <c r="A162" s="39"/>
      <c r="B162" s="40"/>
      <c r="C162" s="219" t="s">
        <v>208</v>
      </c>
      <c r="D162" s="219" t="s">
        <v>125</v>
      </c>
      <c r="E162" s="220" t="s">
        <v>209</v>
      </c>
      <c r="F162" s="221" t="s">
        <v>210</v>
      </c>
      <c r="G162" s="222" t="s">
        <v>188</v>
      </c>
      <c r="H162" s="223">
        <v>31.661999999999999</v>
      </c>
      <c r="I162" s="224"/>
      <c r="J162" s="225">
        <f>ROUND(I162*H162,2)</f>
        <v>0</v>
      </c>
      <c r="K162" s="221" t="s">
        <v>129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130</v>
      </c>
      <c r="AT162" s="230" t="s">
        <v>125</v>
      </c>
      <c r="AU162" s="230" t="s">
        <v>86</v>
      </c>
      <c r="AY162" s="18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130</v>
      </c>
      <c r="BM162" s="230" t="s">
        <v>211</v>
      </c>
    </row>
    <row r="163" s="13" customFormat="1">
      <c r="A163" s="13"/>
      <c r="B163" s="232"/>
      <c r="C163" s="233"/>
      <c r="D163" s="234" t="s">
        <v>158</v>
      </c>
      <c r="E163" s="235" t="s">
        <v>1</v>
      </c>
      <c r="F163" s="236" t="s">
        <v>212</v>
      </c>
      <c r="G163" s="233"/>
      <c r="H163" s="237">
        <v>31.661999999999999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158</v>
      </c>
      <c r="AU163" s="243" t="s">
        <v>86</v>
      </c>
      <c r="AV163" s="13" t="s">
        <v>86</v>
      </c>
      <c r="AW163" s="13" t="s">
        <v>32</v>
      </c>
      <c r="AX163" s="13" t="s">
        <v>84</v>
      </c>
      <c r="AY163" s="243" t="s">
        <v>123</v>
      </c>
    </row>
    <row r="164" s="2" customFormat="1" ht="44.25" customHeight="1">
      <c r="A164" s="39"/>
      <c r="B164" s="40"/>
      <c r="C164" s="219" t="s">
        <v>213</v>
      </c>
      <c r="D164" s="219" t="s">
        <v>125</v>
      </c>
      <c r="E164" s="220" t="s">
        <v>214</v>
      </c>
      <c r="F164" s="221" t="s">
        <v>215</v>
      </c>
      <c r="G164" s="222" t="s">
        <v>128</v>
      </c>
      <c r="H164" s="223">
        <v>61.5</v>
      </c>
      <c r="I164" s="224"/>
      <c r="J164" s="225">
        <f>ROUND(I164*H164,2)</f>
        <v>0</v>
      </c>
      <c r="K164" s="221" t="s">
        <v>129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0.00163882</v>
      </c>
      <c r="R164" s="228">
        <f>Q164*H164</f>
        <v>0.10078743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130</v>
      </c>
      <c r="AT164" s="230" t="s">
        <v>125</v>
      </c>
      <c r="AU164" s="230" t="s">
        <v>86</v>
      </c>
      <c r="AY164" s="18" t="s">
        <v>123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130</v>
      </c>
      <c r="BM164" s="230" t="s">
        <v>216</v>
      </c>
    </row>
    <row r="165" s="13" customFormat="1">
      <c r="A165" s="13"/>
      <c r="B165" s="232"/>
      <c r="C165" s="233"/>
      <c r="D165" s="234" t="s">
        <v>158</v>
      </c>
      <c r="E165" s="235" t="s">
        <v>1</v>
      </c>
      <c r="F165" s="236" t="s">
        <v>217</v>
      </c>
      <c r="G165" s="233"/>
      <c r="H165" s="237">
        <v>48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158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123</v>
      </c>
    </row>
    <row r="166" s="13" customFormat="1">
      <c r="A166" s="13"/>
      <c r="B166" s="232"/>
      <c r="C166" s="233"/>
      <c r="D166" s="234" t="s">
        <v>158</v>
      </c>
      <c r="E166" s="235" t="s">
        <v>1</v>
      </c>
      <c r="F166" s="236" t="s">
        <v>218</v>
      </c>
      <c r="G166" s="233"/>
      <c r="H166" s="237">
        <v>13.5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158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123</v>
      </c>
    </row>
    <row r="167" s="15" customFormat="1">
      <c r="A167" s="15"/>
      <c r="B167" s="254"/>
      <c r="C167" s="255"/>
      <c r="D167" s="234" t="s">
        <v>158</v>
      </c>
      <c r="E167" s="256" t="s">
        <v>1</v>
      </c>
      <c r="F167" s="257" t="s">
        <v>172</v>
      </c>
      <c r="G167" s="255"/>
      <c r="H167" s="258">
        <v>61.5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158</v>
      </c>
      <c r="AU167" s="264" t="s">
        <v>86</v>
      </c>
      <c r="AV167" s="15" t="s">
        <v>130</v>
      </c>
      <c r="AW167" s="15" t="s">
        <v>32</v>
      </c>
      <c r="AX167" s="15" t="s">
        <v>84</v>
      </c>
      <c r="AY167" s="264" t="s">
        <v>123</v>
      </c>
    </row>
    <row r="168" s="2" customFormat="1" ht="49.05" customHeight="1">
      <c r="A168" s="39"/>
      <c r="B168" s="40"/>
      <c r="C168" s="219" t="s">
        <v>219</v>
      </c>
      <c r="D168" s="219" t="s">
        <v>125</v>
      </c>
      <c r="E168" s="220" t="s">
        <v>220</v>
      </c>
      <c r="F168" s="221" t="s">
        <v>221</v>
      </c>
      <c r="G168" s="222" t="s">
        <v>128</v>
      </c>
      <c r="H168" s="223">
        <v>61.5</v>
      </c>
      <c r="I168" s="224"/>
      <c r="J168" s="225">
        <f>ROUND(I168*H168,2)</f>
        <v>0</v>
      </c>
      <c r="K168" s="221" t="s">
        <v>129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130</v>
      </c>
      <c r="AT168" s="230" t="s">
        <v>125</v>
      </c>
      <c r="AU168" s="230" t="s">
        <v>86</v>
      </c>
      <c r="AY168" s="18" t="s">
        <v>123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130</v>
      </c>
      <c r="BM168" s="230" t="s">
        <v>222</v>
      </c>
    </row>
    <row r="169" s="2" customFormat="1" ht="44.25" customHeight="1">
      <c r="A169" s="39"/>
      <c r="B169" s="40"/>
      <c r="C169" s="219" t="s">
        <v>223</v>
      </c>
      <c r="D169" s="219" t="s">
        <v>125</v>
      </c>
      <c r="E169" s="220" t="s">
        <v>224</v>
      </c>
      <c r="F169" s="221" t="s">
        <v>225</v>
      </c>
      <c r="G169" s="222" t="s">
        <v>128</v>
      </c>
      <c r="H169" s="223">
        <v>56.350000000000001</v>
      </c>
      <c r="I169" s="224"/>
      <c r="J169" s="225">
        <f>ROUND(I169*H169,2)</f>
        <v>0</v>
      </c>
      <c r="K169" s="221" t="s">
        <v>129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0.0031341799999999999</v>
      </c>
      <c r="R169" s="228">
        <f>Q169*H169</f>
        <v>0.176611043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130</v>
      </c>
      <c r="AT169" s="230" t="s">
        <v>125</v>
      </c>
      <c r="AU169" s="230" t="s">
        <v>86</v>
      </c>
      <c r="AY169" s="18" t="s">
        <v>123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130</v>
      </c>
      <c r="BM169" s="230" t="s">
        <v>226</v>
      </c>
    </row>
    <row r="170" s="13" customFormat="1">
      <c r="A170" s="13"/>
      <c r="B170" s="232"/>
      <c r="C170" s="233"/>
      <c r="D170" s="234" t="s">
        <v>158</v>
      </c>
      <c r="E170" s="235" t="s">
        <v>1</v>
      </c>
      <c r="F170" s="236" t="s">
        <v>227</v>
      </c>
      <c r="G170" s="233"/>
      <c r="H170" s="237">
        <v>56.350000000000001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158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123</v>
      </c>
    </row>
    <row r="171" s="2" customFormat="1" ht="49.05" customHeight="1">
      <c r="A171" s="39"/>
      <c r="B171" s="40"/>
      <c r="C171" s="219" t="s">
        <v>228</v>
      </c>
      <c r="D171" s="219" t="s">
        <v>125</v>
      </c>
      <c r="E171" s="220" t="s">
        <v>229</v>
      </c>
      <c r="F171" s="221" t="s">
        <v>230</v>
      </c>
      <c r="G171" s="222" t="s">
        <v>128</v>
      </c>
      <c r="H171" s="223">
        <v>56.350000000000001</v>
      </c>
      <c r="I171" s="224"/>
      <c r="J171" s="225">
        <f>ROUND(I171*H171,2)</f>
        <v>0</v>
      </c>
      <c r="K171" s="221" t="s">
        <v>129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130</v>
      </c>
      <c r="AT171" s="230" t="s">
        <v>125</v>
      </c>
      <c r="AU171" s="230" t="s">
        <v>86</v>
      </c>
      <c r="AY171" s="18" t="s">
        <v>123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130</v>
      </c>
      <c r="BM171" s="230" t="s">
        <v>231</v>
      </c>
    </row>
    <row r="172" s="2" customFormat="1" ht="62.7" customHeight="1">
      <c r="A172" s="39"/>
      <c r="B172" s="40"/>
      <c r="C172" s="219" t="s">
        <v>7</v>
      </c>
      <c r="D172" s="219" t="s">
        <v>125</v>
      </c>
      <c r="E172" s="220" t="s">
        <v>232</v>
      </c>
      <c r="F172" s="221" t="s">
        <v>233</v>
      </c>
      <c r="G172" s="222" t="s">
        <v>188</v>
      </c>
      <c r="H172" s="223">
        <v>67.200000000000003</v>
      </c>
      <c r="I172" s="224"/>
      <c r="J172" s="225">
        <f>ROUND(I172*H172,2)</f>
        <v>0</v>
      </c>
      <c r="K172" s="221" t="s">
        <v>129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130</v>
      </c>
      <c r="AT172" s="230" t="s">
        <v>125</v>
      </c>
      <c r="AU172" s="230" t="s">
        <v>86</v>
      </c>
      <c r="AY172" s="18" t="s">
        <v>123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130</v>
      </c>
      <c r="BM172" s="230" t="s">
        <v>234</v>
      </c>
    </row>
    <row r="173" s="13" customFormat="1">
      <c r="A173" s="13"/>
      <c r="B173" s="232"/>
      <c r="C173" s="233"/>
      <c r="D173" s="234" t="s">
        <v>158</v>
      </c>
      <c r="E173" s="235" t="s">
        <v>1</v>
      </c>
      <c r="F173" s="236" t="s">
        <v>235</v>
      </c>
      <c r="G173" s="233"/>
      <c r="H173" s="237">
        <v>67.200000000000003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158</v>
      </c>
      <c r="AU173" s="243" t="s">
        <v>86</v>
      </c>
      <c r="AV173" s="13" t="s">
        <v>86</v>
      </c>
      <c r="AW173" s="13" t="s">
        <v>32</v>
      </c>
      <c r="AX173" s="13" t="s">
        <v>84</v>
      </c>
      <c r="AY173" s="243" t="s">
        <v>123</v>
      </c>
    </row>
    <row r="174" s="2" customFormat="1" ht="62.7" customHeight="1">
      <c r="A174" s="39"/>
      <c r="B174" s="40"/>
      <c r="C174" s="219" t="s">
        <v>236</v>
      </c>
      <c r="D174" s="219" t="s">
        <v>125</v>
      </c>
      <c r="E174" s="220" t="s">
        <v>237</v>
      </c>
      <c r="F174" s="221" t="s">
        <v>238</v>
      </c>
      <c r="G174" s="222" t="s">
        <v>188</v>
      </c>
      <c r="H174" s="223">
        <v>28.800000000000001</v>
      </c>
      <c r="I174" s="224"/>
      <c r="J174" s="225">
        <f>ROUND(I174*H174,2)</f>
        <v>0</v>
      </c>
      <c r="K174" s="221" t="s">
        <v>129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130</v>
      </c>
      <c r="AT174" s="230" t="s">
        <v>125</v>
      </c>
      <c r="AU174" s="230" t="s">
        <v>86</v>
      </c>
      <c r="AY174" s="18" t="s">
        <v>123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130</v>
      </c>
      <c r="BM174" s="230" t="s">
        <v>239</v>
      </c>
    </row>
    <row r="175" s="13" customFormat="1">
      <c r="A175" s="13"/>
      <c r="B175" s="232"/>
      <c r="C175" s="233"/>
      <c r="D175" s="234" t="s">
        <v>158</v>
      </c>
      <c r="E175" s="235" t="s">
        <v>1</v>
      </c>
      <c r="F175" s="236" t="s">
        <v>240</v>
      </c>
      <c r="G175" s="233"/>
      <c r="H175" s="237">
        <v>28.800000000000001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158</v>
      </c>
      <c r="AU175" s="243" t="s">
        <v>86</v>
      </c>
      <c r="AV175" s="13" t="s">
        <v>86</v>
      </c>
      <c r="AW175" s="13" t="s">
        <v>32</v>
      </c>
      <c r="AX175" s="13" t="s">
        <v>84</v>
      </c>
      <c r="AY175" s="243" t="s">
        <v>123</v>
      </c>
    </row>
    <row r="176" s="2" customFormat="1" ht="62.7" customHeight="1">
      <c r="A176" s="39"/>
      <c r="B176" s="40"/>
      <c r="C176" s="219" t="s">
        <v>241</v>
      </c>
      <c r="D176" s="219" t="s">
        <v>125</v>
      </c>
      <c r="E176" s="220" t="s">
        <v>242</v>
      </c>
      <c r="F176" s="221" t="s">
        <v>243</v>
      </c>
      <c r="G176" s="222" t="s">
        <v>188</v>
      </c>
      <c r="H176" s="223">
        <v>58.747999999999998</v>
      </c>
      <c r="I176" s="224"/>
      <c r="J176" s="225">
        <f>ROUND(I176*H176,2)</f>
        <v>0</v>
      </c>
      <c r="K176" s="221" t="s">
        <v>129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130</v>
      </c>
      <c r="AT176" s="230" t="s">
        <v>125</v>
      </c>
      <c r="AU176" s="230" t="s">
        <v>86</v>
      </c>
      <c r="AY176" s="18" t="s">
        <v>123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130</v>
      </c>
      <c r="BM176" s="230" t="s">
        <v>244</v>
      </c>
    </row>
    <row r="177" s="13" customFormat="1">
      <c r="A177" s="13"/>
      <c r="B177" s="232"/>
      <c r="C177" s="233"/>
      <c r="D177" s="234" t="s">
        <v>158</v>
      </c>
      <c r="E177" s="235" t="s">
        <v>1</v>
      </c>
      <c r="F177" s="236" t="s">
        <v>245</v>
      </c>
      <c r="G177" s="233"/>
      <c r="H177" s="237">
        <v>54.023000000000003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158</v>
      </c>
      <c r="AU177" s="243" t="s">
        <v>86</v>
      </c>
      <c r="AV177" s="13" t="s">
        <v>86</v>
      </c>
      <c r="AW177" s="13" t="s">
        <v>32</v>
      </c>
      <c r="AX177" s="13" t="s">
        <v>76</v>
      </c>
      <c r="AY177" s="243" t="s">
        <v>123</v>
      </c>
    </row>
    <row r="178" s="13" customFormat="1">
      <c r="A178" s="13"/>
      <c r="B178" s="232"/>
      <c r="C178" s="233"/>
      <c r="D178" s="234" t="s">
        <v>158</v>
      </c>
      <c r="E178" s="235" t="s">
        <v>1</v>
      </c>
      <c r="F178" s="236" t="s">
        <v>246</v>
      </c>
      <c r="G178" s="233"/>
      <c r="H178" s="237">
        <v>4.7249999999999996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158</v>
      </c>
      <c r="AU178" s="243" t="s">
        <v>86</v>
      </c>
      <c r="AV178" s="13" t="s">
        <v>86</v>
      </c>
      <c r="AW178" s="13" t="s">
        <v>32</v>
      </c>
      <c r="AX178" s="13" t="s">
        <v>76</v>
      </c>
      <c r="AY178" s="243" t="s">
        <v>123</v>
      </c>
    </row>
    <row r="179" s="15" customFormat="1">
      <c r="A179" s="15"/>
      <c r="B179" s="254"/>
      <c r="C179" s="255"/>
      <c r="D179" s="234" t="s">
        <v>158</v>
      </c>
      <c r="E179" s="256" t="s">
        <v>1</v>
      </c>
      <c r="F179" s="257" t="s">
        <v>172</v>
      </c>
      <c r="G179" s="255"/>
      <c r="H179" s="258">
        <v>58.747999999999998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158</v>
      </c>
      <c r="AU179" s="264" t="s">
        <v>86</v>
      </c>
      <c r="AV179" s="15" t="s">
        <v>130</v>
      </c>
      <c r="AW179" s="15" t="s">
        <v>32</v>
      </c>
      <c r="AX179" s="15" t="s">
        <v>84</v>
      </c>
      <c r="AY179" s="264" t="s">
        <v>123</v>
      </c>
    </row>
    <row r="180" s="2" customFormat="1" ht="62.7" customHeight="1">
      <c r="A180" s="39"/>
      <c r="B180" s="40"/>
      <c r="C180" s="219" t="s">
        <v>247</v>
      </c>
      <c r="D180" s="219" t="s">
        <v>125</v>
      </c>
      <c r="E180" s="220" t="s">
        <v>248</v>
      </c>
      <c r="F180" s="221" t="s">
        <v>249</v>
      </c>
      <c r="G180" s="222" t="s">
        <v>188</v>
      </c>
      <c r="H180" s="223">
        <v>25.178000000000001</v>
      </c>
      <c r="I180" s="224"/>
      <c r="J180" s="225">
        <f>ROUND(I180*H180,2)</f>
        <v>0</v>
      </c>
      <c r="K180" s="221" t="s">
        <v>129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130</v>
      </c>
      <c r="AT180" s="230" t="s">
        <v>125</v>
      </c>
      <c r="AU180" s="230" t="s">
        <v>86</v>
      </c>
      <c r="AY180" s="18" t="s">
        <v>123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130</v>
      </c>
      <c r="BM180" s="230" t="s">
        <v>250</v>
      </c>
    </row>
    <row r="181" s="13" customFormat="1">
      <c r="A181" s="13"/>
      <c r="B181" s="232"/>
      <c r="C181" s="233"/>
      <c r="D181" s="234" t="s">
        <v>158</v>
      </c>
      <c r="E181" s="235" t="s">
        <v>1</v>
      </c>
      <c r="F181" s="236" t="s">
        <v>251</v>
      </c>
      <c r="G181" s="233"/>
      <c r="H181" s="237">
        <v>23.152999999999999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158</v>
      </c>
      <c r="AU181" s="243" t="s">
        <v>86</v>
      </c>
      <c r="AV181" s="13" t="s">
        <v>86</v>
      </c>
      <c r="AW181" s="13" t="s">
        <v>32</v>
      </c>
      <c r="AX181" s="13" t="s">
        <v>76</v>
      </c>
      <c r="AY181" s="243" t="s">
        <v>123</v>
      </c>
    </row>
    <row r="182" s="13" customFormat="1">
      <c r="A182" s="13"/>
      <c r="B182" s="232"/>
      <c r="C182" s="233"/>
      <c r="D182" s="234" t="s">
        <v>158</v>
      </c>
      <c r="E182" s="235" t="s">
        <v>1</v>
      </c>
      <c r="F182" s="236" t="s">
        <v>252</v>
      </c>
      <c r="G182" s="233"/>
      <c r="H182" s="237">
        <v>2.0249999999999999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158</v>
      </c>
      <c r="AU182" s="243" t="s">
        <v>86</v>
      </c>
      <c r="AV182" s="13" t="s">
        <v>86</v>
      </c>
      <c r="AW182" s="13" t="s">
        <v>32</v>
      </c>
      <c r="AX182" s="13" t="s">
        <v>76</v>
      </c>
      <c r="AY182" s="243" t="s">
        <v>123</v>
      </c>
    </row>
    <row r="183" s="15" customFormat="1">
      <c r="A183" s="15"/>
      <c r="B183" s="254"/>
      <c r="C183" s="255"/>
      <c r="D183" s="234" t="s">
        <v>158</v>
      </c>
      <c r="E183" s="256" t="s">
        <v>1</v>
      </c>
      <c r="F183" s="257" t="s">
        <v>172</v>
      </c>
      <c r="G183" s="255"/>
      <c r="H183" s="258">
        <v>25.178000000000001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158</v>
      </c>
      <c r="AU183" s="264" t="s">
        <v>86</v>
      </c>
      <c r="AV183" s="15" t="s">
        <v>130</v>
      </c>
      <c r="AW183" s="15" t="s">
        <v>32</v>
      </c>
      <c r="AX183" s="15" t="s">
        <v>84</v>
      </c>
      <c r="AY183" s="264" t="s">
        <v>123</v>
      </c>
    </row>
    <row r="184" s="2" customFormat="1" ht="44.25" customHeight="1">
      <c r="A184" s="39"/>
      <c r="B184" s="40"/>
      <c r="C184" s="219" t="s">
        <v>253</v>
      </c>
      <c r="D184" s="219" t="s">
        <v>125</v>
      </c>
      <c r="E184" s="220" t="s">
        <v>254</v>
      </c>
      <c r="F184" s="221" t="s">
        <v>255</v>
      </c>
      <c r="G184" s="222" t="s">
        <v>188</v>
      </c>
      <c r="H184" s="223">
        <v>33.600000000000001</v>
      </c>
      <c r="I184" s="224"/>
      <c r="J184" s="225">
        <f>ROUND(I184*H184,2)</f>
        <v>0</v>
      </c>
      <c r="K184" s="221" t="s">
        <v>129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130</v>
      </c>
      <c r="AT184" s="230" t="s">
        <v>125</v>
      </c>
      <c r="AU184" s="230" t="s">
        <v>86</v>
      </c>
      <c r="AY184" s="18" t="s">
        <v>123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130</v>
      </c>
      <c r="BM184" s="230" t="s">
        <v>256</v>
      </c>
    </row>
    <row r="185" s="13" customFormat="1">
      <c r="A185" s="13"/>
      <c r="B185" s="232"/>
      <c r="C185" s="233"/>
      <c r="D185" s="234" t="s">
        <v>158</v>
      </c>
      <c r="E185" s="235" t="s">
        <v>1</v>
      </c>
      <c r="F185" s="236" t="s">
        <v>257</v>
      </c>
      <c r="G185" s="233"/>
      <c r="H185" s="237">
        <v>33.600000000000001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158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123</v>
      </c>
    </row>
    <row r="186" s="2" customFormat="1" ht="44.25" customHeight="1">
      <c r="A186" s="39"/>
      <c r="B186" s="40"/>
      <c r="C186" s="219" t="s">
        <v>258</v>
      </c>
      <c r="D186" s="219" t="s">
        <v>125</v>
      </c>
      <c r="E186" s="220" t="s">
        <v>259</v>
      </c>
      <c r="F186" s="221" t="s">
        <v>260</v>
      </c>
      <c r="G186" s="222" t="s">
        <v>188</v>
      </c>
      <c r="H186" s="223">
        <v>14.4</v>
      </c>
      <c r="I186" s="224"/>
      <c r="J186" s="225">
        <f>ROUND(I186*H186,2)</f>
        <v>0</v>
      </c>
      <c r="K186" s="221" t="s">
        <v>129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130</v>
      </c>
      <c r="AT186" s="230" t="s">
        <v>125</v>
      </c>
      <c r="AU186" s="230" t="s">
        <v>86</v>
      </c>
      <c r="AY186" s="18" t="s">
        <v>123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130</v>
      </c>
      <c r="BM186" s="230" t="s">
        <v>261</v>
      </c>
    </row>
    <row r="187" s="13" customFormat="1">
      <c r="A187" s="13"/>
      <c r="B187" s="232"/>
      <c r="C187" s="233"/>
      <c r="D187" s="234" t="s">
        <v>158</v>
      </c>
      <c r="E187" s="235" t="s">
        <v>1</v>
      </c>
      <c r="F187" s="236" t="s">
        <v>262</v>
      </c>
      <c r="G187" s="233"/>
      <c r="H187" s="237">
        <v>14.4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158</v>
      </c>
      <c r="AU187" s="243" t="s">
        <v>86</v>
      </c>
      <c r="AV187" s="13" t="s">
        <v>86</v>
      </c>
      <c r="AW187" s="13" t="s">
        <v>32</v>
      </c>
      <c r="AX187" s="13" t="s">
        <v>84</v>
      </c>
      <c r="AY187" s="243" t="s">
        <v>123</v>
      </c>
    </row>
    <row r="188" s="2" customFormat="1" ht="44.25" customHeight="1">
      <c r="A188" s="39"/>
      <c r="B188" s="40"/>
      <c r="C188" s="219" t="s">
        <v>263</v>
      </c>
      <c r="D188" s="219" t="s">
        <v>125</v>
      </c>
      <c r="E188" s="220" t="s">
        <v>264</v>
      </c>
      <c r="F188" s="221" t="s">
        <v>265</v>
      </c>
      <c r="G188" s="222" t="s">
        <v>266</v>
      </c>
      <c r="H188" s="223">
        <v>142.096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130</v>
      </c>
      <c r="AT188" s="230" t="s">
        <v>125</v>
      </c>
      <c r="AU188" s="230" t="s">
        <v>86</v>
      </c>
      <c r="AY188" s="18" t="s">
        <v>123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130</v>
      </c>
      <c r="BM188" s="230" t="s">
        <v>267</v>
      </c>
    </row>
    <row r="189" s="13" customFormat="1">
      <c r="A189" s="13"/>
      <c r="B189" s="232"/>
      <c r="C189" s="233"/>
      <c r="D189" s="234" t="s">
        <v>158</v>
      </c>
      <c r="E189" s="235" t="s">
        <v>1</v>
      </c>
      <c r="F189" s="236" t="s">
        <v>268</v>
      </c>
      <c r="G189" s="233"/>
      <c r="H189" s="237">
        <v>142.096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158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123</v>
      </c>
    </row>
    <row r="190" s="2" customFormat="1" ht="37.8" customHeight="1">
      <c r="A190" s="39"/>
      <c r="B190" s="40"/>
      <c r="C190" s="219" t="s">
        <v>269</v>
      </c>
      <c r="D190" s="219" t="s">
        <v>125</v>
      </c>
      <c r="E190" s="220" t="s">
        <v>270</v>
      </c>
      <c r="F190" s="221" t="s">
        <v>271</v>
      </c>
      <c r="G190" s="222" t="s">
        <v>188</v>
      </c>
      <c r="H190" s="223">
        <v>131.92500000000001</v>
      </c>
      <c r="I190" s="224"/>
      <c r="J190" s="225">
        <f>ROUND(I190*H190,2)</f>
        <v>0</v>
      </c>
      <c r="K190" s="221" t="s">
        <v>129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130</v>
      </c>
      <c r="AT190" s="230" t="s">
        <v>125</v>
      </c>
      <c r="AU190" s="230" t="s">
        <v>86</v>
      </c>
      <c r="AY190" s="18" t="s">
        <v>123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130</v>
      </c>
      <c r="BM190" s="230" t="s">
        <v>272</v>
      </c>
    </row>
    <row r="191" s="2" customFormat="1" ht="49.05" customHeight="1">
      <c r="A191" s="39"/>
      <c r="B191" s="40"/>
      <c r="C191" s="219" t="s">
        <v>273</v>
      </c>
      <c r="D191" s="219" t="s">
        <v>125</v>
      </c>
      <c r="E191" s="220" t="s">
        <v>274</v>
      </c>
      <c r="F191" s="221" t="s">
        <v>275</v>
      </c>
      <c r="G191" s="222" t="s">
        <v>188</v>
      </c>
      <c r="H191" s="223">
        <v>126.94199999999999</v>
      </c>
      <c r="I191" s="224"/>
      <c r="J191" s="225">
        <f>ROUND(I191*H191,2)</f>
        <v>0</v>
      </c>
      <c r="K191" s="221" t="s">
        <v>129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130</v>
      </c>
      <c r="AT191" s="230" t="s">
        <v>125</v>
      </c>
      <c r="AU191" s="230" t="s">
        <v>86</v>
      </c>
      <c r="AY191" s="18" t="s">
        <v>123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130</v>
      </c>
      <c r="BM191" s="230" t="s">
        <v>276</v>
      </c>
    </row>
    <row r="192" s="13" customFormat="1">
      <c r="A192" s="13"/>
      <c r="B192" s="232"/>
      <c r="C192" s="233"/>
      <c r="D192" s="234" t="s">
        <v>158</v>
      </c>
      <c r="E192" s="235" t="s">
        <v>1</v>
      </c>
      <c r="F192" s="236" t="s">
        <v>199</v>
      </c>
      <c r="G192" s="233"/>
      <c r="H192" s="237">
        <v>77.174999999999997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158</v>
      </c>
      <c r="AU192" s="243" t="s">
        <v>86</v>
      </c>
      <c r="AV192" s="13" t="s">
        <v>86</v>
      </c>
      <c r="AW192" s="13" t="s">
        <v>32</v>
      </c>
      <c r="AX192" s="13" t="s">
        <v>76</v>
      </c>
      <c r="AY192" s="243" t="s">
        <v>123</v>
      </c>
    </row>
    <row r="193" s="13" customFormat="1">
      <c r="A193" s="13"/>
      <c r="B193" s="232"/>
      <c r="C193" s="233"/>
      <c r="D193" s="234" t="s">
        <v>158</v>
      </c>
      <c r="E193" s="235" t="s">
        <v>1</v>
      </c>
      <c r="F193" s="236" t="s">
        <v>200</v>
      </c>
      <c r="G193" s="233"/>
      <c r="H193" s="237">
        <v>48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158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123</v>
      </c>
    </row>
    <row r="194" s="13" customFormat="1">
      <c r="A194" s="13"/>
      <c r="B194" s="232"/>
      <c r="C194" s="233"/>
      <c r="D194" s="234" t="s">
        <v>158</v>
      </c>
      <c r="E194" s="235" t="s">
        <v>1</v>
      </c>
      <c r="F194" s="236" t="s">
        <v>277</v>
      </c>
      <c r="G194" s="233"/>
      <c r="H194" s="237">
        <v>1.7669999999999999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158</v>
      </c>
      <c r="AU194" s="243" t="s">
        <v>86</v>
      </c>
      <c r="AV194" s="13" t="s">
        <v>86</v>
      </c>
      <c r="AW194" s="13" t="s">
        <v>32</v>
      </c>
      <c r="AX194" s="13" t="s">
        <v>76</v>
      </c>
      <c r="AY194" s="243" t="s">
        <v>123</v>
      </c>
    </row>
    <row r="195" s="15" customFormat="1">
      <c r="A195" s="15"/>
      <c r="B195" s="254"/>
      <c r="C195" s="255"/>
      <c r="D195" s="234" t="s">
        <v>158</v>
      </c>
      <c r="E195" s="256" t="s">
        <v>1</v>
      </c>
      <c r="F195" s="257" t="s">
        <v>172</v>
      </c>
      <c r="G195" s="255"/>
      <c r="H195" s="258">
        <v>126.94199999999999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158</v>
      </c>
      <c r="AU195" s="264" t="s">
        <v>86</v>
      </c>
      <c r="AV195" s="15" t="s">
        <v>130</v>
      </c>
      <c r="AW195" s="15" t="s">
        <v>32</v>
      </c>
      <c r="AX195" s="15" t="s">
        <v>84</v>
      </c>
      <c r="AY195" s="264" t="s">
        <v>123</v>
      </c>
    </row>
    <row r="196" s="2" customFormat="1" ht="16.5" customHeight="1">
      <c r="A196" s="39"/>
      <c r="B196" s="40"/>
      <c r="C196" s="276" t="s">
        <v>278</v>
      </c>
      <c r="D196" s="276" t="s">
        <v>279</v>
      </c>
      <c r="E196" s="277" t="s">
        <v>280</v>
      </c>
      <c r="F196" s="278" t="s">
        <v>281</v>
      </c>
      <c r="G196" s="279" t="s">
        <v>266</v>
      </c>
      <c r="H196" s="280">
        <v>157.88399999999999</v>
      </c>
      <c r="I196" s="281"/>
      <c r="J196" s="282">
        <f>ROUND(I196*H196,2)</f>
        <v>0</v>
      </c>
      <c r="K196" s="278" t="s">
        <v>129</v>
      </c>
      <c r="L196" s="283"/>
      <c r="M196" s="284" t="s">
        <v>1</v>
      </c>
      <c r="N196" s="285" t="s">
        <v>41</v>
      </c>
      <c r="O196" s="92"/>
      <c r="P196" s="228">
        <f>O196*H196</f>
        <v>0</v>
      </c>
      <c r="Q196" s="228">
        <v>1</v>
      </c>
      <c r="R196" s="228">
        <f>Q196*H196</f>
        <v>157.88399999999999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161</v>
      </c>
      <c r="AT196" s="230" t="s">
        <v>279</v>
      </c>
      <c r="AU196" s="230" t="s">
        <v>86</v>
      </c>
      <c r="AY196" s="18" t="s">
        <v>123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130</v>
      </c>
      <c r="BM196" s="230" t="s">
        <v>282</v>
      </c>
    </row>
    <row r="197" s="13" customFormat="1">
      <c r="A197" s="13"/>
      <c r="B197" s="232"/>
      <c r="C197" s="233"/>
      <c r="D197" s="234" t="s">
        <v>158</v>
      </c>
      <c r="E197" s="235" t="s">
        <v>1</v>
      </c>
      <c r="F197" s="236" t="s">
        <v>199</v>
      </c>
      <c r="G197" s="233"/>
      <c r="H197" s="237">
        <v>77.174999999999997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158</v>
      </c>
      <c r="AU197" s="243" t="s">
        <v>86</v>
      </c>
      <c r="AV197" s="13" t="s">
        <v>86</v>
      </c>
      <c r="AW197" s="13" t="s">
        <v>32</v>
      </c>
      <c r="AX197" s="13" t="s">
        <v>76</v>
      </c>
      <c r="AY197" s="243" t="s">
        <v>123</v>
      </c>
    </row>
    <row r="198" s="13" customFormat="1">
      <c r="A198" s="13"/>
      <c r="B198" s="232"/>
      <c r="C198" s="233"/>
      <c r="D198" s="234" t="s">
        <v>158</v>
      </c>
      <c r="E198" s="235" t="s">
        <v>1</v>
      </c>
      <c r="F198" s="236" t="s">
        <v>277</v>
      </c>
      <c r="G198" s="233"/>
      <c r="H198" s="237">
        <v>1.7669999999999999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158</v>
      </c>
      <c r="AU198" s="243" t="s">
        <v>86</v>
      </c>
      <c r="AV198" s="13" t="s">
        <v>86</v>
      </c>
      <c r="AW198" s="13" t="s">
        <v>32</v>
      </c>
      <c r="AX198" s="13" t="s">
        <v>76</v>
      </c>
      <c r="AY198" s="243" t="s">
        <v>123</v>
      </c>
    </row>
    <row r="199" s="15" customFormat="1">
      <c r="A199" s="15"/>
      <c r="B199" s="254"/>
      <c r="C199" s="255"/>
      <c r="D199" s="234" t="s">
        <v>158</v>
      </c>
      <c r="E199" s="256" t="s">
        <v>1</v>
      </c>
      <c r="F199" s="257" t="s">
        <v>172</v>
      </c>
      <c r="G199" s="255"/>
      <c r="H199" s="258">
        <v>78.941999999999993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158</v>
      </c>
      <c r="AU199" s="264" t="s">
        <v>86</v>
      </c>
      <c r="AV199" s="15" t="s">
        <v>130</v>
      </c>
      <c r="AW199" s="15" t="s">
        <v>32</v>
      </c>
      <c r="AX199" s="15" t="s">
        <v>76</v>
      </c>
      <c r="AY199" s="264" t="s">
        <v>123</v>
      </c>
    </row>
    <row r="200" s="13" customFormat="1">
      <c r="A200" s="13"/>
      <c r="B200" s="232"/>
      <c r="C200" s="233"/>
      <c r="D200" s="234" t="s">
        <v>158</v>
      </c>
      <c r="E200" s="235" t="s">
        <v>1</v>
      </c>
      <c r="F200" s="236" t="s">
        <v>283</v>
      </c>
      <c r="G200" s="233"/>
      <c r="H200" s="237">
        <v>157.88399999999999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158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123</v>
      </c>
    </row>
    <row r="201" s="2" customFormat="1" ht="33" customHeight="1">
      <c r="A201" s="39"/>
      <c r="B201" s="40"/>
      <c r="C201" s="219" t="s">
        <v>284</v>
      </c>
      <c r="D201" s="219" t="s">
        <v>125</v>
      </c>
      <c r="E201" s="220" t="s">
        <v>285</v>
      </c>
      <c r="F201" s="221" t="s">
        <v>286</v>
      </c>
      <c r="G201" s="222" t="s">
        <v>128</v>
      </c>
      <c r="H201" s="223">
        <v>246</v>
      </c>
      <c r="I201" s="224"/>
      <c r="J201" s="225">
        <f>ROUND(I201*H201,2)</f>
        <v>0</v>
      </c>
      <c r="K201" s="221" t="s">
        <v>129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130</v>
      </c>
      <c r="AT201" s="230" t="s">
        <v>125</v>
      </c>
      <c r="AU201" s="230" t="s">
        <v>86</v>
      </c>
      <c r="AY201" s="18" t="s">
        <v>123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130</v>
      </c>
      <c r="BM201" s="230" t="s">
        <v>287</v>
      </c>
    </row>
    <row r="202" s="13" customFormat="1">
      <c r="A202" s="13"/>
      <c r="B202" s="232"/>
      <c r="C202" s="233"/>
      <c r="D202" s="234" t="s">
        <v>158</v>
      </c>
      <c r="E202" s="235" t="s">
        <v>1</v>
      </c>
      <c r="F202" s="236" t="s">
        <v>288</v>
      </c>
      <c r="G202" s="233"/>
      <c r="H202" s="237">
        <v>150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158</v>
      </c>
      <c r="AU202" s="243" t="s">
        <v>86</v>
      </c>
      <c r="AV202" s="13" t="s">
        <v>86</v>
      </c>
      <c r="AW202" s="13" t="s">
        <v>32</v>
      </c>
      <c r="AX202" s="13" t="s">
        <v>76</v>
      </c>
      <c r="AY202" s="243" t="s">
        <v>123</v>
      </c>
    </row>
    <row r="203" s="13" customFormat="1">
      <c r="A203" s="13"/>
      <c r="B203" s="232"/>
      <c r="C203" s="233"/>
      <c r="D203" s="234" t="s">
        <v>158</v>
      </c>
      <c r="E203" s="235" t="s">
        <v>1</v>
      </c>
      <c r="F203" s="236" t="s">
        <v>289</v>
      </c>
      <c r="G203" s="233"/>
      <c r="H203" s="237">
        <v>96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158</v>
      </c>
      <c r="AU203" s="243" t="s">
        <v>86</v>
      </c>
      <c r="AV203" s="13" t="s">
        <v>86</v>
      </c>
      <c r="AW203" s="13" t="s">
        <v>32</v>
      </c>
      <c r="AX203" s="13" t="s">
        <v>76</v>
      </c>
      <c r="AY203" s="243" t="s">
        <v>123</v>
      </c>
    </row>
    <row r="204" s="15" customFormat="1">
      <c r="A204" s="15"/>
      <c r="B204" s="254"/>
      <c r="C204" s="255"/>
      <c r="D204" s="234" t="s">
        <v>158</v>
      </c>
      <c r="E204" s="256" t="s">
        <v>1</v>
      </c>
      <c r="F204" s="257" t="s">
        <v>172</v>
      </c>
      <c r="G204" s="255"/>
      <c r="H204" s="258">
        <v>246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158</v>
      </c>
      <c r="AU204" s="264" t="s">
        <v>86</v>
      </c>
      <c r="AV204" s="15" t="s">
        <v>130</v>
      </c>
      <c r="AW204" s="15" t="s">
        <v>32</v>
      </c>
      <c r="AX204" s="15" t="s">
        <v>84</v>
      </c>
      <c r="AY204" s="264" t="s">
        <v>123</v>
      </c>
    </row>
    <row r="205" s="12" customFormat="1" ht="22.8" customHeight="1">
      <c r="A205" s="12"/>
      <c r="B205" s="203"/>
      <c r="C205" s="204"/>
      <c r="D205" s="205" t="s">
        <v>75</v>
      </c>
      <c r="E205" s="217" t="s">
        <v>135</v>
      </c>
      <c r="F205" s="217" t="s">
        <v>290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SUM(P206:P215)</f>
        <v>0</v>
      </c>
      <c r="Q205" s="211"/>
      <c r="R205" s="212">
        <f>SUM(R206:R215)</f>
        <v>7.7000000000000002</v>
      </c>
      <c r="S205" s="211"/>
      <c r="T205" s="213">
        <f>SUM(T206:T215)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84</v>
      </c>
      <c r="AT205" s="215" t="s">
        <v>75</v>
      </c>
      <c r="AU205" s="215" t="s">
        <v>84</v>
      </c>
      <c r="AY205" s="214" t="s">
        <v>123</v>
      </c>
      <c r="BK205" s="216">
        <f>SUM(BK206:BK215)</f>
        <v>0</v>
      </c>
    </row>
    <row r="206" s="2" customFormat="1" ht="24.15" customHeight="1">
      <c r="A206" s="39"/>
      <c r="B206" s="40"/>
      <c r="C206" s="219" t="s">
        <v>291</v>
      </c>
      <c r="D206" s="219" t="s">
        <v>125</v>
      </c>
      <c r="E206" s="220" t="s">
        <v>292</v>
      </c>
      <c r="F206" s="221" t="s">
        <v>293</v>
      </c>
      <c r="G206" s="222" t="s">
        <v>138</v>
      </c>
      <c r="H206" s="223">
        <v>383.80000000000001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130</v>
      </c>
      <c r="AT206" s="230" t="s">
        <v>125</v>
      </c>
      <c r="AU206" s="230" t="s">
        <v>86</v>
      </c>
      <c r="AY206" s="18" t="s">
        <v>123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130</v>
      </c>
      <c r="BM206" s="230" t="s">
        <v>294</v>
      </c>
    </row>
    <row r="207" s="2" customFormat="1" ht="33" customHeight="1">
      <c r="A207" s="39"/>
      <c r="B207" s="40"/>
      <c r="C207" s="219" t="s">
        <v>295</v>
      </c>
      <c r="D207" s="219" t="s">
        <v>125</v>
      </c>
      <c r="E207" s="220" t="s">
        <v>296</v>
      </c>
      <c r="F207" s="221" t="s">
        <v>297</v>
      </c>
      <c r="G207" s="222" t="s">
        <v>138</v>
      </c>
      <c r="H207" s="223">
        <v>767.60000000000002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130</v>
      </c>
      <c r="AT207" s="230" t="s">
        <v>125</v>
      </c>
      <c r="AU207" s="230" t="s">
        <v>86</v>
      </c>
      <c r="AY207" s="18" t="s">
        <v>123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130</v>
      </c>
      <c r="BM207" s="230" t="s">
        <v>298</v>
      </c>
    </row>
    <row r="208" s="13" customFormat="1">
      <c r="A208" s="13"/>
      <c r="B208" s="232"/>
      <c r="C208" s="233"/>
      <c r="D208" s="234" t="s">
        <v>158</v>
      </c>
      <c r="E208" s="235" t="s">
        <v>1</v>
      </c>
      <c r="F208" s="236" t="s">
        <v>299</v>
      </c>
      <c r="G208" s="233"/>
      <c r="H208" s="237">
        <v>126.28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158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123</v>
      </c>
    </row>
    <row r="209" s="13" customFormat="1">
      <c r="A209" s="13"/>
      <c r="B209" s="232"/>
      <c r="C209" s="233"/>
      <c r="D209" s="234" t="s">
        <v>158</v>
      </c>
      <c r="E209" s="235" t="s">
        <v>1</v>
      </c>
      <c r="F209" s="236" t="s">
        <v>300</v>
      </c>
      <c r="G209" s="233"/>
      <c r="H209" s="237">
        <v>268.56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158</v>
      </c>
      <c r="AU209" s="243" t="s">
        <v>86</v>
      </c>
      <c r="AV209" s="13" t="s">
        <v>86</v>
      </c>
      <c r="AW209" s="13" t="s">
        <v>32</v>
      </c>
      <c r="AX209" s="13" t="s">
        <v>76</v>
      </c>
      <c r="AY209" s="243" t="s">
        <v>123</v>
      </c>
    </row>
    <row r="210" s="13" customFormat="1">
      <c r="A210" s="13"/>
      <c r="B210" s="232"/>
      <c r="C210" s="233"/>
      <c r="D210" s="234" t="s">
        <v>158</v>
      </c>
      <c r="E210" s="235" t="s">
        <v>1</v>
      </c>
      <c r="F210" s="236" t="s">
        <v>301</v>
      </c>
      <c r="G210" s="233"/>
      <c r="H210" s="237">
        <v>372.75999999999999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158</v>
      </c>
      <c r="AU210" s="243" t="s">
        <v>86</v>
      </c>
      <c r="AV210" s="13" t="s">
        <v>86</v>
      </c>
      <c r="AW210" s="13" t="s">
        <v>32</v>
      </c>
      <c r="AX210" s="13" t="s">
        <v>76</v>
      </c>
      <c r="AY210" s="243" t="s">
        <v>123</v>
      </c>
    </row>
    <row r="211" s="15" customFormat="1">
      <c r="A211" s="15"/>
      <c r="B211" s="254"/>
      <c r="C211" s="255"/>
      <c r="D211" s="234" t="s">
        <v>158</v>
      </c>
      <c r="E211" s="256" t="s">
        <v>1</v>
      </c>
      <c r="F211" s="257" t="s">
        <v>172</v>
      </c>
      <c r="G211" s="255"/>
      <c r="H211" s="258">
        <v>767.60000000000002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158</v>
      </c>
      <c r="AU211" s="264" t="s">
        <v>86</v>
      </c>
      <c r="AV211" s="15" t="s">
        <v>130</v>
      </c>
      <c r="AW211" s="15" t="s">
        <v>32</v>
      </c>
      <c r="AX211" s="15" t="s">
        <v>84</v>
      </c>
      <c r="AY211" s="264" t="s">
        <v>123</v>
      </c>
    </row>
    <row r="212" s="2" customFormat="1" ht="37.8" customHeight="1">
      <c r="A212" s="39"/>
      <c r="B212" s="40"/>
      <c r="C212" s="219" t="s">
        <v>302</v>
      </c>
      <c r="D212" s="219" t="s">
        <v>125</v>
      </c>
      <c r="E212" s="220" t="s">
        <v>303</v>
      </c>
      <c r="F212" s="221" t="s">
        <v>304</v>
      </c>
      <c r="G212" s="222" t="s">
        <v>305</v>
      </c>
      <c r="H212" s="223">
        <v>1</v>
      </c>
      <c r="I212" s="224"/>
      <c r="J212" s="225">
        <f>ROUND(I212*H212,2)</f>
        <v>0</v>
      </c>
      <c r="K212" s="221" t="s">
        <v>129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130</v>
      </c>
      <c r="AT212" s="230" t="s">
        <v>125</v>
      </c>
      <c r="AU212" s="230" t="s">
        <v>86</v>
      </c>
      <c r="AY212" s="18" t="s">
        <v>123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130</v>
      </c>
      <c r="BM212" s="230" t="s">
        <v>306</v>
      </c>
    </row>
    <row r="213" s="13" customFormat="1">
      <c r="A213" s="13"/>
      <c r="B213" s="232"/>
      <c r="C213" s="233"/>
      <c r="D213" s="234" t="s">
        <v>158</v>
      </c>
      <c r="E213" s="235" t="s">
        <v>1</v>
      </c>
      <c r="F213" s="236" t="s">
        <v>307</v>
      </c>
      <c r="G213" s="233"/>
      <c r="H213" s="237">
        <v>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158</v>
      </c>
      <c r="AU213" s="243" t="s">
        <v>86</v>
      </c>
      <c r="AV213" s="13" t="s">
        <v>86</v>
      </c>
      <c r="AW213" s="13" t="s">
        <v>32</v>
      </c>
      <c r="AX213" s="13" t="s">
        <v>84</v>
      </c>
      <c r="AY213" s="243" t="s">
        <v>123</v>
      </c>
    </row>
    <row r="214" s="2" customFormat="1" ht="24.15" customHeight="1">
      <c r="A214" s="39"/>
      <c r="B214" s="40"/>
      <c r="C214" s="276" t="s">
        <v>308</v>
      </c>
      <c r="D214" s="276" t="s">
        <v>279</v>
      </c>
      <c r="E214" s="277" t="s">
        <v>309</v>
      </c>
      <c r="F214" s="278" t="s">
        <v>310</v>
      </c>
      <c r="G214" s="279" t="s">
        <v>305</v>
      </c>
      <c r="H214" s="280">
        <v>1</v>
      </c>
      <c r="I214" s="281"/>
      <c r="J214" s="282">
        <f>ROUND(I214*H214,2)</f>
        <v>0</v>
      </c>
      <c r="K214" s="278" t="s">
        <v>129</v>
      </c>
      <c r="L214" s="283"/>
      <c r="M214" s="284" t="s">
        <v>1</v>
      </c>
      <c r="N214" s="285" t="s">
        <v>41</v>
      </c>
      <c r="O214" s="92"/>
      <c r="P214" s="228">
        <f>O214*H214</f>
        <v>0</v>
      </c>
      <c r="Q214" s="228">
        <v>7.7000000000000002</v>
      </c>
      <c r="R214" s="228">
        <f>Q214*H214</f>
        <v>7.7000000000000002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161</v>
      </c>
      <c r="AT214" s="230" t="s">
        <v>279</v>
      </c>
      <c r="AU214" s="230" t="s">
        <v>86</v>
      </c>
      <c r="AY214" s="18" t="s">
        <v>123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130</v>
      </c>
      <c r="BM214" s="230" t="s">
        <v>311</v>
      </c>
    </row>
    <row r="215" s="2" customFormat="1">
      <c r="A215" s="39"/>
      <c r="B215" s="40"/>
      <c r="C215" s="41"/>
      <c r="D215" s="234" t="s">
        <v>312</v>
      </c>
      <c r="E215" s="41"/>
      <c r="F215" s="286" t="s">
        <v>313</v>
      </c>
      <c r="G215" s="41"/>
      <c r="H215" s="41"/>
      <c r="I215" s="287"/>
      <c r="J215" s="41"/>
      <c r="K215" s="41"/>
      <c r="L215" s="45"/>
      <c r="M215" s="288"/>
      <c r="N215" s="289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312</v>
      </c>
      <c r="AU215" s="18" t="s">
        <v>86</v>
      </c>
    </row>
    <row r="216" s="12" customFormat="1" ht="22.8" customHeight="1">
      <c r="A216" s="12"/>
      <c r="B216" s="203"/>
      <c r="C216" s="204"/>
      <c r="D216" s="205" t="s">
        <v>75</v>
      </c>
      <c r="E216" s="217" t="s">
        <v>130</v>
      </c>
      <c r="F216" s="217" t="s">
        <v>314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SUM(P217:P229)</f>
        <v>0</v>
      </c>
      <c r="Q216" s="211"/>
      <c r="R216" s="212">
        <f>SUM(R217:R229)</f>
        <v>1.2267619999999999</v>
      </c>
      <c r="S216" s="211"/>
      <c r="T216" s="213">
        <f>SUM(T217:T229)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84</v>
      </c>
      <c r="AT216" s="215" t="s">
        <v>75</v>
      </c>
      <c r="AU216" s="215" t="s">
        <v>84</v>
      </c>
      <c r="AY216" s="214" t="s">
        <v>123</v>
      </c>
      <c r="BK216" s="216">
        <f>SUM(BK217:BK229)</f>
        <v>0</v>
      </c>
    </row>
    <row r="217" s="2" customFormat="1" ht="24.15" customHeight="1">
      <c r="A217" s="39"/>
      <c r="B217" s="40"/>
      <c r="C217" s="219" t="s">
        <v>315</v>
      </c>
      <c r="D217" s="219" t="s">
        <v>125</v>
      </c>
      <c r="E217" s="220" t="s">
        <v>316</v>
      </c>
      <c r="F217" s="221" t="s">
        <v>317</v>
      </c>
      <c r="G217" s="222" t="s">
        <v>305</v>
      </c>
      <c r="H217" s="223">
        <v>7</v>
      </c>
      <c r="I217" s="224"/>
      <c r="J217" s="225">
        <f>ROUND(I217*H217,2)</f>
        <v>0</v>
      </c>
      <c r="K217" s="221" t="s">
        <v>129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0.087417999999999996</v>
      </c>
      <c r="R217" s="228">
        <f>Q217*H217</f>
        <v>0.61192599999999997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130</v>
      </c>
      <c r="AT217" s="230" t="s">
        <v>125</v>
      </c>
      <c r="AU217" s="230" t="s">
        <v>86</v>
      </c>
      <c r="AY217" s="18" t="s">
        <v>123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130</v>
      </c>
      <c r="BM217" s="230" t="s">
        <v>318</v>
      </c>
    </row>
    <row r="218" s="2" customFormat="1" ht="24.15" customHeight="1">
      <c r="A218" s="39"/>
      <c r="B218" s="40"/>
      <c r="C218" s="276" t="s">
        <v>319</v>
      </c>
      <c r="D218" s="276" t="s">
        <v>279</v>
      </c>
      <c r="E218" s="277" t="s">
        <v>320</v>
      </c>
      <c r="F218" s="278" t="s">
        <v>321</v>
      </c>
      <c r="G218" s="279" t="s">
        <v>305</v>
      </c>
      <c r="H218" s="280">
        <v>7</v>
      </c>
      <c r="I218" s="281"/>
      <c r="J218" s="282">
        <f>ROUND(I218*H218,2)</f>
        <v>0</v>
      </c>
      <c r="K218" s="278" t="s">
        <v>129</v>
      </c>
      <c r="L218" s="283"/>
      <c r="M218" s="284" t="s">
        <v>1</v>
      </c>
      <c r="N218" s="285" t="s">
        <v>41</v>
      </c>
      <c r="O218" s="92"/>
      <c r="P218" s="228">
        <f>O218*H218</f>
        <v>0</v>
      </c>
      <c r="Q218" s="228">
        <v>0.043999999999999997</v>
      </c>
      <c r="R218" s="228">
        <f>Q218*H218</f>
        <v>0.308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161</v>
      </c>
      <c r="AT218" s="230" t="s">
        <v>279</v>
      </c>
      <c r="AU218" s="230" t="s">
        <v>86</v>
      </c>
      <c r="AY218" s="18" t="s">
        <v>123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130</v>
      </c>
      <c r="BM218" s="230" t="s">
        <v>322</v>
      </c>
    </row>
    <row r="219" s="13" customFormat="1">
      <c r="A219" s="13"/>
      <c r="B219" s="232"/>
      <c r="C219" s="233"/>
      <c r="D219" s="234" t="s">
        <v>158</v>
      </c>
      <c r="E219" s="235" t="s">
        <v>1</v>
      </c>
      <c r="F219" s="236" t="s">
        <v>323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158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123</v>
      </c>
    </row>
    <row r="220" s="13" customFormat="1">
      <c r="A220" s="13"/>
      <c r="B220" s="232"/>
      <c r="C220" s="233"/>
      <c r="D220" s="234" t="s">
        <v>158</v>
      </c>
      <c r="E220" s="235" t="s">
        <v>1</v>
      </c>
      <c r="F220" s="236" t="s">
        <v>324</v>
      </c>
      <c r="G220" s="233"/>
      <c r="H220" s="237">
        <v>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158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123</v>
      </c>
    </row>
    <row r="221" s="13" customFormat="1">
      <c r="A221" s="13"/>
      <c r="B221" s="232"/>
      <c r="C221" s="233"/>
      <c r="D221" s="234" t="s">
        <v>158</v>
      </c>
      <c r="E221" s="235" t="s">
        <v>1</v>
      </c>
      <c r="F221" s="236" t="s">
        <v>325</v>
      </c>
      <c r="G221" s="233"/>
      <c r="H221" s="237">
        <v>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158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123</v>
      </c>
    </row>
    <row r="222" s="13" customFormat="1">
      <c r="A222" s="13"/>
      <c r="B222" s="232"/>
      <c r="C222" s="233"/>
      <c r="D222" s="234" t="s">
        <v>158</v>
      </c>
      <c r="E222" s="235" t="s">
        <v>1</v>
      </c>
      <c r="F222" s="236" t="s">
        <v>326</v>
      </c>
      <c r="G222" s="233"/>
      <c r="H222" s="237">
        <v>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158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123</v>
      </c>
    </row>
    <row r="223" s="13" customFormat="1">
      <c r="A223" s="13"/>
      <c r="B223" s="232"/>
      <c r="C223" s="233"/>
      <c r="D223" s="234" t="s">
        <v>158</v>
      </c>
      <c r="E223" s="235" t="s">
        <v>1</v>
      </c>
      <c r="F223" s="236" t="s">
        <v>327</v>
      </c>
      <c r="G223" s="233"/>
      <c r="H223" s="237">
        <v>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158</v>
      </c>
      <c r="AU223" s="243" t="s">
        <v>86</v>
      </c>
      <c r="AV223" s="13" t="s">
        <v>86</v>
      </c>
      <c r="AW223" s="13" t="s">
        <v>32</v>
      </c>
      <c r="AX223" s="13" t="s">
        <v>76</v>
      </c>
      <c r="AY223" s="243" t="s">
        <v>123</v>
      </c>
    </row>
    <row r="224" s="13" customFormat="1">
      <c r="A224" s="13"/>
      <c r="B224" s="232"/>
      <c r="C224" s="233"/>
      <c r="D224" s="234" t="s">
        <v>158</v>
      </c>
      <c r="E224" s="235" t="s">
        <v>1</v>
      </c>
      <c r="F224" s="236" t="s">
        <v>328</v>
      </c>
      <c r="G224" s="233"/>
      <c r="H224" s="237">
        <v>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158</v>
      </c>
      <c r="AU224" s="243" t="s">
        <v>86</v>
      </c>
      <c r="AV224" s="13" t="s">
        <v>86</v>
      </c>
      <c r="AW224" s="13" t="s">
        <v>32</v>
      </c>
      <c r="AX224" s="13" t="s">
        <v>76</v>
      </c>
      <c r="AY224" s="243" t="s">
        <v>123</v>
      </c>
    </row>
    <row r="225" s="13" customFormat="1">
      <c r="A225" s="13"/>
      <c r="B225" s="232"/>
      <c r="C225" s="233"/>
      <c r="D225" s="234" t="s">
        <v>158</v>
      </c>
      <c r="E225" s="235" t="s">
        <v>1</v>
      </c>
      <c r="F225" s="236" t="s">
        <v>329</v>
      </c>
      <c r="G225" s="233"/>
      <c r="H225" s="237">
        <v>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158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123</v>
      </c>
    </row>
    <row r="226" s="15" customFormat="1">
      <c r="A226" s="15"/>
      <c r="B226" s="254"/>
      <c r="C226" s="255"/>
      <c r="D226" s="234" t="s">
        <v>158</v>
      </c>
      <c r="E226" s="256" t="s">
        <v>1</v>
      </c>
      <c r="F226" s="257" t="s">
        <v>172</v>
      </c>
      <c r="G226" s="255"/>
      <c r="H226" s="258">
        <v>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158</v>
      </c>
      <c r="AU226" s="264" t="s">
        <v>86</v>
      </c>
      <c r="AV226" s="15" t="s">
        <v>130</v>
      </c>
      <c r="AW226" s="15" t="s">
        <v>32</v>
      </c>
      <c r="AX226" s="15" t="s">
        <v>84</v>
      </c>
      <c r="AY226" s="264" t="s">
        <v>123</v>
      </c>
    </row>
    <row r="227" s="2" customFormat="1" ht="33" customHeight="1">
      <c r="A227" s="39"/>
      <c r="B227" s="40"/>
      <c r="C227" s="219" t="s">
        <v>330</v>
      </c>
      <c r="D227" s="219" t="s">
        <v>125</v>
      </c>
      <c r="E227" s="220" t="s">
        <v>331</v>
      </c>
      <c r="F227" s="221" t="s">
        <v>332</v>
      </c>
      <c r="G227" s="222" t="s">
        <v>305</v>
      </c>
      <c r="H227" s="223">
        <v>2</v>
      </c>
      <c r="I227" s="224"/>
      <c r="J227" s="225">
        <f>ROUND(I227*H227,2)</f>
        <v>0</v>
      </c>
      <c r="K227" s="221" t="s">
        <v>129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0.087417999999999996</v>
      </c>
      <c r="R227" s="228">
        <f>Q227*H227</f>
        <v>0.17483599999999999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130</v>
      </c>
      <c r="AT227" s="230" t="s">
        <v>125</v>
      </c>
      <c r="AU227" s="230" t="s">
        <v>86</v>
      </c>
      <c r="AY227" s="18" t="s">
        <v>123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130</v>
      </c>
      <c r="BM227" s="230" t="s">
        <v>333</v>
      </c>
    </row>
    <row r="228" s="2" customFormat="1" ht="24.15" customHeight="1">
      <c r="A228" s="39"/>
      <c r="B228" s="40"/>
      <c r="C228" s="276" t="s">
        <v>334</v>
      </c>
      <c r="D228" s="276" t="s">
        <v>279</v>
      </c>
      <c r="E228" s="277" t="s">
        <v>335</v>
      </c>
      <c r="F228" s="278" t="s">
        <v>336</v>
      </c>
      <c r="G228" s="279" t="s">
        <v>305</v>
      </c>
      <c r="H228" s="280">
        <v>2</v>
      </c>
      <c r="I228" s="281"/>
      <c r="J228" s="282">
        <f>ROUND(I228*H228,2)</f>
        <v>0</v>
      </c>
      <c r="K228" s="278" t="s">
        <v>129</v>
      </c>
      <c r="L228" s="283"/>
      <c r="M228" s="284" t="s">
        <v>1</v>
      </c>
      <c r="N228" s="285" t="s">
        <v>41</v>
      </c>
      <c r="O228" s="92"/>
      <c r="P228" s="228">
        <f>O228*H228</f>
        <v>0</v>
      </c>
      <c r="Q228" s="228">
        <v>0.066000000000000003</v>
      </c>
      <c r="R228" s="228">
        <f>Q228*H228</f>
        <v>0.13200000000000001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161</v>
      </c>
      <c r="AT228" s="230" t="s">
        <v>279</v>
      </c>
      <c r="AU228" s="230" t="s">
        <v>86</v>
      </c>
      <c r="AY228" s="18" t="s">
        <v>123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130</v>
      </c>
      <c r="BM228" s="230" t="s">
        <v>337</v>
      </c>
    </row>
    <row r="229" s="13" customFormat="1">
      <c r="A229" s="13"/>
      <c r="B229" s="232"/>
      <c r="C229" s="233"/>
      <c r="D229" s="234" t="s">
        <v>158</v>
      </c>
      <c r="E229" s="235" t="s">
        <v>1</v>
      </c>
      <c r="F229" s="236" t="s">
        <v>338</v>
      </c>
      <c r="G229" s="233"/>
      <c r="H229" s="237">
        <v>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158</v>
      </c>
      <c r="AU229" s="243" t="s">
        <v>86</v>
      </c>
      <c r="AV229" s="13" t="s">
        <v>86</v>
      </c>
      <c r="AW229" s="13" t="s">
        <v>32</v>
      </c>
      <c r="AX229" s="13" t="s">
        <v>84</v>
      </c>
      <c r="AY229" s="243" t="s">
        <v>123</v>
      </c>
    </row>
    <row r="230" s="12" customFormat="1" ht="22.8" customHeight="1">
      <c r="A230" s="12"/>
      <c r="B230" s="203"/>
      <c r="C230" s="204"/>
      <c r="D230" s="205" t="s">
        <v>75</v>
      </c>
      <c r="E230" s="217" t="s">
        <v>144</v>
      </c>
      <c r="F230" s="217" t="s">
        <v>339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SUM(P231:P238)</f>
        <v>0</v>
      </c>
      <c r="Q230" s="211"/>
      <c r="R230" s="212">
        <f>SUM(R231:R238)</f>
        <v>20.6919</v>
      </c>
      <c r="S230" s="211"/>
      <c r="T230" s="213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84</v>
      </c>
      <c r="AT230" s="215" t="s">
        <v>75</v>
      </c>
      <c r="AU230" s="215" t="s">
        <v>84</v>
      </c>
      <c r="AY230" s="214" t="s">
        <v>123</v>
      </c>
      <c r="BK230" s="216">
        <f>SUM(BK231:BK238)</f>
        <v>0</v>
      </c>
    </row>
    <row r="231" s="2" customFormat="1" ht="37.8" customHeight="1">
      <c r="A231" s="39"/>
      <c r="B231" s="40"/>
      <c r="C231" s="219" t="s">
        <v>340</v>
      </c>
      <c r="D231" s="219" t="s">
        <v>125</v>
      </c>
      <c r="E231" s="220" t="s">
        <v>341</v>
      </c>
      <c r="F231" s="221" t="s">
        <v>342</v>
      </c>
      <c r="G231" s="222" t="s">
        <v>128</v>
      </c>
      <c r="H231" s="223">
        <v>45</v>
      </c>
      <c r="I231" s="224"/>
      <c r="J231" s="225">
        <f>ROUND(I231*H231,2)</f>
        <v>0</v>
      </c>
      <c r="K231" s="221" t="s">
        <v>129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0.34499999999999997</v>
      </c>
      <c r="R231" s="228">
        <f>Q231*H231</f>
        <v>15.524999999999999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130</v>
      </c>
      <c r="AT231" s="230" t="s">
        <v>125</v>
      </c>
      <c r="AU231" s="230" t="s">
        <v>86</v>
      </c>
      <c r="AY231" s="18" t="s">
        <v>123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130</v>
      </c>
      <c r="BM231" s="230" t="s">
        <v>343</v>
      </c>
    </row>
    <row r="232" s="2" customFormat="1" ht="90" customHeight="1">
      <c r="A232" s="39"/>
      <c r="B232" s="40"/>
      <c r="C232" s="219" t="s">
        <v>344</v>
      </c>
      <c r="D232" s="219" t="s">
        <v>125</v>
      </c>
      <c r="E232" s="220" t="s">
        <v>345</v>
      </c>
      <c r="F232" s="221" t="s">
        <v>346</v>
      </c>
      <c r="G232" s="222" t="s">
        <v>128</v>
      </c>
      <c r="H232" s="223">
        <v>45</v>
      </c>
      <c r="I232" s="224"/>
      <c r="J232" s="225">
        <f>ROUND(I232*H232,2)</f>
        <v>0</v>
      </c>
      <c r="K232" s="221" t="s">
        <v>129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130</v>
      </c>
      <c r="AT232" s="230" t="s">
        <v>125</v>
      </c>
      <c r="AU232" s="230" t="s">
        <v>86</v>
      </c>
      <c r="AY232" s="18" t="s">
        <v>123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130</v>
      </c>
      <c r="BM232" s="230" t="s">
        <v>347</v>
      </c>
    </row>
    <row r="233" s="2" customFormat="1" ht="78" customHeight="1">
      <c r="A233" s="39"/>
      <c r="B233" s="40"/>
      <c r="C233" s="219" t="s">
        <v>348</v>
      </c>
      <c r="D233" s="219" t="s">
        <v>125</v>
      </c>
      <c r="E233" s="220" t="s">
        <v>349</v>
      </c>
      <c r="F233" s="221" t="s">
        <v>350</v>
      </c>
      <c r="G233" s="222" t="s">
        <v>128</v>
      </c>
      <c r="H233" s="223">
        <v>45</v>
      </c>
      <c r="I233" s="224"/>
      <c r="J233" s="225">
        <f>ROUND(I233*H233,2)</f>
        <v>0</v>
      </c>
      <c r="K233" s="221" t="s">
        <v>129</v>
      </c>
      <c r="L233" s="45"/>
      <c r="M233" s="226" t="s">
        <v>1</v>
      </c>
      <c r="N233" s="227" t="s">
        <v>41</v>
      </c>
      <c r="O233" s="92"/>
      <c r="P233" s="228">
        <f>O233*H233</f>
        <v>0</v>
      </c>
      <c r="Q233" s="228">
        <v>0.089219999999999994</v>
      </c>
      <c r="R233" s="228">
        <f>Q233*H233</f>
        <v>4.0148999999999999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130</v>
      </c>
      <c r="AT233" s="230" t="s">
        <v>125</v>
      </c>
      <c r="AU233" s="230" t="s">
        <v>86</v>
      </c>
      <c r="AY233" s="18" t="s">
        <v>123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130</v>
      </c>
      <c r="BM233" s="230" t="s">
        <v>351</v>
      </c>
    </row>
    <row r="234" s="13" customFormat="1">
      <c r="A234" s="13"/>
      <c r="B234" s="232"/>
      <c r="C234" s="233"/>
      <c r="D234" s="234" t="s">
        <v>158</v>
      </c>
      <c r="E234" s="235" t="s">
        <v>1</v>
      </c>
      <c r="F234" s="236" t="s">
        <v>352</v>
      </c>
      <c r="G234" s="233"/>
      <c r="H234" s="237">
        <v>35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158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123</v>
      </c>
    </row>
    <row r="235" s="13" customFormat="1">
      <c r="A235" s="13"/>
      <c r="B235" s="232"/>
      <c r="C235" s="233"/>
      <c r="D235" s="234" t="s">
        <v>158</v>
      </c>
      <c r="E235" s="235" t="s">
        <v>1</v>
      </c>
      <c r="F235" s="236" t="s">
        <v>353</v>
      </c>
      <c r="G235" s="233"/>
      <c r="H235" s="237">
        <v>10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158</v>
      </c>
      <c r="AU235" s="243" t="s">
        <v>86</v>
      </c>
      <c r="AV235" s="13" t="s">
        <v>86</v>
      </c>
      <c r="AW235" s="13" t="s">
        <v>32</v>
      </c>
      <c r="AX235" s="13" t="s">
        <v>76</v>
      </c>
      <c r="AY235" s="243" t="s">
        <v>123</v>
      </c>
    </row>
    <row r="236" s="15" customFormat="1">
      <c r="A236" s="15"/>
      <c r="B236" s="254"/>
      <c r="C236" s="255"/>
      <c r="D236" s="234" t="s">
        <v>158</v>
      </c>
      <c r="E236" s="256" t="s">
        <v>1</v>
      </c>
      <c r="F236" s="257" t="s">
        <v>172</v>
      </c>
      <c r="G236" s="255"/>
      <c r="H236" s="258">
        <v>45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158</v>
      </c>
      <c r="AU236" s="264" t="s">
        <v>86</v>
      </c>
      <c r="AV236" s="15" t="s">
        <v>130</v>
      </c>
      <c r="AW236" s="15" t="s">
        <v>32</v>
      </c>
      <c r="AX236" s="15" t="s">
        <v>84</v>
      </c>
      <c r="AY236" s="264" t="s">
        <v>123</v>
      </c>
    </row>
    <row r="237" s="2" customFormat="1" ht="24.15" customHeight="1">
      <c r="A237" s="39"/>
      <c r="B237" s="40"/>
      <c r="C237" s="276" t="s">
        <v>354</v>
      </c>
      <c r="D237" s="276" t="s">
        <v>279</v>
      </c>
      <c r="E237" s="277" t="s">
        <v>355</v>
      </c>
      <c r="F237" s="278" t="s">
        <v>356</v>
      </c>
      <c r="G237" s="279" t="s">
        <v>128</v>
      </c>
      <c r="H237" s="280">
        <v>9</v>
      </c>
      <c r="I237" s="281"/>
      <c r="J237" s="282">
        <f>ROUND(I237*H237,2)</f>
        <v>0</v>
      </c>
      <c r="K237" s="278" t="s">
        <v>129</v>
      </c>
      <c r="L237" s="283"/>
      <c r="M237" s="284" t="s">
        <v>1</v>
      </c>
      <c r="N237" s="285" t="s">
        <v>41</v>
      </c>
      <c r="O237" s="92"/>
      <c r="P237" s="228">
        <f>O237*H237</f>
        <v>0</v>
      </c>
      <c r="Q237" s="228">
        <v>0.128</v>
      </c>
      <c r="R237" s="228">
        <f>Q237*H237</f>
        <v>1.1520000000000001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161</v>
      </c>
      <c r="AT237" s="230" t="s">
        <v>279</v>
      </c>
      <c r="AU237" s="230" t="s">
        <v>86</v>
      </c>
      <c r="AY237" s="18" t="s">
        <v>123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130</v>
      </c>
      <c r="BM237" s="230" t="s">
        <v>357</v>
      </c>
    </row>
    <row r="238" s="13" customFormat="1">
      <c r="A238" s="13"/>
      <c r="B238" s="232"/>
      <c r="C238" s="233"/>
      <c r="D238" s="234" t="s">
        <v>158</v>
      </c>
      <c r="E238" s="235" t="s">
        <v>1</v>
      </c>
      <c r="F238" s="236" t="s">
        <v>358</v>
      </c>
      <c r="G238" s="233"/>
      <c r="H238" s="237">
        <v>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158</v>
      </c>
      <c r="AU238" s="243" t="s">
        <v>86</v>
      </c>
      <c r="AV238" s="13" t="s">
        <v>86</v>
      </c>
      <c r="AW238" s="13" t="s">
        <v>32</v>
      </c>
      <c r="AX238" s="13" t="s">
        <v>84</v>
      </c>
      <c r="AY238" s="243" t="s">
        <v>123</v>
      </c>
    </row>
    <row r="239" s="12" customFormat="1" ht="22.8" customHeight="1">
      <c r="A239" s="12"/>
      <c r="B239" s="203"/>
      <c r="C239" s="204"/>
      <c r="D239" s="205" t="s">
        <v>75</v>
      </c>
      <c r="E239" s="217" t="s">
        <v>149</v>
      </c>
      <c r="F239" s="217" t="s">
        <v>359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f>SUM(P240:P244)</f>
        <v>0</v>
      </c>
      <c r="Q239" s="211"/>
      <c r="R239" s="212">
        <f>SUM(R240:R244)</f>
        <v>33.605528</v>
      </c>
      <c r="S239" s="211"/>
      <c r="T239" s="213">
        <f>SUM(T240:T244)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84</v>
      </c>
      <c r="AT239" s="215" t="s">
        <v>75</v>
      </c>
      <c r="AU239" s="215" t="s">
        <v>84</v>
      </c>
      <c r="AY239" s="214" t="s">
        <v>123</v>
      </c>
      <c r="BK239" s="216">
        <f>SUM(BK240:BK244)</f>
        <v>0</v>
      </c>
    </row>
    <row r="240" s="2" customFormat="1" ht="24.15" customHeight="1">
      <c r="A240" s="39"/>
      <c r="B240" s="40"/>
      <c r="C240" s="219" t="s">
        <v>360</v>
      </c>
      <c r="D240" s="219" t="s">
        <v>125</v>
      </c>
      <c r="E240" s="220" t="s">
        <v>361</v>
      </c>
      <c r="F240" s="221" t="s">
        <v>362</v>
      </c>
      <c r="G240" s="222" t="s">
        <v>138</v>
      </c>
      <c r="H240" s="223">
        <v>383.80000000000001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0.087559999999999999</v>
      </c>
      <c r="R240" s="228">
        <f>Q240*H240</f>
        <v>33.605528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130</v>
      </c>
      <c r="AT240" s="230" t="s">
        <v>125</v>
      </c>
      <c r="AU240" s="230" t="s">
        <v>86</v>
      </c>
      <c r="AY240" s="18" t="s">
        <v>123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130</v>
      </c>
      <c r="BM240" s="230" t="s">
        <v>363</v>
      </c>
    </row>
    <row r="241" s="13" customFormat="1">
      <c r="A241" s="13"/>
      <c r="B241" s="232"/>
      <c r="C241" s="233"/>
      <c r="D241" s="234" t="s">
        <v>158</v>
      </c>
      <c r="E241" s="235" t="s">
        <v>1</v>
      </c>
      <c r="F241" s="236" t="s">
        <v>364</v>
      </c>
      <c r="G241" s="233"/>
      <c r="H241" s="237">
        <v>63.140000000000001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158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123</v>
      </c>
    </row>
    <row r="242" s="13" customFormat="1">
      <c r="A242" s="13"/>
      <c r="B242" s="232"/>
      <c r="C242" s="233"/>
      <c r="D242" s="234" t="s">
        <v>158</v>
      </c>
      <c r="E242" s="235" t="s">
        <v>1</v>
      </c>
      <c r="F242" s="236" t="s">
        <v>365</v>
      </c>
      <c r="G242" s="233"/>
      <c r="H242" s="237">
        <v>134.28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158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123</v>
      </c>
    </row>
    <row r="243" s="13" customFormat="1">
      <c r="A243" s="13"/>
      <c r="B243" s="232"/>
      <c r="C243" s="233"/>
      <c r="D243" s="234" t="s">
        <v>158</v>
      </c>
      <c r="E243" s="235" t="s">
        <v>1</v>
      </c>
      <c r="F243" s="236" t="s">
        <v>366</v>
      </c>
      <c r="G243" s="233"/>
      <c r="H243" s="237">
        <v>186.38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158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123</v>
      </c>
    </row>
    <row r="244" s="15" customFormat="1">
      <c r="A244" s="15"/>
      <c r="B244" s="254"/>
      <c r="C244" s="255"/>
      <c r="D244" s="234" t="s">
        <v>158</v>
      </c>
      <c r="E244" s="256" t="s">
        <v>1</v>
      </c>
      <c r="F244" s="257" t="s">
        <v>172</v>
      </c>
      <c r="G244" s="255"/>
      <c r="H244" s="258">
        <v>383.80000000000001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158</v>
      </c>
      <c r="AU244" s="264" t="s">
        <v>86</v>
      </c>
      <c r="AV244" s="15" t="s">
        <v>130</v>
      </c>
      <c r="AW244" s="15" t="s">
        <v>32</v>
      </c>
      <c r="AX244" s="15" t="s">
        <v>84</v>
      </c>
      <c r="AY244" s="264" t="s">
        <v>123</v>
      </c>
    </row>
    <row r="245" s="12" customFormat="1" ht="22.8" customHeight="1">
      <c r="A245" s="12"/>
      <c r="B245" s="203"/>
      <c r="C245" s="204"/>
      <c r="D245" s="205" t="s">
        <v>75</v>
      </c>
      <c r="E245" s="217" t="s">
        <v>161</v>
      </c>
      <c r="F245" s="217" t="s">
        <v>367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SUM(P246:P326)</f>
        <v>0</v>
      </c>
      <c r="Q245" s="211"/>
      <c r="R245" s="212">
        <f>SUM(R246:R326)</f>
        <v>59.276454260000008</v>
      </c>
      <c r="S245" s="211"/>
      <c r="T245" s="213">
        <f>SUM(T246:T326)</f>
        <v>6.8711600000000006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84</v>
      </c>
      <c r="AT245" s="215" t="s">
        <v>75</v>
      </c>
      <c r="AU245" s="215" t="s">
        <v>84</v>
      </c>
      <c r="AY245" s="214" t="s">
        <v>123</v>
      </c>
      <c r="BK245" s="216">
        <f>SUM(BK246:BK326)</f>
        <v>0</v>
      </c>
    </row>
    <row r="246" s="2" customFormat="1" ht="24.15" customHeight="1">
      <c r="A246" s="39"/>
      <c r="B246" s="40"/>
      <c r="C246" s="219" t="s">
        <v>368</v>
      </c>
      <c r="D246" s="219" t="s">
        <v>125</v>
      </c>
      <c r="E246" s="220" t="s">
        <v>369</v>
      </c>
      <c r="F246" s="221" t="s">
        <v>370</v>
      </c>
      <c r="G246" s="222" t="s">
        <v>138</v>
      </c>
      <c r="H246" s="223">
        <v>3</v>
      </c>
      <c r="I246" s="224"/>
      <c r="J246" s="225">
        <f>ROUND(I246*H246,2)</f>
        <v>0</v>
      </c>
      <c r="K246" s="221" t="s">
        <v>129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0.065000000000000002</v>
      </c>
      <c r="T246" s="229">
        <f>S246*H246</f>
        <v>0.19500000000000001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130</v>
      </c>
      <c r="AT246" s="230" t="s">
        <v>125</v>
      </c>
      <c r="AU246" s="230" t="s">
        <v>86</v>
      </c>
      <c r="AY246" s="18" t="s">
        <v>123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130</v>
      </c>
      <c r="BM246" s="230" t="s">
        <v>371</v>
      </c>
    </row>
    <row r="247" s="2" customFormat="1" ht="24.15" customHeight="1">
      <c r="A247" s="39"/>
      <c r="B247" s="40"/>
      <c r="C247" s="219" t="s">
        <v>372</v>
      </c>
      <c r="D247" s="219" t="s">
        <v>125</v>
      </c>
      <c r="E247" s="220" t="s">
        <v>373</v>
      </c>
      <c r="F247" s="221" t="s">
        <v>374</v>
      </c>
      <c r="G247" s="222" t="s">
        <v>138</v>
      </c>
      <c r="H247" s="223">
        <v>3</v>
      </c>
      <c r="I247" s="224"/>
      <c r="J247" s="225">
        <f>ROUND(I247*H247,2)</f>
        <v>0</v>
      </c>
      <c r="K247" s="221" t="s">
        <v>129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1.2999999999999999E-05</v>
      </c>
      <c r="R247" s="228">
        <f>Q247*H247</f>
        <v>3.8999999999999999E-05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130</v>
      </c>
      <c r="AT247" s="230" t="s">
        <v>125</v>
      </c>
      <c r="AU247" s="230" t="s">
        <v>86</v>
      </c>
      <c r="AY247" s="18" t="s">
        <v>123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130</v>
      </c>
      <c r="BM247" s="230" t="s">
        <v>375</v>
      </c>
    </row>
    <row r="248" s="13" customFormat="1">
      <c r="A248" s="13"/>
      <c r="B248" s="232"/>
      <c r="C248" s="233"/>
      <c r="D248" s="234" t="s">
        <v>158</v>
      </c>
      <c r="E248" s="235" t="s">
        <v>1</v>
      </c>
      <c r="F248" s="236" t="s">
        <v>376</v>
      </c>
      <c r="G248" s="233"/>
      <c r="H248" s="237">
        <v>3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158</v>
      </c>
      <c r="AU248" s="243" t="s">
        <v>86</v>
      </c>
      <c r="AV248" s="13" t="s">
        <v>86</v>
      </c>
      <c r="AW248" s="13" t="s">
        <v>32</v>
      </c>
      <c r="AX248" s="13" t="s">
        <v>84</v>
      </c>
      <c r="AY248" s="243" t="s">
        <v>123</v>
      </c>
    </row>
    <row r="249" s="2" customFormat="1" ht="24.15" customHeight="1">
      <c r="A249" s="39"/>
      <c r="B249" s="40"/>
      <c r="C249" s="276" t="s">
        <v>377</v>
      </c>
      <c r="D249" s="276" t="s">
        <v>279</v>
      </c>
      <c r="E249" s="277" t="s">
        <v>378</v>
      </c>
      <c r="F249" s="278" t="s">
        <v>379</v>
      </c>
      <c r="G249" s="279" t="s">
        <v>138</v>
      </c>
      <c r="H249" s="280">
        <v>3.0899999999999999</v>
      </c>
      <c r="I249" s="281"/>
      <c r="J249" s="282">
        <f>ROUND(I249*H249,2)</f>
        <v>0</v>
      </c>
      <c r="K249" s="278" t="s">
        <v>129</v>
      </c>
      <c r="L249" s="283"/>
      <c r="M249" s="284" t="s">
        <v>1</v>
      </c>
      <c r="N249" s="285" t="s">
        <v>41</v>
      </c>
      <c r="O249" s="92"/>
      <c r="P249" s="228">
        <f>O249*H249</f>
        <v>0</v>
      </c>
      <c r="Q249" s="228">
        <v>0.00382</v>
      </c>
      <c r="R249" s="228">
        <f>Q249*H249</f>
        <v>0.0118038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161</v>
      </c>
      <c r="AT249" s="230" t="s">
        <v>279</v>
      </c>
      <c r="AU249" s="230" t="s">
        <v>86</v>
      </c>
      <c r="AY249" s="18" t="s">
        <v>123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130</v>
      </c>
      <c r="BM249" s="230" t="s">
        <v>380</v>
      </c>
    </row>
    <row r="250" s="13" customFormat="1">
      <c r="A250" s="13"/>
      <c r="B250" s="232"/>
      <c r="C250" s="233"/>
      <c r="D250" s="234" t="s">
        <v>158</v>
      </c>
      <c r="E250" s="235" t="s">
        <v>1</v>
      </c>
      <c r="F250" s="236" t="s">
        <v>381</v>
      </c>
      <c r="G250" s="233"/>
      <c r="H250" s="237">
        <v>3.0899999999999999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158</v>
      </c>
      <c r="AU250" s="243" t="s">
        <v>86</v>
      </c>
      <c r="AV250" s="13" t="s">
        <v>86</v>
      </c>
      <c r="AW250" s="13" t="s">
        <v>32</v>
      </c>
      <c r="AX250" s="13" t="s">
        <v>84</v>
      </c>
      <c r="AY250" s="243" t="s">
        <v>123</v>
      </c>
    </row>
    <row r="251" s="2" customFormat="1" ht="44.25" customHeight="1">
      <c r="A251" s="39"/>
      <c r="B251" s="40"/>
      <c r="C251" s="219" t="s">
        <v>382</v>
      </c>
      <c r="D251" s="219" t="s">
        <v>125</v>
      </c>
      <c r="E251" s="220" t="s">
        <v>383</v>
      </c>
      <c r="F251" s="221" t="s">
        <v>384</v>
      </c>
      <c r="G251" s="222" t="s">
        <v>305</v>
      </c>
      <c r="H251" s="223">
        <v>1</v>
      </c>
      <c r="I251" s="224"/>
      <c r="J251" s="225">
        <f>ROUND(I251*H251,2)</f>
        <v>0</v>
      </c>
      <c r="K251" s="221" t="s">
        <v>129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1.9E-06</v>
      </c>
      <c r="R251" s="228">
        <f>Q251*H251</f>
        <v>1.9E-06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130</v>
      </c>
      <c r="AT251" s="230" t="s">
        <v>125</v>
      </c>
      <c r="AU251" s="230" t="s">
        <v>86</v>
      </c>
      <c r="AY251" s="18" t="s">
        <v>123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130</v>
      </c>
      <c r="BM251" s="230" t="s">
        <v>385</v>
      </c>
    </row>
    <row r="252" s="13" customFormat="1">
      <c r="A252" s="13"/>
      <c r="B252" s="232"/>
      <c r="C252" s="233"/>
      <c r="D252" s="234" t="s">
        <v>158</v>
      </c>
      <c r="E252" s="235" t="s">
        <v>1</v>
      </c>
      <c r="F252" s="236" t="s">
        <v>386</v>
      </c>
      <c r="G252" s="233"/>
      <c r="H252" s="237">
        <v>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158</v>
      </c>
      <c r="AU252" s="243" t="s">
        <v>86</v>
      </c>
      <c r="AV252" s="13" t="s">
        <v>86</v>
      </c>
      <c r="AW252" s="13" t="s">
        <v>32</v>
      </c>
      <c r="AX252" s="13" t="s">
        <v>84</v>
      </c>
      <c r="AY252" s="243" t="s">
        <v>123</v>
      </c>
    </row>
    <row r="253" s="2" customFormat="1" ht="16.5" customHeight="1">
      <c r="A253" s="39"/>
      <c r="B253" s="40"/>
      <c r="C253" s="276" t="s">
        <v>387</v>
      </c>
      <c r="D253" s="276" t="s">
        <v>279</v>
      </c>
      <c r="E253" s="277" t="s">
        <v>388</v>
      </c>
      <c r="F253" s="278" t="s">
        <v>389</v>
      </c>
      <c r="G253" s="279" t="s">
        <v>305</v>
      </c>
      <c r="H253" s="280">
        <v>1</v>
      </c>
      <c r="I253" s="281"/>
      <c r="J253" s="282">
        <f>ROUND(I253*H253,2)</f>
        <v>0</v>
      </c>
      <c r="K253" s="278" t="s">
        <v>129</v>
      </c>
      <c r="L253" s="283"/>
      <c r="M253" s="284" t="s">
        <v>1</v>
      </c>
      <c r="N253" s="285" t="s">
        <v>41</v>
      </c>
      <c r="O253" s="92"/>
      <c r="P253" s="228">
        <f>O253*H253</f>
        <v>0</v>
      </c>
      <c r="Q253" s="228">
        <v>0.0014</v>
      </c>
      <c r="R253" s="228">
        <f>Q253*H253</f>
        <v>0.0014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161</v>
      </c>
      <c r="AT253" s="230" t="s">
        <v>279</v>
      </c>
      <c r="AU253" s="230" t="s">
        <v>86</v>
      </c>
      <c r="AY253" s="18" t="s">
        <v>123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130</v>
      </c>
      <c r="BM253" s="230" t="s">
        <v>390</v>
      </c>
    </row>
    <row r="254" s="2" customFormat="1" ht="37.8" customHeight="1">
      <c r="A254" s="39"/>
      <c r="B254" s="40"/>
      <c r="C254" s="219" t="s">
        <v>391</v>
      </c>
      <c r="D254" s="219" t="s">
        <v>125</v>
      </c>
      <c r="E254" s="220" t="s">
        <v>392</v>
      </c>
      <c r="F254" s="221" t="s">
        <v>393</v>
      </c>
      <c r="G254" s="222" t="s">
        <v>305</v>
      </c>
      <c r="H254" s="223">
        <v>1</v>
      </c>
      <c r="I254" s="224"/>
      <c r="J254" s="225">
        <f>ROUND(I254*H254,2)</f>
        <v>0</v>
      </c>
      <c r="K254" s="221" t="s">
        <v>129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1.9E-06</v>
      </c>
      <c r="R254" s="228">
        <f>Q254*H254</f>
        <v>1.9E-06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130</v>
      </c>
      <c r="AT254" s="230" t="s">
        <v>125</v>
      </c>
      <c r="AU254" s="230" t="s">
        <v>86</v>
      </c>
      <c r="AY254" s="18" t="s">
        <v>123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130</v>
      </c>
      <c r="BM254" s="230" t="s">
        <v>394</v>
      </c>
    </row>
    <row r="255" s="13" customFormat="1">
      <c r="A255" s="13"/>
      <c r="B255" s="232"/>
      <c r="C255" s="233"/>
      <c r="D255" s="234" t="s">
        <v>158</v>
      </c>
      <c r="E255" s="235" t="s">
        <v>1</v>
      </c>
      <c r="F255" s="236" t="s">
        <v>386</v>
      </c>
      <c r="G255" s="233"/>
      <c r="H255" s="237">
        <v>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158</v>
      </c>
      <c r="AU255" s="243" t="s">
        <v>86</v>
      </c>
      <c r="AV255" s="13" t="s">
        <v>86</v>
      </c>
      <c r="AW255" s="13" t="s">
        <v>32</v>
      </c>
      <c r="AX255" s="13" t="s">
        <v>84</v>
      </c>
      <c r="AY255" s="243" t="s">
        <v>123</v>
      </c>
    </row>
    <row r="256" s="2" customFormat="1" ht="16.5" customHeight="1">
      <c r="A256" s="39"/>
      <c r="B256" s="40"/>
      <c r="C256" s="276" t="s">
        <v>395</v>
      </c>
      <c r="D256" s="276" t="s">
        <v>279</v>
      </c>
      <c r="E256" s="277" t="s">
        <v>396</v>
      </c>
      <c r="F256" s="278" t="s">
        <v>397</v>
      </c>
      <c r="G256" s="279" t="s">
        <v>305</v>
      </c>
      <c r="H256" s="280">
        <v>1</v>
      </c>
      <c r="I256" s="281"/>
      <c r="J256" s="282">
        <f>ROUND(I256*H256,2)</f>
        <v>0</v>
      </c>
      <c r="K256" s="278" t="s">
        <v>129</v>
      </c>
      <c r="L256" s="283"/>
      <c r="M256" s="284" t="s">
        <v>1</v>
      </c>
      <c r="N256" s="285" t="s">
        <v>41</v>
      </c>
      <c r="O256" s="92"/>
      <c r="P256" s="228">
        <f>O256*H256</f>
        <v>0</v>
      </c>
      <c r="Q256" s="228">
        <v>0.0014599999999999999</v>
      </c>
      <c r="R256" s="228">
        <f>Q256*H256</f>
        <v>0.0014599999999999999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161</v>
      </c>
      <c r="AT256" s="230" t="s">
        <v>279</v>
      </c>
      <c r="AU256" s="230" t="s">
        <v>86</v>
      </c>
      <c r="AY256" s="18" t="s">
        <v>123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130</v>
      </c>
      <c r="BM256" s="230" t="s">
        <v>398</v>
      </c>
    </row>
    <row r="257" s="2" customFormat="1" ht="33" customHeight="1">
      <c r="A257" s="39"/>
      <c r="B257" s="40"/>
      <c r="C257" s="219" t="s">
        <v>399</v>
      </c>
      <c r="D257" s="219" t="s">
        <v>125</v>
      </c>
      <c r="E257" s="220" t="s">
        <v>400</v>
      </c>
      <c r="F257" s="221" t="s">
        <v>401</v>
      </c>
      <c r="G257" s="222" t="s">
        <v>152</v>
      </c>
      <c r="H257" s="223">
        <v>1</v>
      </c>
      <c r="I257" s="224"/>
      <c r="J257" s="225">
        <f>ROUND(I257*H257,2)</f>
        <v>0</v>
      </c>
      <c r="K257" s="221" t="s">
        <v>1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130</v>
      </c>
      <c r="AT257" s="230" t="s">
        <v>125</v>
      </c>
      <c r="AU257" s="230" t="s">
        <v>86</v>
      </c>
      <c r="AY257" s="18" t="s">
        <v>123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130</v>
      </c>
      <c r="BM257" s="230" t="s">
        <v>402</v>
      </c>
    </row>
    <row r="258" s="2" customFormat="1" ht="33" customHeight="1">
      <c r="A258" s="39"/>
      <c r="B258" s="40"/>
      <c r="C258" s="219" t="s">
        <v>403</v>
      </c>
      <c r="D258" s="219" t="s">
        <v>125</v>
      </c>
      <c r="E258" s="220" t="s">
        <v>404</v>
      </c>
      <c r="F258" s="221" t="s">
        <v>405</v>
      </c>
      <c r="G258" s="222" t="s">
        <v>188</v>
      </c>
      <c r="H258" s="223">
        <v>4.7160000000000002</v>
      </c>
      <c r="I258" s="224"/>
      <c r="J258" s="225">
        <f>ROUND(I258*H258,2)</f>
        <v>0</v>
      </c>
      <c r="K258" s="221" t="s">
        <v>129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0.59999999999999998</v>
      </c>
      <c r="T258" s="229">
        <f>S258*H258</f>
        <v>2.8296000000000001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130</v>
      </c>
      <c r="AT258" s="230" t="s">
        <v>125</v>
      </c>
      <c r="AU258" s="230" t="s">
        <v>86</v>
      </c>
      <c r="AY258" s="18" t="s">
        <v>123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130</v>
      </c>
      <c r="BM258" s="230" t="s">
        <v>406</v>
      </c>
    </row>
    <row r="259" s="13" customFormat="1">
      <c r="A259" s="13"/>
      <c r="B259" s="232"/>
      <c r="C259" s="233"/>
      <c r="D259" s="234" t="s">
        <v>158</v>
      </c>
      <c r="E259" s="235" t="s">
        <v>1</v>
      </c>
      <c r="F259" s="236" t="s">
        <v>407</v>
      </c>
      <c r="G259" s="233"/>
      <c r="H259" s="237">
        <v>2.1709999999999998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158</v>
      </c>
      <c r="AU259" s="243" t="s">
        <v>86</v>
      </c>
      <c r="AV259" s="13" t="s">
        <v>86</v>
      </c>
      <c r="AW259" s="13" t="s">
        <v>32</v>
      </c>
      <c r="AX259" s="13" t="s">
        <v>76</v>
      </c>
      <c r="AY259" s="243" t="s">
        <v>123</v>
      </c>
    </row>
    <row r="260" s="13" customFormat="1">
      <c r="A260" s="13"/>
      <c r="B260" s="232"/>
      <c r="C260" s="233"/>
      <c r="D260" s="234" t="s">
        <v>158</v>
      </c>
      <c r="E260" s="235" t="s">
        <v>1</v>
      </c>
      <c r="F260" s="236" t="s">
        <v>408</v>
      </c>
      <c r="G260" s="233"/>
      <c r="H260" s="237">
        <v>2.5449999999999999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158</v>
      </c>
      <c r="AU260" s="243" t="s">
        <v>86</v>
      </c>
      <c r="AV260" s="13" t="s">
        <v>86</v>
      </c>
      <c r="AW260" s="13" t="s">
        <v>32</v>
      </c>
      <c r="AX260" s="13" t="s">
        <v>76</v>
      </c>
      <c r="AY260" s="243" t="s">
        <v>123</v>
      </c>
    </row>
    <row r="261" s="15" customFormat="1">
      <c r="A261" s="15"/>
      <c r="B261" s="254"/>
      <c r="C261" s="255"/>
      <c r="D261" s="234" t="s">
        <v>158</v>
      </c>
      <c r="E261" s="256" t="s">
        <v>1</v>
      </c>
      <c r="F261" s="257" t="s">
        <v>172</v>
      </c>
      <c r="G261" s="255"/>
      <c r="H261" s="258">
        <v>4.7160000000000002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158</v>
      </c>
      <c r="AU261" s="264" t="s">
        <v>86</v>
      </c>
      <c r="AV261" s="15" t="s">
        <v>130</v>
      </c>
      <c r="AW261" s="15" t="s">
        <v>32</v>
      </c>
      <c r="AX261" s="15" t="s">
        <v>84</v>
      </c>
      <c r="AY261" s="264" t="s">
        <v>123</v>
      </c>
    </row>
    <row r="262" s="2" customFormat="1" ht="33" customHeight="1">
      <c r="A262" s="39"/>
      <c r="B262" s="40"/>
      <c r="C262" s="219" t="s">
        <v>409</v>
      </c>
      <c r="D262" s="219" t="s">
        <v>125</v>
      </c>
      <c r="E262" s="220" t="s">
        <v>410</v>
      </c>
      <c r="F262" s="221" t="s">
        <v>411</v>
      </c>
      <c r="G262" s="222" t="s">
        <v>188</v>
      </c>
      <c r="H262" s="223">
        <v>6.8710000000000004</v>
      </c>
      <c r="I262" s="224"/>
      <c r="J262" s="225">
        <f>ROUND(I262*H262,2)</f>
        <v>0</v>
      </c>
      <c r="K262" s="221" t="s">
        <v>129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0.35999999999999999</v>
      </c>
      <c r="T262" s="229">
        <f>S262*H262</f>
        <v>2.47356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130</v>
      </c>
      <c r="AT262" s="230" t="s">
        <v>125</v>
      </c>
      <c r="AU262" s="230" t="s">
        <v>86</v>
      </c>
      <c r="AY262" s="18" t="s">
        <v>123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130</v>
      </c>
      <c r="BM262" s="230" t="s">
        <v>412</v>
      </c>
    </row>
    <row r="263" s="13" customFormat="1">
      <c r="A263" s="13"/>
      <c r="B263" s="232"/>
      <c r="C263" s="233"/>
      <c r="D263" s="234" t="s">
        <v>158</v>
      </c>
      <c r="E263" s="235" t="s">
        <v>1</v>
      </c>
      <c r="F263" s="236" t="s">
        <v>413</v>
      </c>
      <c r="G263" s="233"/>
      <c r="H263" s="237">
        <v>6.8710000000000004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158</v>
      </c>
      <c r="AU263" s="243" t="s">
        <v>86</v>
      </c>
      <c r="AV263" s="13" t="s">
        <v>86</v>
      </c>
      <c r="AW263" s="13" t="s">
        <v>32</v>
      </c>
      <c r="AX263" s="13" t="s">
        <v>84</v>
      </c>
      <c r="AY263" s="243" t="s">
        <v>123</v>
      </c>
    </row>
    <row r="264" s="2" customFormat="1" ht="24.15" customHeight="1">
      <c r="A264" s="39"/>
      <c r="B264" s="40"/>
      <c r="C264" s="219" t="s">
        <v>414</v>
      </c>
      <c r="D264" s="219" t="s">
        <v>125</v>
      </c>
      <c r="E264" s="220" t="s">
        <v>415</v>
      </c>
      <c r="F264" s="221" t="s">
        <v>416</v>
      </c>
      <c r="G264" s="222" t="s">
        <v>417</v>
      </c>
      <c r="H264" s="223">
        <v>1</v>
      </c>
      <c r="I264" s="224"/>
      <c r="J264" s="225">
        <f>ROUND(I264*H264,2)</f>
        <v>0</v>
      </c>
      <c r="K264" s="221" t="s">
        <v>129</v>
      </c>
      <c r="L264" s="45"/>
      <c r="M264" s="226" t="s">
        <v>1</v>
      </c>
      <c r="N264" s="227" t="s">
        <v>41</v>
      </c>
      <c r="O264" s="92"/>
      <c r="P264" s="228">
        <f>O264*H264</f>
        <v>0</v>
      </c>
      <c r="Q264" s="228">
        <v>0.00122342</v>
      </c>
      <c r="R264" s="228">
        <f>Q264*H264</f>
        <v>0.00122342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130</v>
      </c>
      <c r="AT264" s="230" t="s">
        <v>125</v>
      </c>
      <c r="AU264" s="230" t="s">
        <v>86</v>
      </c>
      <c r="AY264" s="18" t="s">
        <v>123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84</v>
      </c>
      <c r="BK264" s="231">
        <f>ROUND(I264*H264,2)</f>
        <v>0</v>
      </c>
      <c r="BL264" s="18" t="s">
        <v>130</v>
      </c>
      <c r="BM264" s="230" t="s">
        <v>418</v>
      </c>
    </row>
    <row r="265" s="2" customFormat="1" ht="24.15" customHeight="1">
      <c r="A265" s="39"/>
      <c r="B265" s="40"/>
      <c r="C265" s="219" t="s">
        <v>419</v>
      </c>
      <c r="D265" s="219" t="s">
        <v>125</v>
      </c>
      <c r="E265" s="220" t="s">
        <v>420</v>
      </c>
      <c r="F265" s="221" t="s">
        <v>421</v>
      </c>
      <c r="G265" s="222" t="s">
        <v>417</v>
      </c>
      <c r="H265" s="223">
        <v>2</v>
      </c>
      <c r="I265" s="224"/>
      <c r="J265" s="225">
        <f>ROUND(I265*H265,2)</f>
        <v>0</v>
      </c>
      <c r="K265" s="221" t="s">
        <v>129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0.00188342</v>
      </c>
      <c r="R265" s="228">
        <f>Q265*H265</f>
        <v>0.00376684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130</v>
      </c>
      <c r="AT265" s="230" t="s">
        <v>125</v>
      </c>
      <c r="AU265" s="230" t="s">
        <v>86</v>
      </c>
      <c r="AY265" s="18" t="s">
        <v>123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130</v>
      </c>
      <c r="BM265" s="230" t="s">
        <v>422</v>
      </c>
    </row>
    <row r="266" s="2" customFormat="1" ht="24.15" customHeight="1">
      <c r="A266" s="39"/>
      <c r="B266" s="40"/>
      <c r="C266" s="219" t="s">
        <v>423</v>
      </c>
      <c r="D266" s="219" t="s">
        <v>125</v>
      </c>
      <c r="E266" s="220" t="s">
        <v>424</v>
      </c>
      <c r="F266" s="221" t="s">
        <v>425</v>
      </c>
      <c r="G266" s="222" t="s">
        <v>305</v>
      </c>
      <c r="H266" s="223">
        <v>4</v>
      </c>
      <c r="I266" s="224"/>
      <c r="J266" s="225">
        <f>ROUND(I266*H266,2)</f>
        <v>0</v>
      </c>
      <c r="K266" s="221" t="s">
        <v>129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0.010186000000000001</v>
      </c>
      <c r="R266" s="228">
        <f>Q266*H266</f>
        <v>0.040744000000000002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130</v>
      </c>
      <c r="AT266" s="230" t="s">
        <v>125</v>
      </c>
      <c r="AU266" s="230" t="s">
        <v>86</v>
      </c>
      <c r="AY266" s="18" t="s">
        <v>123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130</v>
      </c>
      <c r="BM266" s="230" t="s">
        <v>426</v>
      </c>
    </row>
    <row r="267" s="13" customFormat="1">
      <c r="A267" s="13"/>
      <c r="B267" s="232"/>
      <c r="C267" s="233"/>
      <c r="D267" s="234" t="s">
        <v>158</v>
      </c>
      <c r="E267" s="235" t="s">
        <v>1</v>
      </c>
      <c r="F267" s="236" t="s">
        <v>427</v>
      </c>
      <c r="G267" s="233"/>
      <c r="H267" s="237">
        <v>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158</v>
      </c>
      <c r="AU267" s="243" t="s">
        <v>86</v>
      </c>
      <c r="AV267" s="13" t="s">
        <v>86</v>
      </c>
      <c r="AW267" s="13" t="s">
        <v>32</v>
      </c>
      <c r="AX267" s="13" t="s">
        <v>76</v>
      </c>
      <c r="AY267" s="243" t="s">
        <v>123</v>
      </c>
    </row>
    <row r="268" s="13" customFormat="1">
      <c r="A268" s="13"/>
      <c r="B268" s="232"/>
      <c r="C268" s="233"/>
      <c r="D268" s="234" t="s">
        <v>158</v>
      </c>
      <c r="E268" s="235" t="s">
        <v>1</v>
      </c>
      <c r="F268" s="236" t="s">
        <v>428</v>
      </c>
      <c r="G268" s="233"/>
      <c r="H268" s="237">
        <v>3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158</v>
      </c>
      <c r="AU268" s="243" t="s">
        <v>86</v>
      </c>
      <c r="AV268" s="13" t="s">
        <v>86</v>
      </c>
      <c r="AW268" s="13" t="s">
        <v>32</v>
      </c>
      <c r="AX268" s="13" t="s">
        <v>76</v>
      </c>
      <c r="AY268" s="243" t="s">
        <v>123</v>
      </c>
    </row>
    <row r="269" s="15" customFormat="1">
      <c r="A269" s="15"/>
      <c r="B269" s="254"/>
      <c r="C269" s="255"/>
      <c r="D269" s="234" t="s">
        <v>158</v>
      </c>
      <c r="E269" s="256" t="s">
        <v>1</v>
      </c>
      <c r="F269" s="257" t="s">
        <v>172</v>
      </c>
      <c r="G269" s="255"/>
      <c r="H269" s="258">
        <v>4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158</v>
      </c>
      <c r="AU269" s="264" t="s">
        <v>86</v>
      </c>
      <c r="AV269" s="15" t="s">
        <v>130</v>
      </c>
      <c r="AW269" s="15" t="s">
        <v>32</v>
      </c>
      <c r="AX269" s="15" t="s">
        <v>84</v>
      </c>
      <c r="AY269" s="264" t="s">
        <v>123</v>
      </c>
    </row>
    <row r="270" s="2" customFormat="1" ht="24.15" customHeight="1">
      <c r="A270" s="39"/>
      <c r="B270" s="40"/>
      <c r="C270" s="276" t="s">
        <v>429</v>
      </c>
      <c r="D270" s="276" t="s">
        <v>279</v>
      </c>
      <c r="E270" s="277" t="s">
        <v>430</v>
      </c>
      <c r="F270" s="278" t="s">
        <v>431</v>
      </c>
      <c r="G270" s="279" t="s">
        <v>305</v>
      </c>
      <c r="H270" s="280">
        <v>1</v>
      </c>
      <c r="I270" s="281"/>
      <c r="J270" s="282">
        <f>ROUND(I270*H270,2)</f>
        <v>0</v>
      </c>
      <c r="K270" s="278" t="s">
        <v>129</v>
      </c>
      <c r="L270" s="283"/>
      <c r="M270" s="284" t="s">
        <v>1</v>
      </c>
      <c r="N270" s="285" t="s">
        <v>41</v>
      </c>
      <c r="O270" s="92"/>
      <c r="P270" s="228">
        <f>O270*H270</f>
        <v>0</v>
      </c>
      <c r="Q270" s="228">
        <v>0.85999999999999999</v>
      </c>
      <c r="R270" s="228">
        <f>Q270*H270</f>
        <v>0.85999999999999999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161</v>
      </c>
      <c r="AT270" s="230" t="s">
        <v>279</v>
      </c>
      <c r="AU270" s="230" t="s">
        <v>86</v>
      </c>
      <c r="AY270" s="18" t="s">
        <v>123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130</v>
      </c>
      <c r="BM270" s="230" t="s">
        <v>432</v>
      </c>
    </row>
    <row r="271" s="13" customFormat="1">
      <c r="A271" s="13"/>
      <c r="B271" s="232"/>
      <c r="C271" s="233"/>
      <c r="D271" s="234" t="s">
        <v>158</v>
      </c>
      <c r="E271" s="235" t="s">
        <v>1</v>
      </c>
      <c r="F271" s="236" t="s">
        <v>433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158</v>
      </c>
      <c r="AU271" s="243" t="s">
        <v>86</v>
      </c>
      <c r="AV271" s="13" t="s">
        <v>86</v>
      </c>
      <c r="AW271" s="13" t="s">
        <v>32</v>
      </c>
      <c r="AX271" s="13" t="s">
        <v>84</v>
      </c>
      <c r="AY271" s="243" t="s">
        <v>123</v>
      </c>
    </row>
    <row r="272" s="2" customFormat="1" ht="24.15" customHeight="1">
      <c r="A272" s="39"/>
      <c r="B272" s="40"/>
      <c r="C272" s="219" t="s">
        <v>434</v>
      </c>
      <c r="D272" s="219" t="s">
        <v>125</v>
      </c>
      <c r="E272" s="220" t="s">
        <v>435</v>
      </c>
      <c r="F272" s="221" t="s">
        <v>436</v>
      </c>
      <c r="G272" s="222" t="s">
        <v>305</v>
      </c>
      <c r="H272" s="223">
        <v>1</v>
      </c>
      <c r="I272" s="224"/>
      <c r="J272" s="225">
        <f>ROUND(I272*H272,2)</f>
        <v>0</v>
      </c>
      <c r="K272" s="221" t="s">
        <v>129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0.01248</v>
      </c>
      <c r="R272" s="228">
        <f>Q272*H272</f>
        <v>0.01248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130</v>
      </c>
      <c r="AT272" s="230" t="s">
        <v>125</v>
      </c>
      <c r="AU272" s="230" t="s">
        <v>86</v>
      </c>
      <c r="AY272" s="18" t="s">
        <v>123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130</v>
      </c>
      <c r="BM272" s="230" t="s">
        <v>437</v>
      </c>
    </row>
    <row r="273" s="2" customFormat="1" ht="24.15" customHeight="1">
      <c r="A273" s="39"/>
      <c r="B273" s="40"/>
      <c r="C273" s="276" t="s">
        <v>438</v>
      </c>
      <c r="D273" s="276" t="s">
        <v>279</v>
      </c>
      <c r="E273" s="277" t="s">
        <v>439</v>
      </c>
      <c r="F273" s="278" t="s">
        <v>440</v>
      </c>
      <c r="G273" s="279" t="s">
        <v>305</v>
      </c>
      <c r="H273" s="280">
        <v>1</v>
      </c>
      <c r="I273" s="281"/>
      <c r="J273" s="282">
        <f>ROUND(I273*H273,2)</f>
        <v>0</v>
      </c>
      <c r="K273" s="278" t="s">
        <v>129</v>
      </c>
      <c r="L273" s="283"/>
      <c r="M273" s="284" t="s">
        <v>1</v>
      </c>
      <c r="N273" s="285" t="s">
        <v>41</v>
      </c>
      <c r="O273" s="92"/>
      <c r="P273" s="228">
        <f>O273*H273</f>
        <v>0</v>
      </c>
      <c r="Q273" s="228">
        <v>0.39600000000000002</v>
      </c>
      <c r="R273" s="228">
        <f>Q273*H273</f>
        <v>0.39600000000000002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161</v>
      </c>
      <c r="AT273" s="230" t="s">
        <v>279</v>
      </c>
      <c r="AU273" s="230" t="s">
        <v>86</v>
      </c>
      <c r="AY273" s="18" t="s">
        <v>123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130</v>
      </c>
      <c r="BM273" s="230" t="s">
        <v>441</v>
      </c>
    </row>
    <row r="274" s="13" customFormat="1">
      <c r="A274" s="13"/>
      <c r="B274" s="232"/>
      <c r="C274" s="233"/>
      <c r="D274" s="234" t="s">
        <v>158</v>
      </c>
      <c r="E274" s="235" t="s">
        <v>1</v>
      </c>
      <c r="F274" s="236" t="s">
        <v>442</v>
      </c>
      <c r="G274" s="233"/>
      <c r="H274" s="237">
        <v>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158</v>
      </c>
      <c r="AU274" s="243" t="s">
        <v>86</v>
      </c>
      <c r="AV274" s="13" t="s">
        <v>86</v>
      </c>
      <c r="AW274" s="13" t="s">
        <v>32</v>
      </c>
      <c r="AX274" s="13" t="s">
        <v>84</v>
      </c>
      <c r="AY274" s="243" t="s">
        <v>123</v>
      </c>
    </row>
    <row r="275" s="2" customFormat="1" ht="24.15" customHeight="1">
      <c r="A275" s="39"/>
      <c r="B275" s="40"/>
      <c r="C275" s="219" t="s">
        <v>443</v>
      </c>
      <c r="D275" s="219" t="s">
        <v>125</v>
      </c>
      <c r="E275" s="220" t="s">
        <v>444</v>
      </c>
      <c r="F275" s="221" t="s">
        <v>445</v>
      </c>
      <c r="G275" s="222" t="s">
        <v>305</v>
      </c>
      <c r="H275" s="223">
        <v>1</v>
      </c>
      <c r="I275" s="224"/>
      <c r="J275" s="225">
        <f>ROUND(I275*H275,2)</f>
        <v>0</v>
      </c>
      <c r="K275" s="221" t="s">
        <v>129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0.039273919999999997</v>
      </c>
      <c r="R275" s="228">
        <f>Q275*H275</f>
        <v>0.039273919999999997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130</v>
      </c>
      <c r="AT275" s="230" t="s">
        <v>125</v>
      </c>
      <c r="AU275" s="230" t="s">
        <v>86</v>
      </c>
      <c r="AY275" s="18" t="s">
        <v>123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130</v>
      </c>
      <c r="BM275" s="230" t="s">
        <v>446</v>
      </c>
    </row>
    <row r="276" s="13" customFormat="1">
      <c r="A276" s="13"/>
      <c r="B276" s="232"/>
      <c r="C276" s="233"/>
      <c r="D276" s="234" t="s">
        <v>158</v>
      </c>
      <c r="E276" s="235" t="s">
        <v>1</v>
      </c>
      <c r="F276" s="236" t="s">
        <v>447</v>
      </c>
      <c r="G276" s="233"/>
      <c r="H276" s="237">
        <v>1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158</v>
      </c>
      <c r="AU276" s="243" t="s">
        <v>86</v>
      </c>
      <c r="AV276" s="13" t="s">
        <v>86</v>
      </c>
      <c r="AW276" s="13" t="s">
        <v>32</v>
      </c>
      <c r="AX276" s="13" t="s">
        <v>84</v>
      </c>
      <c r="AY276" s="243" t="s">
        <v>123</v>
      </c>
    </row>
    <row r="277" s="2" customFormat="1" ht="33" customHeight="1">
      <c r="A277" s="39"/>
      <c r="B277" s="40"/>
      <c r="C277" s="219" t="s">
        <v>448</v>
      </c>
      <c r="D277" s="219" t="s">
        <v>125</v>
      </c>
      <c r="E277" s="220" t="s">
        <v>449</v>
      </c>
      <c r="F277" s="221" t="s">
        <v>450</v>
      </c>
      <c r="G277" s="222" t="s">
        <v>138</v>
      </c>
      <c r="H277" s="223">
        <v>63.140000000000001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0.1111</v>
      </c>
      <c r="R277" s="228">
        <f>Q277*H277</f>
        <v>7.0148540000000006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130</v>
      </c>
      <c r="AT277" s="230" t="s">
        <v>125</v>
      </c>
      <c r="AU277" s="230" t="s">
        <v>86</v>
      </c>
      <c r="AY277" s="18" t="s">
        <v>123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130</v>
      </c>
      <c r="BM277" s="230" t="s">
        <v>451</v>
      </c>
    </row>
    <row r="278" s="13" customFormat="1">
      <c r="A278" s="13"/>
      <c r="B278" s="232"/>
      <c r="C278" s="233"/>
      <c r="D278" s="234" t="s">
        <v>158</v>
      </c>
      <c r="E278" s="235" t="s">
        <v>1</v>
      </c>
      <c r="F278" s="236" t="s">
        <v>364</v>
      </c>
      <c r="G278" s="233"/>
      <c r="H278" s="237">
        <v>63.140000000000001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158</v>
      </c>
      <c r="AU278" s="243" t="s">
        <v>86</v>
      </c>
      <c r="AV278" s="13" t="s">
        <v>86</v>
      </c>
      <c r="AW278" s="13" t="s">
        <v>32</v>
      </c>
      <c r="AX278" s="13" t="s">
        <v>84</v>
      </c>
      <c r="AY278" s="243" t="s">
        <v>123</v>
      </c>
    </row>
    <row r="279" s="2" customFormat="1" ht="33" customHeight="1">
      <c r="A279" s="39"/>
      <c r="B279" s="40"/>
      <c r="C279" s="219" t="s">
        <v>452</v>
      </c>
      <c r="D279" s="219" t="s">
        <v>125</v>
      </c>
      <c r="E279" s="220" t="s">
        <v>453</v>
      </c>
      <c r="F279" s="221" t="s">
        <v>454</v>
      </c>
      <c r="G279" s="222" t="s">
        <v>138</v>
      </c>
      <c r="H279" s="223">
        <v>320.66000000000003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0.14443</v>
      </c>
      <c r="R279" s="228">
        <f>Q279*H279</f>
        <v>46.312923800000007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130</v>
      </c>
      <c r="AT279" s="230" t="s">
        <v>125</v>
      </c>
      <c r="AU279" s="230" t="s">
        <v>86</v>
      </c>
      <c r="AY279" s="18" t="s">
        <v>123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130</v>
      </c>
      <c r="BM279" s="230" t="s">
        <v>455</v>
      </c>
    </row>
    <row r="280" s="13" customFormat="1">
      <c r="A280" s="13"/>
      <c r="B280" s="232"/>
      <c r="C280" s="233"/>
      <c r="D280" s="234" t="s">
        <v>158</v>
      </c>
      <c r="E280" s="235" t="s">
        <v>1</v>
      </c>
      <c r="F280" s="236" t="s">
        <v>365</v>
      </c>
      <c r="G280" s="233"/>
      <c r="H280" s="237">
        <v>134.28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158</v>
      </c>
      <c r="AU280" s="243" t="s">
        <v>86</v>
      </c>
      <c r="AV280" s="13" t="s">
        <v>86</v>
      </c>
      <c r="AW280" s="13" t="s">
        <v>32</v>
      </c>
      <c r="AX280" s="13" t="s">
        <v>76</v>
      </c>
      <c r="AY280" s="243" t="s">
        <v>123</v>
      </c>
    </row>
    <row r="281" s="13" customFormat="1">
      <c r="A281" s="13"/>
      <c r="B281" s="232"/>
      <c r="C281" s="233"/>
      <c r="D281" s="234" t="s">
        <v>158</v>
      </c>
      <c r="E281" s="235" t="s">
        <v>1</v>
      </c>
      <c r="F281" s="236" t="s">
        <v>366</v>
      </c>
      <c r="G281" s="233"/>
      <c r="H281" s="237">
        <v>186.38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158</v>
      </c>
      <c r="AU281" s="243" t="s">
        <v>86</v>
      </c>
      <c r="AV281" s="13" t="s">
        <v>86</v>
      </c>
      <c r="AW281" s="13" t="s">
        <v>32</v>
      </c>
      <c r="AX281" s="13" t="s">
        <v>76</v>
      </c>
      <c r="AY281" s="243" t="s">
        <v>123</v>
      </c>
    </row>
    <row r="282" s="15" customFormat="1">
      <c r="A282" s="15"/>
      <c r="B282" s="254"/>
      <c r="C282" s="255"/>
      <c r="D282" s="234" t="s">
        <v>158</v>
      </c>
      <c r="E282" s="256" t="s">
        <v>1</v>
      </c>
      <c r="F282" s="257" t="s">
        <v>172</v>
      </c>
      <c r="G282" s="255"/>
      <c r="H282" s="258">
        <v>320.66000000000003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158</v>
      </c>
      <c r="AU282" s="264" t="s">
        <v>86</v>
      </c>
      <c r="AV282" s="15" t="s">
        <v>130</v>
      </c>
      <c r="AW282" s="15" t="s">
        <v>32</v>
      </c>
      <c r="AX282" s="15" t="s">
        <v>84</v>
      </c>
      <c r="AY282" s="264" t="s">
        <v>123</v>
      </c>
    </row>
    <row r="283" s="2" customFormat="1" ht="16.5" customHeight="1">
      <c r="A283" s="39"/>
      <c r="B283" s="40"/>
      <c r="C283" s="219" t="s">
        <v>456</v>
      </c>
      <c r="D283" s="219" t="s">
        <v>125</v>
      </c>
      <c r="E283" s="220" t="s">
        <v>457</v>
      </c>
      <c r="F283" s="221" t="s">
        <v>458</v>
      </c>
      <c r="G283" s="222" t="s">
        <v>305</v>
      </c>
      <c r="H283" s="223">
        <v>5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0.01</v>
      </c>
      <c r="T283" s="229">
        <f>S283*H283</f>
        <v>0.050000000000000003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130</v>
      </c>
      <c r="AT283" s="230" t="s">
        <v>125</v>
      </c>
      <c r="AU283" s="230" t="s">
        <v>86</v>
      </c>
      <c r="AY283" s="18" t="s">
        <v>123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130</v>
      </c>
      <c r="BM283" s="230" t="s">
        <v>459</v>
      </c>
    </row>
    <row r="284" s="2" customFormat="1" ht="16.5" customHeight="1">
      <c r="A284" s="39"/>
      <c r="B284" s="40"/>
      <c r="C284" s="219" t="s">
        <v>460</v>
      </c>
      <c r="D284" s="219" t="s">
        <v>125</v>
      </c>
      <c r="E284" s="220" t="s">
        <v>461</v>
      </c>
      <c r="F284" s="221" t="s">
        <v>462</v>
      </c>
      <c r="G284" s="222" t="s">
        <v>305</v>
      </c>
      <c r="H284" s="223">
        <v>20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0.01</v>
      </c>
      <c r="T284" s="229">
        <f>S284*H284</f>
        <v>0.20000000000000001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130</v>
      </c>
      <c r="AT284" s="230" t="s">
        <v>125</v>
      </c>
      <c r="AU284" s="230" t="s">
        <v>86</v>
      </c>
      <c r="AY284" s="18" t="s">
        <v>123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130</v>
      </c>
      <c r="BM284" s="230" t="s">
        <v>463</v>
      </c>
    </row>
    <row r="285" s="2" customFormat="1" ht="16.5" customHeight="1">
      <c r="A285" s="39"/>
      <c r="B285" s="40"/>
      <c r="C285" s="219" t="s">
        <v>464</v>
      </c>
      <c r="D285" s="219" t="s">
        <v>125</v>
      </c>
      <c r="E285" s="220" t="s">
        <v>465</v>
      </c>
      <c r="F285" s="221" t="s">
        <v>466</v>
      </c>
      <c r="G285" s="222" t="s">
        <v>305</v>
      </c>
      <c r="H285" s="223">
        <v>20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0.01</v>
      </c>
      <c r="T285" s="229">
        <f>S285*H285</f>
        <v>0.20000000000000001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130</v>
      </c>
      <c r="AT285" s="230" t="s">
        <v>125</v>
      </c>
      <c r="AU285" s="230" t="s">
        <v>86</v>
      </c>
      <c r="AY285" s="18" t="s">
        <v>123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130</v>
      </c>
      <c r="BM285" s="230" t="s">
        <v>467</v>
      </c>
    </row>
    <row r="286" s="2" customFormat="1" ht="16.5" customHeight="1">
      <c r="A286" s="39"/>
      <c r="B286" s="40"/>
      <c r="C286" s="219" t="s">
        <v>468</v>
      </c>
      <c r="D286" s="219" t="s">
        <v>125</v>
      </c>
      <c r="E286" s="220" t="s">
        <v>469</v>
      </c>
      <c r="F286" s="221" t="s">
        <v>470</v>
      </c>
      <c r="G286" s="222" t="s">
        <v>142</v>
      </c>
      <c r="H286" s="223">
        <v>10</v>
      </c>
      <c r="I286" s="224"/>
      <c r="J286" s="225">
        <f>ROUND(I286*H286,2)</f>
        <v>0</v>
      </c>
      <c r="K286" s="221" t="s">
        <v>1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0.01</v>
      </c>
      <c r="T286" s="229">
        <f>S286*H286</f>
        <v>0.10000000000000001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130</v>
      </c>
      <c r="AT286" s="230" t="s">
        <v>125</v>
      </c>
      <c r="AU286" s="230" t="s">
        <v>86</v>
      </c>
      <c r="AY286" s="18" t="s">
        <v>123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130</v>
      </c>
      <c r="BM286" s="230" t="s">
        <v>471</v>
      </c>
    </row>
    <row r="287" s="2" customFormat="1" ht="33" customHeight="1">
      <c r="A287" s="39"/>
      <c r="B287" s="40"/>
      <c r="C287" s="219" t="s">
        <v>472</v>
      </c>
      <c r="D287" s="219" t="s">
        <v>125</v>
      </c>
      <c r="E287" s="220" t="s">
        <v>473</v>
      </c>
      <c r="F287" s="221" t="s">
        <v>474</v>
      </c>
      <c r="G287" s="222" t="s">
        <v>305</v>
      </c>
      <c r="H287" s="223">
        <v>6</v>
      </c>
      <c r="I287" s="224"/>
      <c r="J287" s="225">
        <f>ROUND(I287*H287,2)</f>
        <v>0</v>
      </c>
      <c r="K287" s="221" t="s">
        <v>1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0.01</v>
      </c>
      <c r="T287" s="229">
        <f>S287*H287</f>
        <v>0.059999999999999998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130</v>
      </c>
      <c r="AT287" s="230" t="s">
        <v>125</v>
      </c>
      <c r="AU287" s="230" t="s">
        <v>86</v>
      </c>
      <c r="AY287" s="18" t="s">
        <v>123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130</v>
      </c>
      <c r="BM287" s="230" t="s">
        <v>475</v>
      </c>
    </row>
    <row r="288" s="13" customFormat="1">
      <c r="A288" s="13"/>
      <c r="B288" s="232"/>
      <c r="C288" s="233"/>
      <c r="D288" s="234" t="s">
        <v>158</v>
      </c>
      <c r="E288" s="235" t="s">
        <v>1</v>
      </c>
      <c r="F288" s="236" t="s">
        <v>323</v>
      </c>
      <c r="G288" s="233"/>
      <c r="H288" s="237">
        <v>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158</v>
      </c>
      <c r="AU288" s="243" t="s">
        <v>86</v>
      </c>
      <c r="AV288" s="13" t="s">
        <v>86</v>
      </c>
      <c r="AW288" s="13" t="s">
        <v>32</v>
      </c>
      <c r="AX288" s="13" t="s">
        <v>76</v>
      </c>
      <c r="AY288" s="243" t="s">
        <v>123</v>
      </c>
    </row>
    <row r="289" s="13" customFormat="1">
      <c r="A289" s="13"/>
      <c r="B289" s="232"/>
      <c r="C289" s="233"/>
      <c r="D289" s="234" t="s">
        <v>158</v>
      </c>
      <c r="E289" s="235" t="s">
        <v>1</v>
      </c>
      <c r="F289" s="236" t="s">
        <v>324</v>
      </c>
      <c r="G289" s="233"/>
      <c r="H289" s="237">
        <v>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158</v>
      </c>
      <c r="AU289" s="243" t="s">
        <v>86</v>
      </c>
      <c r="AV289" s="13" t="s">
        <v>86</v>
      </c>
      <c r="AW289" s="13" t="s">
        <v>32</v>
      </c>
      <c r="AX289" s="13" t="s">
        <v>76</v>
      </c>
      <c r="AY289" s="243" t="s">
        <v>123</v>
      </c>
    </row>
    <row r="290" s="13" customFormat="1">
      <c r="A290" s="13"/>
      <c r="B290" s="232"/>
      <c r="C290" s="233"/>
      <c r="D290" s="234" t="s">
        <v>158</v>
      </c>
      <c r="E290" s="235" t="s">
        <v>1</v>
      </c>
      <c r="F290" s="236" t="s">
        <v>326</v>
      </c>
      <c r="G290" s="233"/>
      <c r="H290" s="237">
        <v>1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158</v>
      </c>
      <c r="AU290" s="243" t="s">
        <v>86</v>
      </c>
      <c r="AV290" s="13" t="s">
        <v>86</v>
      </c>
      <c r="AW290" s="13" t="s">
        <v>32</v>
      </c>
      <c r="AX290" s="13" t="s">
        <v>76</v>
      </c>
      <c r="AY290" s="243" t="s">
        <v>123</v>
      </c>
    </row>
    <row r="291" s="13" customFormat="1">
      <c r="A291" s="13"/>
      <c r="B291" s="232"/>
      <c r="C291" s="233"/>
      <c r="D291" s="234" t="s">
        <v>158</v>
      </c>
      <c r="E291" s="235" t="s">
        <v>1</v>
      </c>
      <c r="F291" s="236" t="s">
        <v>327</v>
      </c>
      <c r="G291" s="233"/>
      <c r="H291" s="237">
        <v>1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158</v>
      </c>
      <c r="AU291" s="243" t="s">
        <v>86</v>
      </c>
      <c r="AV291" s="13" t="s">
        <v>86</v>
      </c>
      <c r="AW291" s="13" t="s">
        <v>32</v>
      </c>
      <c r="AX291" s="13" t="s">
        <v>76</v>
      </c>
      <c r="AY291" s="243" t="s">
        <v>123</v>
      </c>
    </row>
    <row r="292" s="13" customFormat="1">
      <c r="A292" s="13"/>
      <c r="B292" s="232"/>
      <c r="C292" s="233"/>
      <c r="D292" s="234" t="s">
        <v>158</v>
      </c>
      <c r="E292" s="235" t="s">
        <v>1</v>
      </c>
      <c r="F292" s="236" t="s">
        <v>328</v>
      </c>
      <c r="G292" s="233"/>
      <c r="H292" s="237">
        <v>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158</v>
      </c>
      <c r="AU292" s="243" t="s">
        <v>86</v>
      </c>
      <c r="AV292" s="13" t="s">
        <v>86</v>
      </c>
      <c r="AW292" s="13" t="s">
        <v>32</v>
      </c>
      <c r="AX292" s="13" t="s">
        <v>76</v>
      </c>
      <c r="AY292" s="243" t="s">
        <v>123</v>
      </c>
    </row>
    <row r="293" s="13" customFormat="1">
      <c r="A293" s="13"/>
      <c r="B293" s="232"/>
      <c r="C293" s="233"/>
      <c r="D293" s="234" t="s">
        <v>158</v>
      </c>
      <c r="E293" s="235" t="s">
        <v>1</v>
      </c>
      <c r="F293" s="236" t="s">
        <v>329</v>
      </c>
      <c r="G293" s="233"/>
      <c r="H293" s="237">
        <v>1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158</v>
      </c>
      <c r="AU293" s="243" t="s">
        <v>86</v>
      </c>
      <c r="AV293" s="13" t="s">
        <v>86</v>
      </c>
      <c r="AW293" s="13" t="s">
        <v>32</v>
      </c>
      <c r="AX293" s="13" t="s">
        <v>76</v>
      </c>
      <c r="AY293" s="243" t="s">
        <v>123</v>
      </c>
    </row>
    <row r="294" s="15" customFormat="1">
      <c r="A294" s="15"/>
      <c r="B294" s="254"/>
      <c r="C294" s="255"/>
      <c r="D294" s="234" t="s">
        <v>158</v>
      </c>
      <c r="E294" s="256" t="s">
        <v>1</v>
      </c>
      <c r="F294" s="257" t="s">
        <v>172</v>
      </c>
      <c r="G294" s="255"/>
      <c r="H294" s="258">
        <v>6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158</v>
      </c>
      <c r="AU294" s="264" t="s">
        <v>86</v>
      </c>
      <c r="AV294" s="15" t="s">
        <v>130</v>
      </c>
      <c r="AW294" s="15" t="s">
        <v>32</v>
      </c>
      <c r="AX294" s="15" t="s">
        <v>84</v>
      </c>
      <c r="AY294" s="264" t="s">
        <v>123</v>
      </c>
    </row>
    <row r="295" s="2" customFormat="1" ht="24.15" customHeight="1">
      <c r="A295" s="39"/>
      <c r="B295" s="40"/>
      <c r="C295" s="219" t="s">
        <v>476</v>
      </c>
      <c r="D295" s="219" t="s">
        <v>125</v>
      </c>
      <c r="E295" s="220" t="s">
        <v>477</v>
      </c>
      <c r="F295" s="221" t="s">
        <v>478</v>
      </c>
      <c r="G295" s="222" t="s">
        <v>152</v>
      </c>
      <c r="H295" s="223">
        <v>1</v>
      </c>
      <c r="I295" s="224"/>
      <c r="J295" s="225">
        <f>ROUND(I295*H295,2)</f>
        <v>0</v>
      </c>
      <c r="K295" s="221" t="s">
        <v>1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0.014999999999999999</v>
      </c>
      <c r="R295" s="228">
        <f>Q295*H295</f>
        <v>0.014999999999999999</v>
      </c>
      <c r="S295" s="228">
        <v>0.014999999999999999</v>
      </c>
      <c r="T295" s="229">
        <f>S295*H295</f>
        <v>0.014999999999999999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130</v>
      </c>
      <c r="AT295" s="230" t="s">
        <v>125</v>
      </c>
      <c r="AU295" s="230" t="s">
        <v>86</v>
      </c>
      <c r="AY295" s="18" t="s">
        <v>123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130</v>
      </c>
      <c r="BM295" s="230" t="s">
        <v>479</v>
      </c>
    </row>
    <row r="296" s="14" customFormat="1">
      <c r="A296" s="14"/>
      <c r="B296" s="244"/>
      <c r="C296" s="245"/>
      <c r="D296" s="234" t="s">
        <v>158</v>
      </c>
      <c r="E296" s="246" t="s">
        <v>1</v>
      </c>
      <c r="F296" s="247" t="s">
        <v>480</v>
      </c>
      <c r="G296" s="245"/>
      <c r="H296" s="246" t="s">
        <v>1</v>
      </c>
      <c r="I296" s="248"/>
      <c r="J296" s="245"/>
      <c r="K296" s="245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158</v>
      </c>
      <c r="AU296" s="253" t="s">
        <v>86</v>
      </c>
      <c r="AV296" s="14" t="s">
        <v>84</v>
      </c>
      <c r="AW296" s="14" t="s">
        <v>32</v>
      </c>
      <c r="AX296" s="14" t="s">
        <v>76</v>
      </c>
      <c r="AY296" s="253" t="s">
        <v>123</v>
      </c>
    </row>
    <row r="297" s="14" customFormat="1">
      <c r="A297" s="14"/>
      <c r="B297" s="244"/>
      <c r="C297" s="245"/>
      <c r="D297" s="234" t="s">
        <v>158</v>
      </c>
      <c r="E297" s="246" t="s">
        <v>1</v>
      </c>
      <c r="F297" s="247" t="s">
        <v>481</v>
      </c>
      <c r="G297" s="245"/>
      <c r="H297" s="246" t="s">
        <v>1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158</v>
      </c>
      <c r="AU297" s="253" t="s">
        <v>86</v>
      </c>
      <c r="AV297" s="14" t="s">
        <v>84</v>
      </c>
      <c r="AW297" s="14" t="s">
        <v>32</v>
      </c>
      <c r="AX297" s="14" t="s">
        <v>76</v>
      </c>
      <c r="AY297" s="253" t="s">
        <v>123</v>
      </c>
    </row>
    <row r="298" s="14" customFormat="1">
      <c r="A298" s="14"/>
      <c r="B298" s="244"/>
      <c r="C298" s="245"/>
      <c r="D298" s="234" t="s">
        <v>158</v>
      </c>
      <c r="E298" s="246" t="s">
        <v>1</v>
      </c>
      <c r="F298" s="247" t="s">
        <v>482</v>
      </c>
      <c r="G298" s="245"/>
      <c r="H298" s="246" t="s">
        <v>1</v>
      </c>
      <c r="I298" s="248"/>
      <c r="J298" s="245"/>
      <c r="K298" s="245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158</v>
      </c>
      <c r="AU298" s="253" t="s">
        <v>86</v>
      </c>
      <c r="AV298" s="14" t="s">
        <v>84</v>
      </c>
      <c r="AW298" s="14" t="s">
        <v>32</v>
      </c>
      <c r="AX298" s="14" t="s">
        <v>76</v>
      </c>
      <c r="AY298" s="253" t="s">
        <v>123</v>
      </c>
    </row>
    <row r="299" s="13" customFormat="1">
      <c r="A299" s="13"/>
      <c r="B299" s="232"/>
      <c r="C299" s="233"/>
      <c r="D299" s="234" t="s">
        <v>158</v>
      </c>
      <c r="E299" s="235" t="s">
        <v>1</v>
      </c>
      <c r="F299" s="236" t="s">
        <v>84</v>
      </c>
      <c r="G299" s="233"/>
      <c r="H299" s="237">
        <v>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158</v>
      </c>
      <c r="AU299" s="243" t="s">
        <v>86</v>
      </c>
      <c r="AV299" s="13" t="s">
        <v>86</v>
      </c>
      <c r="AW299" s="13" t="s">
        <v>32</v>
      </c>
      <c r="AX299" s="13" t="s">
        <v>84</v>
      </c>
      <c r="AY299" s="243" t="s">
        <v>123</v>
      </c>
    </row>
    <row r="300" s="2" customFormat="1" ht="37.8" customHeight="1">
      <c r="A300" s="39"/>
      <c r="B300" s="40"/>
      <c r="C300" s="219" t="s">
        <v>483</v>
      </c>
      <c r="D300" s="219" t="s">
        <v>125</v>
      </c>
      <c r="E300" s="220" t="s">
        <v>484</v>
      </c>
      <c r="F300" s="221" t="s">
        <v>485</v>
      </c>
      <c r="G300" s="222" t="s">
        <v>305</v>
      </c>
      <c r="H300" s="223">
        <v>9</v>
      </c>
      <c r="I300" s="224"/>
      <c r="J300" s="225">
        <f>ROUND(I300*H300,2)</f>
        <v>0</v>
      </c>
      <c r="K300" s="221" t="s">
        <v>129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0.089999999999999997</v>
      </c>
      <c r="R300" s="228">
        <f>Q300*H300</f>
        <v>0.80999999999999994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130</v>
      </c>
      <c r="AT300" s="230" t="s">
        <v>125</v>
      </c>
      <c r="AU300" s="230" t="s">
        <v>86</v>
      </c>
      <c r="AY300" s="18" t="s">
        <v>123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130</v>
      </c>
      <c r="BM300" s="230" t="s">
        <v>486</v>
      </c>
    </row>
    <row r="301" s="2" customFormat="1" ht="24.15" customHeight="1">
      <c r="A301" s="39"/>
      <c r="B301" s="40"/>
      <c r="C301" s="276" t="s">
        <v>487</v>
      </c>
      <c r="D301" s="276" t="s">
        <v>279</v>
      </c>
      <c r="E301" s="277" t="s">
        <v>488</v>
      </c>
      <c r="F301" s="278" t="s">
        <v>489</v>
      </c>
      <c r="G301" s="279" t="s">
        <v>305</v>
      </c>
      <c r="H301" s="280">
        <v>7</v>
      </c>
      <c r="I301" s="281"/>
      <c r="J301" s="282">
        <f>ROUND(I301*H301,2)</f>
        <v>0</v>
      </c>
      <c r="K301" s="278" t="s">
        <v>129</v>
      </c>
      <c r="L301" s="283"/>
      <c r="M301" s="284" t="s">
        <v>1</v>
      </c>
      <c r="N301" s="285" t="s">
        <v>41</v>
      </c>
      <c r="O301" s="92"/>
      <c r="P301" s="228">
        <f>O301*H301</f>
        <v>0</v>
      </c>
      <c r="Q301" s="228">
        <v>0.10199999999999999</v>
      </c>
      <c r="R301" s="228">
        <f>Q301*H301</f>
        <v>0.71399999999999997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161</v>
      </c>
      <c r="AT301" s="230" t="s">
        <v>279</v>
      </c>
      <c r="AU301" s="230" t="s">
        <v>86</v>
      </c>
      <c r="AY301" s="18" t="s">
        <v>123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130</v>
      </c>
      <c r="BM301" s="230" t="s">
        <v>490</v>
      </c>
    </row>
    <row r="302" s="13" customFormat="1">
      <c r="A302" s="13"/>
      <c r="B302" s="232"/>
      <c r="C302" s="233"/>
      <c r="D302" s="234" t="s">
        <v>158</v>
      </c>
      <c r="E302" s="235" t="s">
        <v>1</v>
      </c>
      <c r="F302" s="236" t="s">
        <v>491</v>
      </c>
      <c r="G302" s="233"/>
      <c r="H302" s="237">
        <v>1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158</v>
      </c>
      <c r="AU302" s="243" t="s">
        <v>86</v>
      </c>
      <c r="AV302" s="13" t="s">
        <v>86</v>
      </c>
      <c r="AW302" s="13" t="s">
        <v>32</v>
      </c>
      <c r="AX302" s="13" t="s">
        <v>76</v>
      </c>
      <c r="AY302" s="243" t="s">
        <v>123</v>
      </c>
    </row>
    <row r="303" s="13" customFormat="1">
      <c r="A303" s="13"/>
      <c r="B303" s="232"/>
      <c r="C303" s="233"/>
      <c r="D303" s="234" t="s">
        <v>158</v>
      </c>
      <c r="E303" s="235" t="s">
        <v>1</v>
      </c>
      <c r="F303" s="236" t="s">
        <v>325</v>
      </c>
      <c r="G303" s="233"/>
      <c r="H303" s="237">
        <v>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158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123</v>
      </c>
    </row>
    <row r="304" s="13" customFormat="1">
      <c r="A304" s="13"/>
      <c r="B304" s="232"/>
      <c r="C304" s="233"/>
      <c r="D304" s="234" t="s">
        <v>158</v>
      </c>
      <c r="E304" s="235" t="s">
        <v>1</v>
      </c>
      <c r="F304" s="236" t="s">
        <v>326</v>
      </c>
      <c r="G304" s="233"/>
      <c r="H304" s="237">
        <v>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158</v>
      </c>
      <c r="AU304" s="243" t="s">
        <v>86</v>
      </c>
      <c r="AV304" s="13" t="s">
        <v>86</v>
      </c>
      <c r="AW304" s="13" t="s">
        <v>32</v>
      </c>
      <c r="AX304" s="13" t="s">
        <v>76</v>
      </c>
      <c r="AY304" s="243" t="s">
        <v>123</v>
      </c>
    </row>
    <row r="305" s="13" customFormat="1">
      <c r="A305" s="13"/>
      <c r="B305" s="232"/>
      <c r="C305" s="233"/>
      <c r="D305" s="234" t="s">
        <v>158</v>
      </c>
      <c r="E305" s="235" t="s">
        <v>1</v>
      </c>
      <c r="F305" s="236" t="s">
        <v>327</v>
      </c>
      <c r="G305" s="233"/>
      <c r="H305" s="237">
        <v>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158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123</v>
      </c>
    </row>
    <row r="306" s="13" customFormat="1">
      <c r="A306" s="13"/>
      <c r="B306" s="232"/>
      <c r="C306" s="233"/>
      <c r="D306" s="234" t="s">
        <v>158</v>
      </c>
      <c r="E306" s="235" t="s">
        <v>1</v>
      </c>
      <c r="F306" s="236" t="s">
        <v>328</v>
      </c>
      <c r="G306" s="233"/>
      <c r="H306" s="237">
        <v>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158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123</v>
      </c>
    </row>
    <row r="307" s="13" customFormat="1">
      <c r="A307" s="13"/>
      <c r="B307" s="232"/>
      <c r="C307" s="233"/>
      <c r="D307" s="234" t="s">
        <v>158</v>
      </c>
      <c r="E307" s="235" t="s">
        <v>1</v>
      </c>
      <c r="F307" s="236" t="s">
        <v>329</v>
      </c>
      <c r="G307" s="233"/>
      <c r="H307" s="237">
        <v>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158</v>
      </c>
      <c r="AU307" s="243" t="s">
        <v>86</v>
      </c>
      <c r="AV307" s="13" t="s">
        <v>86</v>
      </c>
      <c r="AW307" s="13" t="s">
        <v>32</v>
      </c>
      <c r="AX307" s="13" t="s">
        <v>76</v>
      </c>
      <c r="AY307" s="243" t="s">
        <v>123</v>
      </c>
    </row>
    <row r="308" s="13" customFormat="1">
      <c r="A308" s="13"/>
      <c r="B308" s="232"/>
      <c r="C308" s="233"/>
      <c r="D308" s="234" t="s">
        <v>158</v>
      </c>
      <c r="E308" s="235" t="s">
        <v>1</v>
      </c>
      <c r="F308" s="236" t="s">
        <v>492</v>
      </c>
      <c r="G308" s="233"/>
      <c r="H308" s="237">
        <v>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158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123</v>
      </c>
    </row>
    <row r="309" s="15" customFormat="1">
      <c r="A309" s="15"/>
      <c r="B309" s="254"/>
      <c r="C309" s="255"/>
      <c r="D309" s="234" t="s">
        <v>158</v>
      </c>
      <c r="E309" s="256" t="s">
        <v>1</v>
      </c>
      <c r="F309" s="257" t="s">
        <v>172</v>
      </c>
      <c r="G309" s="255"/>
      <c r="H309" s="258">
        <v>7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158</v>
      </c>
      <c r="AU309" s="264" t="s">
        <v>86</v>
      </c>
      <c r="AV309" s="15" t="s">
        <v>130</v>
      </c>
      <c r="AW309" s="15" t="s">
        <v>32</v>
      </c>
      <c r="AX309" s="15" t="s">
        <v>84</v>
      </c>
      <c r="AY309" s="264" t="s">
        <v>123</v>
      </c>
    </row>
    <row r="310" s="2" customFormat="1" ht="24.15" customHeight="1">
      <c r="A310" s="39"/>
      <c r="B310" s="40"/>
      <c r="C310" s="276" t="s">
        <v>493</v>
      </c>
      <c r="D310" s="276" t="s">
        <v>279</v>
      </c>
      <c r="E310" s="277" t="s">
        <v>494</v>
      </c>
      <c r="F310" s="278" t="s">
        <v>495</v>
      </c>
      <c r="G310" s="279" t="s">
        <v>305</v>
      </c>
      <c r="H310" s="280">
        <v>2</v>
      </c>
      <c r="I310" s="281"/>
      <c r="J310" s="282">
        <f>ROUND(I310*H310,2)</f>
        <v>0</v>
      </c>
      <c r="K310" s="278" t="s">
        <v>129</v>
      </c>
      <c r="L310" s="283"/>
      <c r="M310" s="284" t="s">
        <v>1</v>
      </c>
      <c r="N310" s="285" t="s">
        <v>41</v>
      </c>
      <c r="O310" s="92"/>
      <c r="P310" s="228">
        <f>O310*H310</f>
        <v>0</v>
      </c>
      <c r="Q310" s="228">
        <v>0.10100000000000001</v>
      </c>
      <c r="R310" s="228">
        <f>Q310*H310</f>
        <v>0.20200000000000001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161</v>
      </c>
      <c r="AT310" s="230" t="s">
        <v>279</v>
      </c>
      <c r="AU310" s="230" t="s">
        <v>86</v>
      </c>
      <c r="AY310" s="18" t="s">
        <v>123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84</v>
      </c>
      <c r="BK310" s="231">
        <f>ROUND(I310*H310,2)</f>
        <v>0</v>
      </c>
      <c r="BL310" s="18" t="s">
        <v>130</v>
      </c>
      <c r="BM310" s="230" t="s">
        <v>496</v>
      </c>
    </row>
    <row r="311" s="13" customFormat="1">
      <c r="A311" s="13"/>
      <c r="B311" s="232"/>
      <c r="C311" s="233"/>
      <c r="D311" s="234" t="s">
        <v>158</v>
      </c>
      <c r="E311" s="235" t="s">
        <v>1</v>
      </c>
      <c r="F311" s="236" t="s">
        <v>323</v>
      </c>
      <c r="G311" s="233"/>
      <c r="H311" s="237">
        <v>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158</v>
      </c>
      <c r="AU311" s="243" t="s">
        <v>86</v>
      </c>
      <c r="AV311" s="13" t="s">
        <v>86</v>
      </c>
      <c r="AW311" s="13" t="s">
        <v>32</v>
      </c>
      <c r="AX311" s="13" t="s">
        <v>76</v>
      </c>
      <c r="AY311" s="243" t="s">
        <v>123</v>
      </c>
    </row>
    <row r="312" s="13" customFormat="1">
      <c r="A312" s="13"/>
      <c r="B312" s="232"/>
      <c r="C312" s="233"/>
      <c r="D312" s="234" t="s">
        <v>158</v>
      </c>
      <c r="E312" s="235" t="s">
        <v>1</v>
      </c>
      <c r="F312" s="236" t="s">
        <v>324</v>
      </c>
      <c r="G312" s="233"/>
      <c r="H312" s="237">
        <v>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158</v>
      </c>
      <c r="AU312" s="243" t="s">
        <v>86</v>
      </c>
      <c r="AV312" s="13" t="s">
        <v>86</v>
      </c>
      <c r="AW312" s="13" t="s">
        <v>32</v>
      </c>
      <c r="AX312" s="13" t="s">
        <v>76</v>
      </c>
      <c r="AY312" s="243" t="s">
        <v>123</v>
      </c>
    </row>
    <row r="313" s="15" customFormat="1">
      <c r="A313" s="15"/>
      <c r="B313" s="254"/>
      <c r="C313" s="255"/>
      <c r="D313" s="234" t="s">
        <v>158</v>
      </c>
      <c r="E313" s="256" t="s">
        <v>1</v>
      </c>
      <c r="F313" s="257" t="s">
        <v>172</v>
      </c>
      <c r="G313" s="255"/>
      <c r="H313" s="258">
        <v>2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158</v>
      </c>
      <c r="AU313" s="264" t="s">
        <v>86</v>
      </c>
      <c r="AV313" s="15" t="s">
        <v>130</v>
      </c>
      <c r="AW313" s="15" t="s">
        <v>32</v>
      </c>
      <c r="AX313" s="15" t="s">
        <v>84</v>
      </c>
      <c r="AY313" s="264" t="s">
        <v>123</v>
      </c>
    </row>
    <row r="314" s="2" customFormat="1" ht="24.15" customHeight="1">
      <c r="A314" s="39"/>
      <c r="B314" s="40"/>
      <c r="C314" s="219" t="s">
        <v>497</v>
      </c>
      <c r="D314" s="219" t="s">
        <v>125</v>
      </c>
      <c r="E314" s="220" t="s">
        <v>498</v>
      </c>
      <c r="F314" s="221" t="s">
        <v>499</v>
      </c>
      <c r="G314" s="222" t="s">
        <v>305</v>
      </c>
      <c r="H314" s="223">
        <v>10</v>
      </c>
      <c r="I314" s="224"/>
      <c r="J314" s="225">
        <f>ROUND(I314*H314,2)</f>
        <v>0</v>
      </c>
      <c r="K314" s="221" t="s">
        <v>129</v>
      </c>
      <c r="L314" s="45"/>
      <c r="M314" s="226" t="s">
        <v>1</v>
      </c>
      <c r="N314" s="227" t="s">
        <v>41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0.050000000000000003</v>
      </c>
      <c r="T314" s="229">
        <f>S314*H314</f>
        <v>0.5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130</v>
      </c>
      <c r="AT314" s="230" t="s">
        <v>125</v>
      </c>
      <c r="AU314" s="230" t="s">
        <v>86</v>
      </c>
      <c r="AY314" s="18" t="s">
        <v>123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130</v>
      </c>
      <c r="BM314" s="230" t="s">
        <v>500</v>
      </c>
    </row>
    <row r="315" s="2" customFormat="1" ht="33" customHeight="1">
      <c r="A315" s="39"/>
      <c r="B315" s="40"/>
      <c r="C315" s="219" t="s">
        <v>501</v>
      </c>
      <c r="D315" s="219" t="s">
        <v>125</v>
      </c>
      <c r="E315" s="220" t="s">
        <v>502</v>
      </c>
      <c r="F315" s="221" t="s">
        <v>503</v>
      </c>
      <c r="G315" s="222" t="s">
        <v>305</v>
      </c>
      <c r="H315" s="223">
        <v>62</v>
      </c>
      <c r="I315" s="224"/>
      <c r="J315" s="225">
        <f>ROUND(I315*H315,2)</f>
        <v>0</v>
      </c>
      <c r="K315" s="221" t="s">
        <v>129</v>
      </c>
      <c r="L315" s="45"/>
      <c r="M315" s="226" t="s">
        <v>1</v>
      </c>
      <c r="N315" s="227" t="s">
        <v>41</v>
      </c>
      <c r="O315" s="92"/>
      <c r="P315" s="228">
        <f>O315*H315</f>
        <v>0</v>
      </c>
      <c r="Q315" s="228">
        <v>0.01299</v>
      </c>
      <c r="R315" s="228">
        <f>Q315*H315</f>
        <v>0.80537999999999998</v>
      </c>
      <c r="S315" s="228">
        <v>0.0040000000000000001</v>
      </c>
      <c r="T315" s="229">
        <f>S315*H315</f>
        <v>0.248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130</v>
      </c>
      <c r="AT315" s="230" t="s">
        <v>125</v>
      </c>
      <c r="AU315" s="230" t="s">
        <v>86</v>
      </c>
      <c r="AY315" s="18" t="s">
        <v>123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84</v>
      </c>
      <c r="BK315" s="231">
        <f>ROUND(I315*H315,2)</f>
        <v>0</v>
      </c>
      <c r="BL315" s="18" t="s">
        <v>130</v>
      </c>
      <c r="BM315" s="230" t="s">
        <v>504</v>
      </c>
    </row>
    <row r="316" s="13" customFormat="1">
      <c r="A316" s="13"/>
      <c r="B316" s="232"/>
      <c r="C316" s="233"/>
      <c r="D316" s="234" t="s">
        <v>158</v>
      </c>
      <c r="E316" s="235" t="s">
        <v>1</v>
      </c>
      <c r="F316" s="236" t="s">
        <v>505</v>
      </c>
      <c r="G316" s="233"/>
      <c r="H316" s="237">
        <v>6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158</v>
      </c>
      <c r="AU316" s="243" t="s">
        <v>86</v>
      </c>
      <c r="AV316" s="13" t="s">
        <v>86</v>
      </c>
      <c r="AW316" s="13" t="s">
        <v>32</v>
      </c>
      <c r="AX316" s="13" t="s">
        <v>76</v>
      </c>
      <c r="AY316" s="243" t="s">
        <v>123</v>
      </c>
    </row>
    <row r="317" s="13" customFormat="1">
      <c r="A317" s="13"/>
      <c r="B317" s="232"/>
      <c r="C317" s="233"/>
      <c r="D317" s="234" t="s">
        <v>158</v>
      </c>
      <c r="E317" s="235" t="s">
        <v>1</v>
      </c>
      <c r="F317" s="236" t="s">
        <v>506</v>
      </c>
      <c r="G317" s="233"/>
      <c r="H317" s="237">
        <v>8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158</v>
      </c>
      <c r="AU317" s="243" t="s">
        <v>86</v>
      </c>
      <c r="AV317" s="13" t="s">
        <v>86</v>
      </c>
      <c r="AW317" s="13" t="s">
        <v>32</v>
      </c>
      <c r="AX317" s="13" t="s">
        <v>76</v>
      </c>
      <c r="AY317" s="243" t="s">
        <v>123</v>
      </c>
    </row>
    <row r="318" s="13" customFormat="1">
      <c r="A318" s="13"/>
      <c r="B318" s="232"/>
      <c r="C318" s="233"/>
      <c r="D318" s="234" t="s">
        <v>158</v>
      </c>
      <c r="E318" s="235" t="s">
        <v>1</v>
      </c>
      <c r="F318" s="236" t="s">
        <v>507</v>
      </c>
      <c r="G318" s="233"/>
      <c r="H318" s="237">
        <v>8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158</v>
      </c>
      <c r="AU318" s="243" t="s">
        <v>86</v>
      </c>
      <c r="AV318" s="13" t="s">
        <v>86</v>
      </c>
      <c r="AW318" s="13" t="s">
        <v>32</v>
      </c>
      <c r="AX318" s="13" t="s">
        <v>76</v>
      </c>
      <c r="AY318" s="243" t="s">
        <v>123</v>
      </c>
    </row>
    <row r="319" s="13" customFormat="1">
      <c r="A319" s="13"/>
      <c r="B319" s="232"/>
      <c r="C319" s="233"/>
      <c r="D319" s="234" t="s">
        <v>158</v>
      </c>
      <c r="E319" s="235" t="s">
        <v>1</v>
      </c>
      <c r="F319" s="236" t="s">
        <v>508</v>
      </c>
      <c r="G319" s="233"/>
      <c r="H319" s="237">
        <v>8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158</v>
      </c>
      <c r="AU319" s="243" t="s">
        <v>86</v>
      </c>
      <c r="AV319" s="13" t="s">
        <v>86</v>
      </c>
      <c r="AW319" s="13" t="s">
        <v>32</v>
      </c>
      <c r="AX319" s="13" t="s">
        <v>76</v>
      </c>
      <c r="AY319" s="243" t="s">
        <v>123</v>
      </c>
    </row>
    <row r="320" s="13" customFormat="1">
      <c r="A320" s="13"/>
      <c r="B320" s="232"/>
      <c r="C320" s="233"/>
      <c r="D320" s="234" t="s">
        <v>158</v>
      </c>
      <c r="E320" s="235" t="s">
        <v>1</v>
      </c>
      <c r="F320" s="236" t="s">
        <v>509</v>
      </c>
      <c r="G320" s="233"/>
      <c r="H320" s="237">
        <v>8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158</v>
      </c>
      <c r="AU320" s="243" t="s">
        <v>86</v>
      </c>
      <c r="AV320" s="13" t="s">
        <v>86</v>
      </c>
      <c r="AW320" s="13" t="s">
        <v>32</v>
      </c>
      <c r="AX320" s="13" t="s">
        <v>76</v>
      </c>
      <c r="AY320" s="243" t="s">
        <v>123</v>
      </c>
    </row>
    <row r="321" s="13" customFormat="1">
      <c r="A321" s="13"/>
      <c r="B321" s="232"/>
      <c r="C321" s="233"/>
      <c r="D321" s="234" t="s">
        <v>158</v>
      </c>
      <c r="E321" s="235" t="s">
        <v>1</v>
      </c>
      <c r="F321" s="236" t="s">
        <v>510</v>
      </c>
      <c r="G321" s="233"/>
      <c r="H321" s="237">
        <v>8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158</v>
      </c>
      <c r="AU321" s="243" t="s">
        <v>86</v>
      </c>
      <c r="AV321" s="13" t="s">
        <v>86</v>
      </c>
      <c r="AW321" s="13" t="s">
        <v>32</v>
      </c>
      <c r="AX321" s="13" t="s">
        <v>76</v>
      </c>
      <c r="AY321" s="243" t="s">
        <v>123</v>
      </c>
    </row>
    <row r="322" s="13" customFormat="1">
      <c r="A322" s="13"/>
      <c r="B322" s="232"/>
      <c r="C322" s="233"/>
      <c r="D322" s="234" t="s">
        <v>158</v>
      </c>
      <c r="E322" s="235" t="s">
        <v>1</v>
      </c>
      <c r="F322" s="236" t="s">
        <v>511</v>
      </c>
      <c r="G322" s="233"/>
      <c r="H322" s="237">
        <v>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158</v>
      </c>
      <c r="AU322" s="243" t="s">
        <v>86</v>
      </c>
      <c r="AV322" s="13" t="s">
        <v>86</v>
      </c>
      <c r="AW322" s="13" t="s">
        <v>32</v>
      </c>
      <c r="AX322" s="13" t="s">
        <v>76</v>
      </c>
      <c r="AY322" s="243" t="s">
        <v>123</v>
      </c>
    </row>
    <row r="323" s="13" customFormat="1">
      <c r="A323" s="13"/>
      <c r="B323" s="232"/>
      <c r="C323" s="233"/>
      <c r="D323" s="234" t="s">
        <v>158</v>
      </c>
      <c r="E323" s="235" t="s">
        <v>1</v>
      </c>
      <c r="F323" s="236" t="s">
        <v>512</v>
      </c>
      <c r="G323" s="233"/>
      <c r="H323" s="237">
        <v>8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158</v>
      </c>
      <c r="AU323" s="243" t="s">
        <v>86</v>
      </c>
      <c r="AV323" s="13" t="s">
        <v>86</v>
      </c>
      <c r="AW323" s="13" t="s">
        <v>32</v>
      </c>
      <c r="AX323" s="13" t="s">
        <v>76</v>
      </c>
      <c r="AY323" s="243" t="s">
        <v>123</v>
      </c>
    </row>
    <row r="324" s="15" customFormat="1">
      <c r="A324" s="15"/>
      <c r="B324" s="254"/>
      <c r="C324" s="255"/>
      <c r="D324" s="234" t="s">
        <v>158</v>
      </c>
      <c r="E324" s="256" t="s">
        <v>1</v>
      </c>
      <c r="F324" s="257" t="s">
        <v>172</v>
      </c>
      <c r="G324" s="255"/>
      <c r="H324" s="258">
        <v>62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158</v>
      </c>
      <c r="AU324" s="264" t="s">
        <v>86</v>
      </c>
      <c r="AV324" s="15" t="s">
        <v>130</v>
      </c>
      <c r="AW324" s="15" t="s">
        <v>32</v>
      </c>
      <c r="AX324" s="15" t="s">
        <v>84</v>
      </c>
      <c r="AY324" s="264" t="s">
        <v>123</v>
      </c>
    </row>
    <row r="325" s="2" customFormat="1" ht="33" customHeight="1">
      <c r="A325" s="39"/>
      <c r="B325" s="40"/>
      <c r="C325" s="219" t="s">
        <v>513</v>
      </c>
      <c r="D325" s="219" t="s">
        <v>125</v>
      </c>
      <c r="E325" s="220" t="s">
        <v>514</v>
      </c>
      <c r="F325" s="221" t="s">
        <v>515</v>
      </c>
      <c r="G325" s="222" t="s">
        <v>188</v>
      </c>
      <c r="H325" s="223">
        <v>0.88400000000000001</v>
      </c>
      <c r="I325" s="224"/>
      <c r="J325" s="225">
        <f>ROUND(I325*H325,2)</f>
        <v>0</v>
      </c>
      <c r="K325" s="221" t="s">
        <v>129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2.3010199999999998</v>
      </c>
      <c r="R325" s="228">
        <f>Q325*H325</f>
        <v>2.03410168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130</v>
      </c>
      <c r="AT325" s="230" t="s">
        <v>125</v>
      </c>
      <c r="AU325" s="230" t="s">
        <v>86</v>
      </c>
      <c r="AY325" s="18" t="s">
        <v>123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130</v>
      </c>
      <c r="BM325" s="230" t="s">
        <v>516</v>
      </c>
    </row>
    <row r="326" s="13" customFormat="1">
      <c r="A326" s="13"/>
      <c r="B326" s="232"/>
      <c r="C326" s="233"/>
      <c r="D326" s="234" t="s">
        <v>158</v>
      </c>
      <c r="E326" s="235" t="s">
        <v>1</v>
      </c>
      <c r="F326" s="236" t="s">
        <v>517</v>
      </c>
      <c r="G326" s="233"/>
      <c r="H326" s="237">
        <v>0.88400000000000001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158</v>
      </c>
      <c r="AU326" s="243" t="s">
        <v>86</v>
      </c>
      <c r="AV326" s="13" t="s">
        <v>86</v>
      </c>
      <c r="AW326" s="13" t="s">
        <v>32</v>
      </c>
      <c r="AX326" s="13" t="s">
        <v>84</v>
      </c>
      <c r="AY326" s="243" t="s">
        <v>123</v>
      </c>
    </row>
    <row r="327" s="12" customFormat="1" ht="22.8" customHeight="1">
      <c r="A327" s="12"/>
      <c r="B327" s="203"/>
      <c r="C327" s="204"/>
      <c r="D327" s="205" t="s">
        <v>75</v>
      </c>
      <c r="E327" s="217" t="s">
        <v>166</v>
      </c>
      <c r="F327" s="217" t="s">
        <v>518</v>
      </c>
      <c r="G327" s="204"/>
      <c r="H327" s="204"/>
      <c r="I327" s="207"/>
      <c r="J327" s="218">
        <f>BK327</f>
        <v>0</v>
      </c>
      <c r="K327" s="204"/>
      <c r="L327" s="209"/>
      <c r="M327" s="210"/>
      <c r="N327" s="211"/>
      <c r="O327" s="211"/>
      <c r="P327" s="212">
        <f>SUM(P328:P391)</f>
        <v>0</v>
      </c>
      <c r="Q327" s="211"/>
      <c r="R327" s="212">
        <f>SUM(R328:R391)</f>
        <v>17.520328620000001</v>
      </c>
      <c r="S327" s="211"/>
      <c r="T327" s="213">
        <f>SUM(T328:T391)</f>
        <v>20.726900000000001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84</v>
      </c>
      <c r="AT327" s="215" t="s">
        <v>75</v>
      </c>
      <c r="AU327" s="215" t="s">
        <v>84</v>
      </c>
      <c r="AY327" s="214" t="s">
        <v>123</v>
      </c>
      <c r="BK327" s="216">
        <f>SUM(BK328:BK391)</f>
        <v>0</v>
      </c>
    </row>
    <row r="328" s="2" customFormat="1" ht="24.15" customHeight="1">
      <c r="A328" s="39"/>
      <c r="B328" s="40"/>
      <c r="C328" s="219" t="s">
        <v>519</v>
      </c>
      <c r="D328" s="219" t="s">
        <v>125</v>
      </c>
      <c r="E328" s="220" t="s">
        <v>520</v>
      </c>
      <c r="F328" s="221" t="s">
        <v>521</v>
      </c>
      <c r="G328" s="222" t="s">
        <v>138</v>
      </c>
      <c r="H328" s="223">
        <v>2.5</v>
      </c>
      <c r="I328" s="224"/>
      <c r="J328" s="225">
        <f>ROUND(I328*H328,2)</f>
        <v>0</v>
      </c>
      <c r="K328" s="221" t="s">
        <v>129</v>
      </c>
      <c r="L328" s="45"/>
      <c r="M328" s="226" t="s">
        <v>1</v>
      </c>
      <c r="N328" s="227" t="s">
        <v>41</v>
      </c>
      <c r="O328" s="92"/>
      <c r="P328" s="228">
        <f>O328*H328</f>
        <v>0</v>
      </c>
      <c r="Q328" s="228">
        <v>0.0002966</v>
      </c>
      <c r="R328" s="228">
        <f>Q328*H328</f>
        <v>0.00074149999999999997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130</v>
      </c>
      <c r="AT328" s="230" t="s">
        <v>125</v>
      </c>
      <c r="AU328" s="230" t="s">
        <v>86</v>
      </c>
      <c r="AY328" s="18" t="s">
        <v>123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84</v>
      </c>
      <c r="BK328" s="231">
        <f>ROUND(I328*H328,2)</f>
        <v>0</v>
      </c>
      <c r="BL328" s="18" t="s">
        <v>130</v>
      </c>
      <c r="BM328" s="230" t="s">
        <v>522</v>
      </c>
    </row>
    <row r="329" s="13" customFormat="1">
      <c r="A329" s="13"/>
      <c r="B329" s="232"/>
      <c r="C329" s="233"/>
      <c r="D329" s="234" t="s">
        <v>158</v>
      </c>
      <c r="E329" s="235" t="s">
        <v>1</v>
      </c>
      <c r="F329" s="236" t="s">
        <v>523</v>
      </c>
      <c r="G329" s="233"/>
      <c r="H329" s="237">
        <v>2.5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158</v>
      </c>
      <c r="AU329" s="243" t="s">
        <v>86</v>
      </c>
      <c r="AV329" s="13" t="s">
        <v>86</v>
      </c>
      <c r="AW329" s="13" t="s">
        <v>32</v>
      </c>
      <c r="AX329" s="13" t="s">
        <v>84</v>
      </c>
      <c r="AY329" s="243" t="s">
        <v>123</v>
      </c>
    </row>
    <row r="330" s="2" customFormat="1" ht="24.15" customHeight="1">
      <c r="A330" s="39"/>
      <c r="B330" s="40"/>
      <c r="C330" s="219" t="s">
        <v>524</v>
      </c>
      <c r="D330" s="219" t="s">
        <v>125</v>
      </c>
      <c r="E330" s="220" t="s">
        <v>525</v>
      </c>
      <c r="F330" s="221" t="s">
        <v>526</v>
      </c>
      <c r="G330" s="222" t="s">
        <v>305</v>
      </c>
      <c r="H330" s="223">
        <v>2</v>
      </c>
      <c r="I330" s="224"/>
      <c r="J330" s="225">
        <f>ROUND(I330*H330,2)</f>
        <v>0</v>
      </c>
      <c r="K330" s="221" t="s">
        <v>129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0.11275499999999999</v>
      </c>
      <c r="R330" s="228">
        <f>Q330*H330</f>
        <v>0.22550999999999999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130</v>
      </c>
      <c r="AT330" s="230" t="s">
        <v>125</v>
      </c>
      <c r="AU330" s="230" t="s">
        <v>86</v>
      </c>
      <c r="AY330" s="18" t="s">
        <v>123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130</v>
      </c>
      <c r="BM330" s="230" t="s">
        <v>527</v>
      </c>
    </row>
    <row r="331" s="13" customFormat="1">
      <c r="A331" s="13"/>
      <c r="B331" s="232"/>
      <c r="C331" s="233"/>
      <c r="D331" s="234" t="s">
        <v>158</v>
      </c>
      <c r="E331" s="235" t="s">
        <v>1</v>
      </c>
      <c r="F331" s="236" t="s">
        <v>528</v>
      </c>
      <c r="G331" s="233"/>
      <c r="H331" s="237">
        <v>2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158</v>
      </c>
      <c r="AU331" s="243" t="s">
        <v>86</v>
      </c>
      <c r="AV331" s="13" t="s">
        <v>86</v>
      </c>
      <c r="AW331" s="13" t="s">
        <v>32</v>
      </c>
      <c r="AX331" s="13" t="s">
        <v>84</v>
      </c>
      <c r="AY331" s="243" t="s">
        <v>123</v>
      </c>
    </row>
    <row r="332" s="2" customFormat="1" ht="66.75" customHeight="1">
      <c r="A332" s="39"/>
      <c r="B332" s="40"/>
      <c r="C332" s="219" t="s">
        <v>529</v>
      </c>
      <c r="D332" s="219" t="s">
        <v>125</v>
      </c>
      <c r="E332" s="220" t="s">
        <v>530</v>
      </c>
      <c r="F332" s="221" t="s">
        <v>531</v>
      </c>
      <c r="G332" s="222" t="s">
        <v>138</v>
      </c>
      <c r="H332" s="223">
        <v>2</v>
      </c>
      <c r="I332" s="224"/>
      <c r="J332" s="225">
        <f>ROUND(I332*H332,2)</f>
        <v>0</v>
      </c>
      <c r="K332" s="221" t="s">
        <v>129</v>
      </c>
      <c r="L332" s="45"/>
      <c r="M332" s="226" t="s">
        <v>1</v>
      </c>
      <c r="N332" s="227" t="s">
        <v>41</v>
      </c>
      <c r="O332" s="92"/>
      <c r="P332" s="228">
        <f>O332*H332</f>
        <v>0</v>
      </c>
      <c r="Q332" s="228">
        <v>0.14214640000000001</v>
      </c>
      <c r="R332" s="228">
        <f>Q332*H332</f>
        <v>0.28429280000000001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130</v>
      </c>
      <c r="AT332" s="230" t="s">
        <v>125</v>
      </c>
      <c r="AU332" s="230" t="s">
        <v>86</v>
      </c>
      <c r="AY332" s="18" t="s">
        <v>123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84</v>
      </c>
      <c r="BK332" s="231">
        <f>ROUND(I332*H332,2)</f>
        <v>0</v>
      </c>
      <c r="BL332" s="18" t="s">
        <v>130</v>
      </c>
      <c r="BM332" s="230" t="s">
        <v>532</v>
      </c>
    </row>
    <row r="333" s="13" customFormat="1">
      <c r="A333" s="13"/>
      <c r="B333" s="232"/>
      <c r="C333" s="233"/>
      <c r="D333" s="234" t="s">
        <v>158</v>
      </c>
      <c r="E333" s="235" t="s">
        <v>1</v>
      </c>
      <c r="F333" s="236" t="s">
        <v>533</v>
      </c>
      <c r="G333" s="233"/>
      <c r="H333" s="237">
        <v>2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158</v>
      </c>
      <c r="AU333" s="243" t="s">
        <v>86</v>
      </c>
      <c r="AV333" s="13" t="s">
        <v>86</v>
      </c>
      <c r="AW333" s="13" t="s">
        <v>32</v>
      </c>
      <c r="AX333" s="13" t="s">
        <v>84</v>
      </c>
      <c r="AY333" s="243" t="s">
        <v>123</v>
      </c>
    </row>
    <row r="334" s="2" customFormat="1" ht="16.5" customHeight="1">
      <c r="A334" s="39"/>
      <c r="B334" s="40"/>
      <c r="C334" s="276" t="s">
        <v>534</v>
      </c>
      <c r="D334" s="276" t="s">
        <v>279</v>
      </c>
      <c r="E334" s="277" t="s">
        <v>535</v>
      </c>
      <c r="F334" s="278" t="s">
        <v>536</v>
      </c>
      <c r="G334" s="279" t="s">
        <v>138</v>
      </c>
      <c r="H334" s="280">
        <v>4.0800000000000001</v>
      </c>
      <c r="I334" s="281"/>
      <c r="J334" s="282">
        <f>ROUND(I334*H334,2)</f>
        <v>0</v>
      </c>
      <c r="K334" s="278" t="s">
        <v>129</v>
      </c>
      <c r="L334" s="283"/>
      <c r="M334" s="284" t="s">
        <v>1</v>
      </c>
      <c r="N334" s="285" t="s">
        <v>41</v>
      </c>
      <c r="O334" s="92"/>
      <c r="P334" s="228">
        <f>O334*H334</f>
        <v>0</v>
      </c>
      <c r="Q334" s="228">
        <v>0.045999999999999999</v>
      </c>
      <c r="R334" s="228">
        <f>Q334*H334</f>
        <v>0.18768000000000001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161</v>
      </c>
      <c r="AT334" s="230" t="s">
        <v>279</v>
      </c>
      <c r="AU334" s="230" t="s">
        <v>86</v>
      </c>
      <c r="AY334" s="18" t="s">
        <v>123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84</v>
      </c>
      <c r="BK334" s="231">
        <f>ROUND(I334*H334,2)</f>
        <v>0</v>
      </c>
      <c r="BL334" s="18" t="s">
        <v>130</v>
      </c>
      <c r="BM334" s="230" t="s">
        <v>537</v>
      </c>
    </row>
    <row r="335" s="13" customFormat="1">
      <c r="A335" s="13"/>
      <c r="B335" s="232"/>
      <c r="C335" s="233"/>
      <c r="D335" s="234" t="s">
        <v>158</v>
      </c>
      <c r="E335" s="235" t="s">
        <v>1</v>
      </c>
      <c r="F335" s="236" t="s">
        <v>538</v>
      </c>
      <c r="G335" s="233"/>
      <c r="H335" s="237">
        <v>4.0800000000000001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158</v>
      </c>
      <c r="AU335" s="243" t="s">
        <v>86</v>
      </c>
      <c r="AV335" s="13" t="s">
        <v>86</v>
      </c>
      <c r="AW335" s="13" t="s">
        <v>32</v>
      </c>
      <c r="AX335" s="13" t="s">
        <v>84</v>
      </c>
      <c r="AY335" s="243" t="s">
        <v>123</v>
      </c>
    </row>
    <row r="336" s="2" customFormat="1" ht="49.05" customHeight="1">
      <c r="A336" s="39"/>
      <c r="B336" s="40"/>
      <c r="C336" s="219" t="s">
        <v>539</v>
      </c>
      <c r="D336" s="219" t="s">
        <v>125</v>
      </c>
      <c r="E336" s="220" t="s">
        <v>540</v>
      </c>
      <c r="F336" s="221" t="s">
        <v>541</v>
      </c>
      <c r="G336" s="222" t="s">
        <v>138</v>
      </c>
      <c r="H336" s="223">
        <v>2</v>
      </c>
      <c r="I336" s="224"/>
      <c r="J336" s="225">
        <f>ROUND(I336*H336,2)</f>
        <v>0</v>
      </c>
      <c r="K336" s="221" t="s">
        <v>129</v>
      </c>
      <c r="L336" s="45"/>
      <c r="M336" s="226" t="s">
        <v>1</v>
      </c>
      <c r="N336" s="227" t="s">
        <v>41</v>
      </c>
      <c r="O336" s="92"/>
      <c r="P336" s="228">
        <f>O336*H336</f>
        <v>0</v>
      </c>
      <c r="Q336" s="228">
        <v>0.1525646</v>
      </c>
      <c r="R336" s="228">
        <f>Q336*H336</f>
        <v>0.30512919999999999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130</v>
      </c>
      <c r="AT336" s="230" t="s">
        <v>125</v>
      </c>
      <c r="AU336" s="230" t="s">
        <v>86</v>
      </c>
      <c r="AY336" s="18" t="s">
        <v>123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130</v>
      </c>
      <c r="BM336" s="230" t="s">
        <v>542</v>
      </c>
    </row>
    <row r="337" s="13" customFormat="1">
      <c r="A337" s="13"/>
      <c r="B337" s="232"/>
      <c r="C337" s="233"/>
      <c r="D337" s="234" t="s">
        <v>158</v>
      </c>
      <c r="E337" s="235" t="s">
        <v>1</v>
      </c>
      <c r="F337" s="236" t="s">
        <v>533</v>
      </c>
      <c r="G337" s="233"/>
      <c r="H337" s="237">
        <v>2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158</v>
      </c>
      <c r="AU337" s="243" t="s">
        <v>86</v>
      </c>
      <c r="AV337" s="13" t="s">
        <v>86</v>
      </c>
      <c r="AW337" s="13" t="s">
        <v>32</v>
      </c>
      <c r="AX337" s="13" t="s">
        <v>84</v>
      </c>
      <c r="AY337" s="243" t="s">
        <v>123</v>
      </c>
    </row>
    <row r="338" s="2" customFormat="1" ht="44.25" customHeight="1">
      <c r="A338" s="39"/>
      <c r="B338" s="40"/>
      <c r="C338" s="219" t="s">
        <v>543</v>
      </c>
      <c r="D338" s="219" t="s">
        <v>125</v>
      </c>
      <c r="E338" s="220" t="s">
        <v>544</v>
      </c>
      <c r="F338" s="221" t="s">
        <v>545</v>
      </c>
      <c r="G338" s="222" t="s">
        <v>138</v>
      </c>
      <c r="H338" s="223">
        <v>31</v>
      </c>
      <c r="I338" s="224"/>
      <c r="J338" s="225">
        <f>ROUND(I338*H338,2)</f>
        <v>0</v>
      </c>
      <c r="K338" s="221" t="s">
        <v>129</v>
      </c>
      <c r="L338" s="45"/>
      <c r="M338" s="226" t="s">
        <v>1</v>
      </c>
      <c r="N338" s="227" t="s">
        <v>41</v>
      </c>
      <c r="O338" s="92"/>
      <c r="P338" s="228">
        <f>O338*H338</f>
        <v>0</v>
      </c>
      <c r="Q338" s="228">
        <v>0.10094599999999999</v>
      </c>
      <c r="R338" s="228">
        <f>Q338*H338</f>
        <v>3.1293259999999998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130</v>
      </c>
      <c r="AT338" s="230" t="s">
        <v>125</v>
      </c>
      <c r="AU338" s="230" t="s">
        <v>86</v>
      </c>
      <c r="AY338" s="18" t="s">
        <v>123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84</v>
      </c>
      <c r="BK338" s="231">
        <f>ROUND(I338*H338,2)</f>
        <v>0</v>
      </c>
      <c r="BL338" s="18" t="s">
        <v>130</v>
      </c>
      <c r="BM338" s="230" t="s">
        <v>546</v>
      </c>
    </row>
    <row r="339" s="13" customFormat="1">
      <c r="A339" s="13"/>
      <c r="B339" s="232"/>
      <c r="C339" s="233"/>
      <c r="D339" s="234" t="s">
        <v>158</v>
      </c>
      <c r="E339" s="235" t="s">
        <v>1</v>
      </c>
      <c r="F339" s="236" t="s">
        <v>547</v>
      </c>
      <c r="G339" s="233"/>
      <c r="H339" s="237">
        <v>25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158</v>
      </c>
      <c r="AU339" s="243" t="s">
        <v>86</v>
      </c>
      <c r="AV339" s="13" t="s">
        <v>86</v>
      </c>
      <c r="AW339" s="13" t="s">
        <v>32</v>
      </c>
      <c r="AX339" s="13" t="s">
        <v>76</v>
      </c>
      <c r="AY339" s="243" t="s">
        <v>123</v>
      </c>
    </row>
    <row r="340" s="13" customFormat="1">
      <c r="A340" s="13"/>
      <c r="B340" s="232"/>
      <c r="C340" s="233"/>
      <c r="D340" s="234" t="s">
        <v>158</v>
      </c>
      <c r="E340" s="235" t="s">
        <v>1</v>
      </c>
      <c r="F340" s="236" t="s">
        <v>548</v>
      </c>
      <c r="G340" s="233"/>
      <c r="H340" s="237">
        <v>6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158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123</v>
      </c>
    </row>
    <row r="341" s="15" customFormat="1">
      <c r="A341" s="15"/>
      <c r="B341" s="254"/>
      <c r="C341" s="255"/>
      <c r="D341" s="234" t="s">
        <v>158</v>
      </c>
      <c r="E341" s="256" t="s">
        <v>1</v>
      </c>
      <c r="F341" s="257" t="s">
        <v>172</v>
      </c>
      <c r="G341" s="255"/>
      <c r="H341" s="258">
        <v>31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158</v>
      </c>
      <c r="AU341" s="264" t="s">
        <v>86</v>
      </c>
      <c r="AV341" s="15" t="s">
        <v>130</v>
      </c>
      <c r="AW341" s="15" t="s">
        <v>32</v>
      </c>
      <c r="AX341" s="15" t="s">
        <v>84</v>
      </c>
      <c r="AY341" s="264" t="s">
        <v>123</v>
      </c>
    </row>
    <row r="342" s="2" customFormat="1" ht="16.5" customHeight="1">
      <c r="A342" s="39"/>
      <c r="B342" s="40"/>
      <c r="C342" s="276" t="s">
        <v>549</v>
      </c>
      <c r="D342" s="276" t="s">
        <v>279</v>
      </c>
      <c r="E342" s="277" t="s">
        <v>550</v>
      </c>
      <c r="F342" s="278" t="s">
        <v>551</v>
      </c>
      <c r="G342" s="279" t="s">
        <v>138</v>
      </c>
      <c r="H342" s="280">
        <v>6.2000000000000002</v>
      </c>
      <c r="I342" s="281"/>
      <c r="J342" s="282">
        <f>ROUND(I342*H342,2)</f>
        <v>0</v>
      </c>
      <c r="K342" s="278" t="s">
        <v>129</v>
      </c>
      <c r="L342" s="283"/>
      <c r="M342" s="284" t="s">
        <v>1</v>
      </c>
      <c r="N342" s="285" t="s">
        <v>41</v>
      </c>
      <c r="O342" s="92"/>
      <c r="P342" s="228">
        <f>O342*H342</f>
        <v>0</v>
      </c>
      <c r="Q342" s="228">
        <v>0.028000000000000001</v>
      </c>
      <c r="R342" s="228">
        <f>Q342*H342</f>
        <v>0.1736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161</v>
      </c>
      <c r="AT342" s="230" t="s">
        <v>279</v>
      </c>
      <c r="AU342" s="230" t="s">
        <v>86</v>
      </c>
      <c r="AY342" s="18" t="s">
        <v>123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84</v>
      </c>
      <c r="BK342" s="231">
        <f>ROUND(I342*H342,2)</f>
        <v>0</v>
      </c>
      <c r="BL342" s="18" t="s">
        <v>130</v>
      </c>
      <c r="BM342" s="230" t="s">
        <v>552</v>
      </c>
    </row>
    <row r="343" s="13" customFormat="1">
      <c r="A343" s="13"/>
      <c r="B343" s="232"/>
      <c r="C343" s="233"/>
      <c r="D343" s="234" t="s">
        <v>158</v>
      </c>
      <c r="E343" s="235" t="s">
        <v>1</v>
      </c>
      <c r="F343" s="236" t="s">
        <v>553</v>
      </c>
      <c r="G343" s="233"/>
      <c r="H343" s="237">
        <v>6.2000000000000002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158</v>
      </c>
      <c r="AU343" s="243" t="s">
        <v>86</v>
      </c>
      <c r="AV343" s="13" t="s">
        <v>86</v>
      </c>
      <c r="AW343" s="13" t="s">
        <v>32</v>
      </c>
      <c r="AX343" s="13" t="s">
        <v>84</v>
      </c>
      <c r="AY343" s="243" t="s">
        <v>123</v>
      </c>
    </row>
    <row r="344" s="2" customFormat="1" ht="37.8" customHeight="1">
      <c r="A344" s="39"/>
      <c r="B344" s="40"/>
      <c r="C344" s="219" t="s">
        <v>554</v>
      </c>
      <c r="D344" s="219" t="s">
        <v>125</v>
      </c>
      <c r="E344" s="220" t="s">
        <v>555</v>
      </c>
      <c r="F344" s="221" t="s">
        <v>556</v>
      </c>
      <c r="G344" s="222" t="s">
        <v>138</v>
      </c>
      <c r="H344" s="223">
        <v>26</v>
      </c>
      <c r="I344" s="224"/>
      <c r="J344" s="225">
        <f>ROUND(I344*H344,2)</f>
        <v>0</v>
      </c>
      <c r="K344" s="221" t="s">
        <v>129</v>
      </c>
      <c r="L344" s="45"/>
      <c r="M344" s="226" t="s">
        <v>1</v>
      </c>
      <c r="N344" s="227" t="s">
        <v>41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130</v>
      </c>
      <c r="AT344" s="230" t="s">
        <v>125</v>
      </c>
      <c r="AU344" s="230" t="s">
        <v>86</v>
      </c>
      <c r="AY344" s="18" t="s">
        <v>123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84</v>
      </c>
      <c r="BK344" s="231">
        <f>ROUND(I344*H344,2)</f>
        <v>0</v>
      </c>
      <c r="BL344" s="18" t="s">
        <v>130</v>
      </c>
      <c r="BM344" s="230" t="s">
        <v>557</v>
      </c>
    </row>
    <row r="345" s="13" customFormat="1">
      <c r="A345" s="13"/>
      <c r="B345" s="232"/>
      <c r="C345" s="233"/>
      <c r="D345" s="234" t="s">
        <v>158</v>
      </c>
      <c r="E345" s="235" t="s">
        <v>1</v>
      </c>
      <c r="F345" s="236" t="s">
        <v>558</v>
      </c>
      <c r="G345" s="233"/>
      <c r="H345" s="237">
        <v>11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158</v>
      </c>
      <c r="AU345" s="243" t="s">
        <v>86</v>
      </c>
      <c r="AV345" s="13" t="s">
        <v>86</v>
      </c>
      <c r="AW345" s="13" t="s">
        <v>32</v>
      </c>
      <c r="AX345" s="13" t="s">
        <v>76</v>
      </c>
      <c r="AY345" s="243" t="s">
        <v>123</v>
      </c>
    </row>
    <row r="346" s="13" customFormat="1">
      <c r="A346" s="13"/>
      <c r="B346" s="232"/>
      <c r="C346" s="233"/>
      <c r="D346" s="234" t="s">
        <v>158</v>
      </c>
      <c r="E346" s="235" t="s">
        <v>1</v>
      </c>
      <c r="F346" s="236" t="s">
        <v>559</v>
      </c>
      <c r="G346" s="233"/>
      <c r="H346" s="237">
        <v>11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158</v>
      </c>
      <c r="AU346" s="243" t="s">
        <v>86</v>
      </c>
      <c r="AV346" s="13" t="s">
        <v>86</v>
      </c>
      <c r="AW346" s="13" t="s">
        <v>32</v>
      </c>
      <c r="AX346" s="13" t="s">
        <v>76</v>
      </c>
      <c r="AY346" s="243" t="s">
        <v>123</v>
      </c>
    </row>
    <row r="347" s="13" customFormat="1">
      <c r="A347" s="13"/>
      <c r="B347" s="232"/>
      <c r="C347" s="233"/>
      <c r="D347" s="234" t="s">
        <v>158</v>
      </c>
      <c r="E347" s="235" t="s">
        <v>1</v>
      </c>
      <c r="F347" s="236" t="s">
        <v>560</v>
      </c>
      <c r="G347" s="233"/>
      <c r="H347" s="237">
        <v>4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158</v>
      </c>
      <c r="AU347" s="243" t="s">
        <v>86</v>
      </c>
      <c r="AV347" s="13" t="s">
        <v>86</v>
      </c>
      <c r="AW347" s="13" t="s">
        <v>32</v>
      </c>
      <c r="AX347" s="13" t="s">
        <v>76</v>
      </c>
      <c r="AY347" s="243" t="s">
        <v>123</v>
      </c>
    </row>
    <row r="348" s="15" customFormat="1">
      <c r="A348" s="15"/>
      <c r="B348" s="254"/>
      <c r="C348" s="255"/>
      <c r="D348" s="234" t="s">
        <v>158</v>
      </c>
      <c r="E348" s="256" t="s">
        <v>1</v>
      </c>
      <c r="F348" s="257" t="s">
        <v>172</v>
      </c>
      <c r="G348" s="255"/>
      <c r="H348" s="258">
        <v>26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158</v>
      </c>
      <c r="AU348" s="264" t="s">
        <v>86</v>
      </c>
      <c r="AV348" s="15" t="s">
        <v>130</v>
      </c>
      <c r="AW348" s="15" t="s">
        <v>32</v>
      </c>
      <c r="AX348" s="15" t="s">
        <v>84</v>
      </c>
      <c r="AY348" s="264" t="s">
        <v>123</v>
      </c>
    </row>
    <row r="349" s="2" customFormat="1" ht="37.8" customHeight="1">
      <c r="A349" s="39"/>
      <c r="B349" s="40"/>
      <c r="C349" s="276" t="s">
        <v>561</v>
      </c>
      <c r="D349" s="276" t="s">
        <v>279</v>
      </c>
      <c r="E349" s="277" t="s">
        <v>562</v>
      </c>
      <c r="F349" s="278" t="s">
        <v>563</v>
      </c>
      <c r="G349" s="279" t="s">
        <v>138</v>
      </c>
      <c r="H349" s="280">
        <v>26</v>
      </c>
      <c r="I349" s="281"/>
      <c r="J349" s="282">
        <f>ROUND(I349*H349,2)</f>
        <v>0</v>
      </c>
      <c r="K349" s="278" t="s">
        <v>129</v>
      </c>
      <c r="L349" s="283"/>
      <c r="M349" s="284" t="s">
        <v>1</v>
      </c>
      <c r="N349" s="285" t="s">
        <v>41</v>
      </c>
      <c r="O349" s="92"/>
      <c r="P349" s="228">
        <f>O349*H349</f>
        <v>0</v>
      </c>
      <c r="Q349" s="228">
        <v>0.0076499999999999997</v>
      </c>
      <c r="R349" s="228">
        <f>Q349*H349</f>
        <v>0.19889999999999999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161</v>
      </c>
      <c r="AT349" s="230" t="s">
        <v>279</v>
      </c>
      <c r="AU349" s="230" t="s">
        <v>86</v>
      </c>
      <c r="AY349" s="18" t="s">
        <v>123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84</v>
      </c>
      <c r="BK349" s="231">
        <f>ROUND(I349*H349,2)</f>
        <v>0</v>
      </c>
      <c r="BL349" s="18" t="s">
        <v>130</v>
      </c>
      <c r="BM349" s="230" t="s">
        <v>564</v>
      </c>
    </row>
    <row r="350" s="2" customFormat="1" ht="24.15" customHeight="1">
      <c r="A350" s="39"/>
      <c r="B350" s="40"/>
      <c r="C350" s="219" t="s">
        <v>565</v>
      </c>
      <c r="D350" s="219" t="s">
        <v>125</v>
      </c>
      <c r="E350" s="220" t="s">
        <v>566</v>
      </c>
      <c r="F350" s="221" t="s">
        <v>567</v>
      </c>
      <c r="G350" s="222" t="s">
        <v>188</v>
      </c>
      <c r="H350" s="223">
        <v>1.05</v>
      </c>
      <c r="I350" s="224"/>
      <c r="J350" s="225">
        <f>ROUND(I350*H350,2)</f>
        <v>0</v>
      </c>
      <c r="K350" s="221" t="s">
        <v>129</v>
      </c>
      <c r="L350" s="45"/>
      <c r="M350" s="226" t="s">
        <v>1</v>
      </c>
      <c r="N350" s="227" t="s">
        <v>41</v>
      </c>
      <c r="O350" s="92"/>
      <c r="P350" s="228">
        <f>O350*H350</f>
        <v>0</v>
      </c>
      <c r="Q350" s="228">
        <v>2.2563399999999998</v>
      </c>
      <c r="R350" s="228">
        <f>Q350*H350</f>
        <v>2.369157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130</v>
      </c>
      <c r="AT350" s="230" t="s">
        <v>125</v>
      </c>
      <c r="AU350" s="230" t="s">
        <v>86</v>
      </c>
      <c r="AY350" s="18" t="s">
        <v>123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0</v>
      </c>
      <c r="BL350" s="18" t="s">
        <v>130</v>
      </c>
      <c r="BM350" s="230" t="s">
        <v>568</v>
      </c>
    </row>
    <row r="351" s="13" customFormat="1">
      <c r="A351" s="13"/>
      <c r="B351" s="232"/>
      <c r="C351" s="233"/>
      <c r="D351" s="234" t="s">
        <v>158</v>
      </c>
      <c r="E351" s="235" t="s">
        <v>1</v>
      </c>
      <c r="F351" s="236" t="s">
        <v>569</v>
      </c>
      <c r="G351" s="233"/>
      <c r="H351" s="237">
        <v>1.05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158</v>
      </c>
      <c r="AU351" s="243" t="s">
        <v>86</v>
      </c>
      <c r="AV351" s="13" t="s">
        <v>86</v>
      </c>
      <c r="AW351" s="13" t="s">
        <v>32</v>
      </c>
      <c r="AX351" s="13" t="s">
        <v>84</v>
      </c>
      <c r="AY351" s="243" t="s">
        <v>123</v>
      </c>
    </row>
    <row r="352" s="2" customFormat="1" ht="24.15" customHeight="1">
      <c r="A352" s="39"/>
      <c r="B352" s="40"/>
      <c r="C352" s="219" t="s">
        <v>570</v>
      </c>
      <c r="D352" s="219" t="s">
        <v>125</v>
      </c>
      <c r="E352" s="220" t="s">
        <v>571</v>
      </c>
      <c r="F352" s="221" t="s">
        <v>572</v>
      </c>
      <c r="G352" s="222" t="s">
        <v>188</v>
      </c>
      <c r="H352" s="223">
        <v>3.4039999999999999</v>
      </c>
      <c r="I352" s="224"/>
      <c r="J352" s="225">
        <f>ROUND(I352*H352,2)</f>
        <v>0</v>
      </c>
      <c r="K352" s="221" t="s">
        <v>129</v>
      </c>
      <c r="L352" s="45"/>
      <c r="M352" s="226" t="s">
        <v>1</v>
      </c>
      <c r="N352" s="227" t="s">
        <v>41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2.3999999999999999</v>
      </c>
      <c r="T352" s="229">
        <f>S352*H352</f>
        <v>8.1695999999999991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130</v>
      </c>
      <c r="AT352" s="230" t="s">
        <v>125</v>
      </c>
      <c r="AU352" s="230" t="s">
        <v>86</v>
      </c>
      <c r="AY352" s="18" t="s">
        <v>123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84</v>
      </c>
      <c r="BK352" s="231">
        <f>ROUND(I352*H352,2)</f>
        <v>0</v>
      </c>
      <c r="BL352" s="18" t="s">
        <v>130</v>
      </c>
      <c r="BM352" s="230" t="s">
        <v>573</v>
      </c>
    </row>
    <row r="353" s="13" customFormat="1">
      <c r="A353" s="13"/>
      <c r="B353" s="232"/>
      <c r="C353" s="233"/>
      <c r="D353" s="234" t="s">
        <v>158</v>
      </c>
      <c r="E353" s="235" t="s">
        <v>1</v>
      </c>
      <c r="F353" s="236" t="s">
        <v>574</v>
      </c>
      <c r="G353" s="233"/>
      <c r="H353" s="237">
        <v>3.4039999999999999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158</v>
      </c>
      <c r="AU353" s="243" t="s">
        <v>86</v>
      </c>
      <c r="AV353" s="13" t="s">
        <v>86</v>
      </c>
      <c r="AW353" s="13" t="s">
        <v>32</v>
      </c>
      <c r="AX353" s="13" t="s">
        <v>84</v>
      </c>
      <c r="AY353" s="243" t="s">
        <v>123</v>
      </c>
    </row>
    <row r="354" s="2" customFormat="1" ht="78" customHeight="1">
      <c r="A354" s="39"/>
      <c r="B354" s="40"/>
      <c r="C354" s="219" t="s">
        <v>575</v>
      </c>
      <c r="D354" s="219" t="s">
        <v>125</v>
      </c>
      <c r="E354" s="220" t="s">
        <v>576</v>
      </c>
      <c r="F354" s="221" t="s">
        <v>577</v>
      </c>
      <c r="G354" s="222" t="s">
        <v>138</v>
      </c>
      <c r="H354" s="223">
        <v>2.5</v>
      </c>
      <c r="I354" s="224"/>
      <c r="J354" s="225">
        <f>ROUND(I354*H354,2)</f>
        <v>0</v>
      </c>
      <c r="K354" s="221" t="s">
        <v>129</v>
      </c>
      <c r="L354" s="45"/>
      <c r="M354" s="226" t="s">
        <v>1</v>
      </c>
      <c r="N354" s="227" t="s">
        <v>41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0.035000000000000003</v>
      </c>
      <c r="T354" s="229">
        <f>S354*H354</f>
        <v>0.087500000000000008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130</v>
      </c>
      <c r="AT354" s="230" t="s">
        <v>125</v>
      </c>
      <c r="AU354" s="230" t="s">
        <v>86</v>
      </c>
      <c r="AY354" s="18" t="s">
        <v>123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84</v>
      </c>
      <c r="BK354" s="231">
        <f>ROUND(I354*H354,2)</f>
        <v>0</v>
      </c>
      <c r="BL354" s="18" t="s">
        <v>130</v>
      </c>
      <c r="BM354" s="230" t="s">
        <v>578</v>
      </c>
    </row>
    <row r="355" s="2" customFormat="1" ht="55.5" customHeight="1">
      <c r="A355" s="39"/>
      <c r="B355" s="40"/>
      <c r="C355" s="219" t="s">
        <v>579</v>
      </c>
      <c r="D355" s="219" t="s">
        <v>125</v>
      </c>
      <c r="E355" s="220" t="s">
        <v>580</v>
      </c>
      <c r="F355" s="221" t="s">
        <v>581</v>
      </c>
      <c r="G355" s="222" t="s">
        <v>305</v>
      </c>
      <c r="H355" s="223">
        <v>2</v>
      </c>
      <c r="I355" s="224"/>
      <c r="J355" s="225">
        <f>ROUND(I355*H355,2)</f>
        <v>0</v>
      </c>
      <c r="K355" s="221" t="s">
        <v>129</v>
      </c>
      <c r="L355" s="45"/>
      <c r="M355" s="226" t="s">
        <v>1</v>
      </c>
      <c r="N355" s="227" t="s">
        <v>41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0.082000000000000003</v>
      </c>
      <c r="T355" s="229">
        <f>S355*H355</f>
        <v>0.16400000000000001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130</v>
      </c>
      <c r="AT355" s="230" t="s">
        <v>125</v>
      </c>
      <c r="AU355" s="230" t="s">
        <v>86</v>
      </c>
      <c r="AY355" s="18" t="s">
        <v>123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84</v>
      </c>
      <c r="BK355" s="231">
        <f>ROUND(I355*H355,2)</f>
        <v>0</v>
      </c>
      <c r="BL355" s="18" t="s">
        <v>130</v>
      </c>
      <c r="BM355" s="230" t="s">
        <v>582</v>
      </c>
    </row>
    <row r="356" s="2" customFormat="1" ht="44.25" customHeight="1">
      <c r="A356" s="39"/>
      <c r="B356" s="40"/>
      <c r="C356" s="219" t="s">
        <v>583</v>
      </c>
      <c r="D356" s="219" t="s">
        <v>125</v>
      </c>
      <c r="E356" s="220" t="s">
        <v>584</v>
      </c>
      <c r="F356" s="221" t="s">
        <v>585</v>
      </c>
      <c r="G356" s="222" t="s">
        <v>138</v>
      </c>
      <c r="H356" s="223">
        <v>26</v>
      </c>
      <c r="I356" s="224"/>
      <c r="J356" s="225">
        <f>ROUND(I356*H356,2)</f>
        <v>0</v>
      </c>
      <c r="K356" s="221" t="s">
        <v>129</v>
      </c>
      <c r="L356" s="45"/>
      <c r="M356" s="226" t="s">
        <v>1</v>
      </c>
      <c r="N356" s="227" t="s">
        <v>41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0.028000000000000001</v>
      </c>
      <c r="T356" s="229">
        <f>S356*H356</f>
        <v>0.72799999999999998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130</v>
      </c>
      <c r="AT356" s="230" t="s">
        <v>125</v>
      </c>
      <c r="AU356" s="230" t="s">
        <v>86</v>
      </c>
      <c r="AY356" s="18" t="s">
        <v>123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84</v>
      </c>
      <c r="BK356" s="231">
        <f>ROUND(I356*H356,2)</f>
        <v>0</v>
      </c>
      <c r="BL356" s="18" t="s">
        <v>130</v>
      </c>
      <c r="BM356" s="230" t="s">
        <v>586</v>
      </c>
    </row>
    <row r="357" s="2" customFormat="1" ht="44.25" customHeight="1">
      <c r="A357" s="39"/>
      <c r="B357" s="40"/>
      <c r="C357" s="219" t="s">
        <v>587</v>
      </c>
      <c r="D357" s="219" t="s">
        <v>125</v>
      </c>
      <c r="E357" s="220" t="s">
        <v>588</v>
      </c>
      <c r="F357" s="221" t="s">
        <v>589</v>
      </c>
      <c r="G357" s="222" t="s">
        <v>138</v>
      </c>
      <c r="H357" s="223">
        <v>0.10000000000000001</v>
      </c>
      <c r="I357" s="224"/>
      <c r="J357" s="225">
        <f>ROUND(I357*H357,2)</f>
        <v>0</v>
      </c>
      <c r="K357" s="221" t="s">
        <v>129</v>
      </c>
      <c r="L357" s="45"/>
      <c r="M357" s="226" t="s">
        <v>1</v>
      </c>
      <c r="N357" s="227" t="s">
        <v>41</v>
      </c>
      <c r="O357" s="92"/>
      <c r="P357" s="228">
        <f>O357*H357</f>
        <v>0</v>
      </c>
      <c r="Q357" s="228">
        <v>0.0033</v>
      </c>
      <c r="R357" s="228">
        <f>Q357*H357</f>
        <v>0.00033</v>
      </c>
      <c r="S357" s="228">
        <v>0.11</v>
      </c>
      <c r="T357" s="229">
        <f>S357*H357</f>
        <v>0.011000000000000001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130</v>
      </c>
      <c r="AT357" s="230" t="s">
        <v>125</v>
      </c>
      <c r="AU357" s="230" t="s">
        <v>86</v>
      </c>
      <c r="AY357" s="18" t="s">
        <v>123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0</v>
      </c>
      <c r="BL357" s="18" t="s">
        <v>130</v>
      </c>
      <c r="BM357" s="230" t="s">
        <v>590</v>
      </c>
    </row>
    <row r="358" s="13" customFormat="1">
      <c r="A358" s="13"/>
      <c r="B358" s="232"/>
      <c r="C358" s="233"/>
      <c r="D358" s="234" t="s">
        <v>158</v>
      </c>
      <c r="E358" s="235" t="s">
        <v>1</v>
      </c>
      <c r="F358" s="236" t="s">
        <v>591</v>
      </c>
      <c r="G358" s="233"/>
      <c r="H358" s="237">
        <v>0.10000000000000001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158</v>
      </c>
      <c r="AU358" s="243" t="s">
        <v>86</v>
      </c>
      <c r="AV358" s="13" t="s">
        <v>86</v>
      </c>
      <c r="AW358" s="13" t="s">
        <v>32</v>
      </c>
      <c r="AX358" s="13" t="s">
        <v>84</v>
      </c>
      <c r="AY358" s="243" t="s">
        <v>123</v>
      </c>
    </row>
    <row r="359" s="2" customFormat="1" ht="16.5" customHeight="1">
      <c r="A359" s="39"/>
      <c r="B359" s="40"/>
      <c r="C359" s="276" t="s">
        <v>592</v>
      </c>
      <c r="D359" s="276" t="s">
        <v>279</v>
      </c>
      <c r="E359" s="277" t="s">
        <v>593</v>
      </c>
      <c r="F359" s="278" t="s">
        <v>594</v>
      </c>
      <c r="G359" s="279" t="s">
        <v>305</v>
      </c>
      <c r="H359" s="280">
        <v>1</v>
      </c>
      <c r="I359" s="281"/>
      <c r="J359" s="282">
        <f>ROUND(I359*H359,2)</f>
        <v>0</v>
      </c>
      <c r="K359" s="278" t="s">
        <v>129</v>
      </c>
      <c r="L359" s="283"/>
      <c r="M359" s="284" t="s">
        <v>1</v>
      </c>
      <c r="N359" s="285" t="s">
        <v>41</v>
      </c>
      <c r="O359" s="92"/>
      <c r="P359" s="228">
        <f>O359*H359</f>
        <v>0</v>
      </c>
      <c r="Q359" s="228">
        <v>0.00018000000000000001</v>
      </c>
      <c r="R359" s="228">
        <f>Q359*H359</f>
        <v>0.00018000000000000001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161</v>
      </c>
      <c r="AT359" s="230" t="s">
        <v>279</v>
      </c>
      <c r="AU359" s="230" t="s">
        <v>86</v>
      </c>
      <c r="AY359" s="18" t="s">
        <v>123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84</v>
      </c>
      <c r="BK359" s="231">
        <f>ROUND(I359*H359,2)</f>
        <v>0</v>
      </c>
      <c r="BL359" s="18" t="s">
        <v>130</v>
      </c>
      <c r="BM359" s="230" t="s">
        <v>595</v>
      </c>
    </row>
    <row r="360" s="2" customFormat="1" ht="66.75" customHeight="1">
      <c r="A360" s="39"/>
      <c r="B360" s="40"/>
      <c r="C360" s="219" t="s">
        <v>596</v>
      </c>
      <c r="D360" s="219" t="s">
        <v>125</v>
      </c>
      <c r="E360" s="220" t="s">
        <v>597</v>
      </c>
      <c r="F360" s="221" t="s">
        <v>598</v>
      </c>
      <c r="G360" s="222" t="s">
        <v>138</v>
      </c>
      <c r="H360" s="223">
        <v>35</v>
      </c>
      <c r="I360" s="224"/>
      <c r="J360" s="225">
        <f>ROUND(I360*H360,2)</f>
        <v>0</v>
      </c>
      <c r="K360" s="221" t="s">
        <v>129</v>
      </c>
      <c r="L360" s="45"/>
      <c r="M360" s="226" t="s">
        <v>1</v>
      </c>
      <c r="N360" s="227" t="s">
        <v>41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130</v>
      </c>
      <c r="AT360" s="230" t="s">
        <v>125</v>
      </c>
      <c r="AU360" s="230" t="s">
        <v>86</v>
      </c>
      <c r="AY360" s="18" t="s">
        <v>123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0</v>
      </c>
      <c r="BL360" s="18" t="s">
        <v>130</v>
      </c>
      <c r="BM360" s="230" t="s">
        <v>599</v>
      </c>
    </row>
    <row r="361" s="2" customFormat="1" ht="76.35" customHeight="1">
      <c r="A361" s="39"/>
      <c r="B361" s="40"/>
      <c r="C361" s="219" t="s">
        <v>600</v>
      </c>
      <c r="D361" s="219" t="s">
        <v>125</v>
      </c>
      <c r="E361" s="220" t="s">
        <v>601</v>
      </c>
      <c r="F361" s="221" t="s">
        <v>602</v>
      </c>
      <c r="G361" s="222" t="s">
        <v>128</v>
      </c>
      <c r="H361" s="223">
        <v>45</v>
      </c>
      <c r="I361" s="224"/>
      <c r="J361" s="225">
        <f>ROUND(I361*H361,2)</f>
        <v>0</v>
      </c>
      <c r="K361" s="221" t="s">
        <v>129</v>
      </c>
      <c r="L361" s="45"/>
      <c r="M361" s="226" t="s">
        <v>1</v>
      </c>
      <c r="N361" s="227" t="s">
        <v>41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130</v>
      </c>
      <c r="AT361" s="230" t="s">
        <v>125</v>
      </c>
      <c r="AU361" s="230" t="s">
        <v>86</v>
      </c>
      <c r="AY361" s="18" t="s">
        <v>123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84</v>
      </c>
      <c r="BK361" s="231">
        <f>ROUND(I361*H361,2)</f>
        <v>0</v>
      </c>
      <c r="BL361" s="18" t="s">
        <v>130</v>
      </c>
      <c r="BM361" s="230" t="s">
        <v>603</v>
      </c>
    </row>
    <row r="362" s="2" customFormat="1" ht="24.15" customHeight="1">
      <c r="A362" s="39"/>
      <c r="B362" s="40"/>
      <c r="C362" s="219" t="s">
        <v>604</v>
      </c>
      <c r="D362" s="219" t="s">
        <v>125</v>
      </c>
      <c r="E362" s="220" t="s">
        <v>605</v>
      </c>
      <c r="F362" s="221" t="s">
        <v>606</v>
      </c>
      <c r="G362" s="222" t="s">
        <v>128</v>
      </c>
      <c r="H362" s="223">
        <v>9.8000000000000007</v>
      </c>
      <c r="I362" s="224"/>
      <c r="J362" s="225">
        <f>ROUND(I362*H362,2)</f>
        <v>0</v>
      </c>
      <c r="K362" s="221" t="s">
        <v>129</v>
      </c>
      <c r="L362" s="45"/>
      <c r="M362" s="226" t="s">
        <v>1</v>
      </c>
      <c r="N362" s="227" t="s">
        <v>41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0.066000000000000003</v>
      </c>
      <c r="T362" s="229">
        <f>S362*H362</f>
        <v>0.64680000000000004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130</v>
      </c>
      <c r="AT362" s="230" t="s">
        <v>125</v>
      </c>
      <c r="AU362" s="230" t="s">
        <v>86</v>
      </c>
      <c r="AY362" s="18" t="s">
        <v>123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84</v>
      </c>
      <c r="BK362" s="231">
        <f>ROUND(I362*H362,2)</f>
        <v>0</v>
      </c>
      <c r="BL362" s="18" t="s">
        <v>130</v>
      </c>
      <c r="BM362" s="230" t="s">
        <v>607</v>
      </c>
    </row>
    <row r="363" s="2" customFormat="1" ht="24.15" customHeight="1">
      <c r="A363" s="39"/>
      <c r="B363" s="40"/>
      <c r="C363" s="219" t="s">
        <v>608</v>
      </c>
      <c r="D363" s="219" t="s">
        <v>125</v>
      </c>
      <c r="E363" s="220" t="s">
        <v>609</v>
      </c>
      <c r="F363" s="221" t="s">
        <v>610</v>
      </c>
      <c r="G363" s="222" t="s">
        <v>128</v>
      </c>
      <c r="H363" s="223">
        <v>9.8000000000000007</v>
      </c>
      <c r="I363" s="224"/>
      <c r="J363" s="225">
        <f>ROUND(I363*H363,2)</f>
        <v>0</v>
      </c>
      <c r="K363" s="221" t="s">
        <v>129</v>
      </c>
      <c r="L363" s="45"/>
      <c r="M363" s="226" t="s">
        <v>1</v>
      </c>
      <c r="N363" s="227" t="s">
        <v>41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130</v>
      </c>
      <c r="AT363" s="230" t="s">
        <v>125</v>
      </c>
      <c r="AU363" s="230" t="s">
        <v>86</v>
      </c>
      <c r="AY363" s="18" t="s">
        <v>123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84</v>
      </c>
      <c r="BK363" s="231">
        <f>ROUND(I363*H363,2)</f>
        <v>0</v>
      </c>
      <c r="BL363" s="18" t="s">
        <v>130</v>
      </c>
      <c r="BM363" s="230" t="s">
        <v>611</v>
      </c>
    </row>
    <row r="364" s="2" customFormat="1" ht="24.15" customHeight="1">
      <c r="A364" s="39"/>
      <c r="B364" s="40"/>
      <c r="C364" s="219" t="s">
        <v>612</v>
      </c>
      <c r="D364" s="219" t="s">
        <v>125</v>
      </c>
      <c r="E364" s="220" t="s">
        <v>613</v>
      </c>
      <c r="F364" s="221" t="s">
        <v>614</v>
      </c>
      <c r="G364" s="222" t="s">
        <v>128</v>
      </c>
      <c r="H364" s="223">
        <v>9.8000000000000007</v>
      </c>
      <c r="I364" s="224"/>
      <c r="J364" s="225">
        <f>ROUND(I364*H364,2)</f>
        <v>0</v>
      </c>
      <c r="K364" s="221" t="s">
        <v>129</v>
      </c>
      <c r="L364" s="45"/>
      <c r="M364" s="226" t="s">
        <v>1</v>
      </c>
      <c r="N364" s="227" t="s">
        <v>41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130</v>
      </c>
      <c r="AT364" s="230" t="s">
        <v>125</v>
      </c>
      <c r="AU364" s="230" t="s">
        <v>86</v>
      </c>
      <c r="AY364" s="18" t="s">
        <v>123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0</v>
      </c>
      <c r="BL364" s="18" t="s">
        <v>130</v>
      </c>
      <c r="BM364" s="230" t="s">
        <v>615</v>
      </c>
    </row>
    <row r="365" s="2" customFormat="1" ht="24.15" customHeight="1">
      <c r="A365" s="39"/>
      <c r="B365" s="40"/>
      <c r="C365" s="219" t="s">
        <v>616</v>
      </c>
      <c r="D365" s="219" t="s">
        <v>125</v>
      </c>
      <c r="E365" s="220" t="s">
        <v>617</v>
      </c>
      <c r="F365" s="221" t="s">
        <v>618</v>
      </c>
      <c r="G365" s="222" t="s">
        <v>128</v>
      </c>
      <c r="H365" s="223">
        <v>84</v>
      </c>
      <c r="I365" s="224"/>
      <c r="J365" s="225">
        <f>ROUND(I365*H365,2)</f>
        <v>0</v>
      </c>
      <c r="K365" s="221" t="s">
        <v>129</v>
      </c>
      <c r="L365" s="45"/>
      <c r="M365" s="226" t="s">
        <v>1</v>
      </c>
      <c r="N365" s="227" t="s">
        <v>41</v>
      </c>
      <c r="O365" s="92"/>
      <c r="P365" s="228">
        <f>O365*H365</f>
        <v>0</v>
      </c>
      <c r="Q365" s="228">
        <v>0.065000000000000002</v>
      </c>
      <c r="R365" s="228">
        <f>Q365*H365</f>
        <v>5.46</v>
      </c>
      <c r="S365" s="228">
        <v>0.13</v>
      </c>
      <c r="T365" s="229">
        <f>S365*H365</f>
        <v>10.92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130</v>
      </c>
      <c r="AT365" s="230" t="s">
        <v>125</v>
      </c>
      <c r="AU365" s="230" t="s">
        <v>86</v>
      </c>
      <c r="AY365" s="18" t="s">
        <v>123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84</v>
      </c>
      <c r="BK365" s="231">
        <f>ROUND(I365*H365,2)</f>
        <v>0</v>
      </c>
      <c r="BL365" s="18" t="s">
        <v>130</v>
      </c>
      <c r="BM365" s="230" t="s">
        <v>619</v>
      </c>
    </row>
    <row r="366" s="2" customFormat="1" ht="24.15" customHeight="1">
      <c r="A366" s="39"/>
      <c r="B366" s="40"/>
      <c r="C366" s="219" t="s">
        <v>620</v>
      </c>
      <c r="D366" s="219" t="s">
        <v>125</v>
      </c>
      <c r="E366" s="220" t="s">
        <v>621</v>
      </c>
      <c r="F366" s="221" t="s">
        <v>622</v>
      </c>
      <c r="G366" s="222" t="s">
        <v>128</v>
      </c>
      <c r="H366" s="223">
        <v>84</v>
      </c>
      <c r="I366" s="224"/>
      <c r="J366" s="225">
        <f>ROUND(I366*H366,2)</f>
        <v>0</v>
      </c>
      <c r="K366" s="221" t="s">
        <v>129</v>
      </c>
      <c r="L366" s="45"/>
      <c r="M366" s="226" t="s">
        <v>1</v>
      </c>
      <c r="N366" s="227" t="s">
        <v>41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130</v>
      </c>
      <c r="AT366" s="230" t="s">
        <v>125</v>
      </c>
      <c r="AU366" s="230" t="s">
        <v>86</v>
      </c>
      <c r="AY366" s="18" t="s">
        <v>123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130</v>
      </c>
      <c r="BM366" s="230" t="s">
        <v>623</v>
      </c>
    </row>
    <row r="367" s="2" customFormat="1" ht="24.15" customHeight="1">
      <c r="A367" s="39"/>
      <c r="B367" s="40"/>
      <c r="C367" s="219" t="s">
        <v>624</v>
      </c>
      <c r="D367" s="219" t="s">
        <v>125</v>
      </c>
      <c r="E367" s="220" t="s">
        <v>625</v>
      </c>
      <c r="F367" s="221" t="s">
        <v>626</v>
      </c>
      <c r="G367" s="222" t="s">
        <v>128</v>
      </c>
      <c r="H367" s="223">
        <v>84</v>
      </c>
      <c r="I367" s="224"/>
      <c r="J367" s="225">
        <f>ROUND(I367*H367,2)</f>
        <v>0</v>
      </c>
      <c r="K367" s="221" t="s">
        <v>129</v>
      </c>
      <c r="L367" s="45"/>
      <c r="M367" s="226" t="s">
        <v>1</v>
      </c>
      <c r="N367" s="227" t="s">
        <v>41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130</v>
      </c>
      <c r="AT367" s="230" t="s">
        <v>125</v>
      </c>
      <c r="AU367" s="230" t="s">
        <v>86</v>
      </c>
      <c r="AY367" s="18" t="s">
        <v>123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84</v>
      </c>
      <c r="BK367" s="231">
        <f>ROUND(I367*H367,2)</f>
        <v>0</v>
      </c>
      <c r="BL367" s="18" t="s">
        <v>130</v>
      </c>
      <c r="BM367" s="230" t="s">
        <v>627</v>
      </c>
    </row>
    <row r="368" s="2" customFormat="1" ht="24.15" customHeight="1">
      <c r="A368" s="39"/>
      <c r="B368" s="40"/>
      <c r="C368" s="219" t="s">
        <v>628</v>
      </c>
      <c r="D368" s="219" t="s">
        <v>125</v>
      </c>
      <c r="E368" s="220" t="s">
        <v>629</v>
      </c>
      <c r="F368" s="221" t="s">
        <v>630</v>
      </c>
      <c r="G368" s="222" t="s">
        <v>128</v>
      </c>
      <c r="H368" s="223">
        <v>84</v>
      </c>
      <c r="I368" s="224"/>
      <c r="J368" s="225">
        <f>ROUND(I368*H368,2)</f>
        <v>0</v>
      </c>
      <c r="K368" s="221" t="s">
        <v>129</v>
      </c>
      <c r="L368" s="45"/>
      <c r="M368" s="226" t="s">
        <v>1</v>
      </c>
      <c r="N368" s="227" t="s">
        <v>41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130</v>
      </c>
      <c r="AT368" s="230" t="s">
        <v>125</v>
      </c>
      <c r="AU368" s="230" t="s">
        <v>86</v>
      </c>
      <c r="AY368" s="18" t="s">
        <v>123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84</v>
      </c>
      <c r="BK368" s="231">
        <f>ROUND(I368*H368,2)</f>
        <v>0</v>
      </c>
      <c r="BL368" s="18" t="s">
        <v>130</v>
      </c>
      <c r="BM368" s="230" t="s">
        <v>631</v>
      </c>
    </row>
    <row r="369" s="2" customFormat="1" ht="24.15" customHeight="1">
      <c r="A369" s="39"/>
      <c r="B369" s="40"/>
      <c r="C369" s="219" t="s">
        <v>632</v>
      </c>
      <c r="D369" s="219" t="s">
        <v>125</v>
      </c>
      <c r="E369" s="220" t="s">
        <v>633</v>
      </c>
      <c r="F369" s="221" t="s">
        <v>634</v>
      </c>
      <c r="G369" s="222" t="s">
        <v>128</v>
      </c>
      <c r="H369" s="223">
        <v>49</v>
      </c>
      <c r="I369" s="224"/>
      <c r="J369" s="225">
        <f>ROUND(I369*H369,2)</f>
        <v>0</v>
      </c>
      <c r="K369" s="221" t="s">
        <v>129</v>
      </c>
      <c r="L369" s="45"/>
      <c r="M369" s="226" t="s">
        <v>1</v>
      </c>
      <c r="N369" s="227" t="s">
        <v>41</v>
      </c>
      <c r="O369" s="92"/>
      <c r="P369" s="228">
        <f>O369*H369</f>
        <v>0</v>
      </c>
      <c r="Q369" s="228">
        <v>0.020140000000000002</v>
      </c>
      <c r="R369" s="228">
        <f>Q369*H369</f>
        <v>0.98686000000000007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130</v>
      </c>
      <c r="AT369" s="230" t="s">
        <v>125</v>
      </c>
      <c r="AU369" s="230" t="s">
        <v>86</v>
      </c>
      <c r="AY369" s="18" t="s">
        <v>123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0</v>
      </c>
      <c r="BL369" s="18" t="s">
        <v>130</v>
      </c>
      <c r="BM369" s="230" t="s">
        <v>635</v>
      </c>
    </row>
    <row r="370" s="13" customFormat="1">
      <c r="A370" s="13"/>
      <c r="B370" s="232"/>
      <c r="C370" s="233"/>
      <c r="D370" s="234" t="s">
        <v>158</v>
      </c>
      <c r="E370" s="235" t="s">
        <v>1</v>
      </c>
      <c r="F370" s="236" t="s">
        <v>636</v>
      </c>
      <c r="G370" s="233"/>
      <c r="H370" s="237">
        <v>49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158</v>
      </c>
      <c r="AU370" s="243" t="s">
        <v>86</v>
      </c>
      <c r="AV370" s="13" t="s">
        <v>86</v>
      </c>
      <c r="AW370" s="13" t="s">
        <v>32</v>
      </c>
      <c r="AX370" s="13" t="s">
        <v>84</v>
      </c>
      <c r="AY370" s="243" t="s">
        <v>123</v>
      </c>
    </row>
    <row r="371" s="2" customFormat="1" ht="33" customHeight="1">
      <c r="A371" s="39"/>
      <c r="B371" s="40"/>
      <c r="C371" s="219" t="s">
        <v>637</v>
      </c>
      <c r="D371" s="219" t="s">
        <v>125</v>
      </c>
      <c r="E371" s="220" t="s">
        <v>638</v>
      </c>
      <c r="F371" s="221" t="s">
        <v>639</v>
      </c>
      <c r="G371" s="222" t="s">
        <v>128</v>
      </c>
      <c r="H371" s="223">
        <v>9.8000000000000007</v>
      </c>
      <c r="I371" s="224"/>
      <c r="J371" s="225">
        <f>ROUND(I371*H371,2)</f>
        <v>0</v>
      </c>
      <c r="K371" s="221" t="s">
        <v>129</v>
      </c>
      <c r="L371" s="45"/>
      <c r="M371" s="226" t="s">
        <v>1</v>
      </c>
      <c r="N371" s="227" t="s">
        <v>41</v>
      </c>
      <c r="O371" s="92"/>
      <c r="P371" s="228">
        <f>O371*H371</f>
        <v>0</v>
      </c>
      <c r="Q371" s="228">
        <v>0.080570000000000003</v>
      </c>
      <c r="R371" s="228">
        <f>Q371*H371</f>
        <v>0.78958600000000012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130</v>
      </c>
      <c r="AT371" s="230" t="s">
        <v>125</v>
      </c>
      <c r="AU371" s="230" t="s">
        <v>86</v>
      </c>
      <c r="AY371" s="18" t="s">
        <v>123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84</v>
      </c>
      <c r="BK371" s="231">
        <f>ROUND(I371*H371,2)</f>
        <v>0</v>
      </c>
      <c r="BL371" s="18" t="s">
        <v>130</v>
      </c>
      <c r="BM371" s="230" t="s">
        <v>640</v>
      </c>
    </row>
    <row r="372" s="13" customFormat="1">
      <c r="A372" s="13"/>
      <c r="B372" s="232"/>
      <c r="C372" s="233"/>
      <c r="D372" s="234" t="s">
        <v>158</v>
      </c>
      <c r="E372" s="235" t="s">
        <v>1</v>
      </c>
      <c r="F372" s="236" t="s">
        <v>641</v>
      </c>
      <c r="G372" s="233"/>
      <c r="H372" s="237">
        <v>9.8000000000000007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158</v>
      </c>
      <c r="AU372" s="243" t="s">
        <v>86</v>
      </c>
      <c r="AV372" s="13" t="s">
        <v>86</v>
      </c>
      <c r="AW372" s="13" t="s">
        <v>32</v>
      </c>
      <c r="AX372" s="13" t="s">
        <v>84</v>
      </c>
      <c r="AY372" s="243" t="s">
        <v>123</v>
      </c>
    </row>
    <row r="373" s="2" customFormat="1" ht="33" customHeight="1">
      <c r="A373" s="39"/>
      <c r="B373" s="40"/>
      <c r="C373" s="219" t="s">
        <v>642</v>
      </c>
      <c r="D373" s="219" t="s">
        <v>125</v>
      </c>
      <c r="E373" s="220" t="s">
        <v>643</v>
      </c>
      <c r="F373" s="221" t="s">
        <v>644</v>
      </c>
      <c r="G373" s="222" t="s">
        <v>128</v>
      </c>
      <c r="H373" s="223">
        <v>10</v>
      </c>
      <c r="I373" s="224"/>
      <c r="J373" s="225">
        <f>ROUND(I373*H373,2)</f>
        <v>0</v>
      </c>
      <c r="K373" s="221" t="s">
        <v>129</v>
      </c>
      <c r="L373" s="45"/>
      <c r="M373" s="226" t="s">
        <v>1</v>
      </c>
      <c r="N373" s="227" t="s">
        <v>41</v>
      </c>
      <c r="O373" s="92"/>
      <c r="P373" s="228">
        <f>O373*H373</f>
        <v>0</v>
      </c>
      <c r="Q373" s="228">
        <v>0.021100000000000001</v>
      </c>
      <c r="R373" s="228">
        <f>Q373*H373</f>
        <v>0.21100000000000002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130</v>
      </c>
      <c r="AT373" s="230" t="s">
        <v>125</v>
      </c>
      <c r="AU373" s="230" t="s">
        <v>86</v>
      </c>
      <c r="AY373" s="18" t="s">
        <v>123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0</v>
      </c>
      <c r="BL373" s="18" t="s">
        <v>130</v>
      </c>
      <c r="BM373" s="230" t="s">
        <v>645</v>
      </c>
    </row>
    <row r="374" s="13" customFormat="1">
      <c r="A374" s="13"/>
      <c r="B374" s="232"/>
      <c r="C374" s="233"/>
      <c r="D374" s="234" t="s">
        <v>158</v>
      </c>
      <c r="E374" s="235" t="s">
        <v>1</v>
      </c>
      <c r="F374" s="236" t="s">
        <v>646</v>
      </c>
      <c r="G374" s="233"/>
      <c r="H374" s="237">
        <v>10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158</v>
      </c>
      <c r="AU374" s="243" t="s">
        <v>86</v>
      </c>
      <c r="AV374" s="13" t="s">
        <v>86</v>
      </c>
      <c r="AW374" s="13" t="s">
        <v>32</v>
      </c>
      <c r="AX374" s="13" t="s">
        <v>84</v>
      </c>
      <c r="AY374" s="243" t="s">
        <v>123</v>
      </c>
    </row>
    <row r="375" s="2" customFormat="1" ht="37.8" customHeight="1">
      <c r="A375" s="39"/>
      <c r="B375" s="40"/>
      <c r="C375" s="219" t="s">
        <v>647</v>
      </c>
      <c r="D375" s="219" t="s">
        <v>125</v>
      </c>
      <c r="E375" s="220" t="s">
        <v>648</v>
      </c>
      <c r="F375" s="221" t="s">
        <v>649</v>
      </c>
      <c r="G375" s="222" t="s">
        <v>128</v>
      </c>
      <c r="H375" s="223">
        <v>25</v>
      </c>
      <c r="I375" s="224"/>
      <c r="J375" s="225">
        <f>ROUND(I375*H375,2)</f>
        <v>0</v>
      </c>
      <c r="K375" s="221" t="s">
        <v>129</v>
      </c>
      <c r="L375" s="45"/>
      <c r="M375" s="226" t="s">
        <v>1</v>
      </c>
      <c r="N375" s="227" t="s">
        <v>41</v>
      </c>
      <c r="O375" s="92"/>
      <c r="P375" s="228">
        <f>O375*H375</f>
        <v>0</v>
      </c>
      <c r="Q375" s="228">
        <v>0.099750000000000005</v>
      </c>
      <c r="R375" s="228">
        <f>Q375*H375</f>
        <v>2.4937500000000004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130</v>
      </c>
      <c r="AT375" s="230" t="s">
        <v>125</v>
      </c>
      <c r="AU375" s="230" t="s">
        <v>86</v>
      </c>
      <c r="AY375" s="18" t="s">
        <v>123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84</v>
      </c>
      <c r="BK375" s="231">
        <f>ROUND(I375*H375,2)</f>
        <v>0</v>
      </c>
      <c r="BL375" s="18" t="s">
        <v>130</v>
      </c>
      <c r="BM375" s="230" t="s">
        <v>650</v>
      </c>
    </row>
    <row r="376" s="13" customFormat="1">
      <c r="A376" s="13"/>
      <c r="B376" s="232"/>
      <c r="C376" s="233"/>
      <c r="D376" s="234" t="s">
        <v>158</v>
      </c>
      <c r="E376" s="235" t="s">
        <v>1</v>
      </c>
      <c r="F376" s="236" t="s">
        <v>651</v>
      </c>
      <c r="G376" s="233"/>
      <c r="H376" s="237">
        <v>25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158</v>
      </c>
      <c r="AU376" s="243" t="s">
        <v>86</v>
      </c>
      <c r="AV376" s="13" t="s">
        <v>86</v>
      </c>
      <c r="AW376" s="13" t="s">
        <v>32</v>
      </c>
      <c r="AX376" s="13" t="s">
        <v>84</v>
      </c>
      <c r="AY376" s="243" t="s">
        <v>123</v>
      </c>
    </row>
    <row r="377" s="2" customFormat="1" ht="37.8" customHeight="1">
      <c r="A377" s="39"/>
      <c r="B377" s="40"/>
      <c r="C377" s="219" t="s">
        <v>652</v>
      </c>
      <c r="D377" s="219" t="s">
        <v>125</v>
      </c>
      <c r="E377" s="220" t="s">
        <v>653</v>
      </c>
      <c r="F377" s="221" t="s">
        <v>654</v>
      </c>
      <c r="G377" s="222" t="s">
        <v>128</v>
      </c>
      <c r="H377" s="223">
        <v>93.799999999999997</v>
      </c>
      <c r="I377" s="224"/>
      <c r="J377" s="225">
        <f>ROUND(I377*H377,2)</f>
        <v>0</v>
      </c>
      <c r="K377" s="221" t="s">
        <v>129</v>
      </c>
      <c r="L377" s="45"/>
      <c r="M377" s="226" t="s">
        <v>1</v>
      </c>
      <c r="N377" s="227" t="s">
        <v>41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130</v>
      </c>
      <c r="AT377" s="230" t="s">
        <v>125</v>
      </c>
      <c r="AU377" s="230" t="s">
        <v>86</v>
      </c>
      <c r="AY377" s="18" t="s">
        <v>123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0</v>
      </c>
      <c r="BL377" s="18" t="s">
        <v>130</v>
      </c>
      <c r="BM377" s="230" t="s">
        <v>655</v>
      </c>
    </row>
    <row r="378" s="13" customFormat="1">
      <c r="A378" s="13"/>
      <c r="B378" s="232"/>
      <c r="C378" s="233"/>
      <c r="D378" s="234" t="s">
        <v>158</v>
      </c>
      <c r="E378" s="235" t="s">
        <v>1</v>
      </c>
      <c r="F378" s="236" t="s">
        <v>656</v>
      </c>
      <c r="G378" s="233"/>
      <c r="H378" s="237">
        <v>93.799999999999997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158</v>
      </c>
      <c r="AU378" s="243" t="s">
        <v>86</v>
      </c>
      <c r="AV378" s="13" t="s">
        <v>86</v>
      </c>
      <c r="AW378" s="13" t="s">
        <v>32</v>
      </c>
      <c r="AX378" s="13" t="s">
        <v>84</v>
      </c>
      <c r="AY378" s="243" t="s">
        <v>123</v>
      </c>
    </row>
    <row r="379" s="2" customFormat="1" ht="37.8" customHeight="1">
      <c r="A379" s="39"/>
      <c r="B379" s="40"/>
      <c r="C379" s="219" t="s">
        <v>657</v>
      </c>
      <c r="D379" s="219" t="s">
        <v>125</v>
      </c>
      <c r="E379" s="220" t="s">
        <v>658</v>
      </c>
      <c r="F379" s="221" t="s">
        <v>659</v>
      </c>
      <c r="G379" s="222" t="s">
        <v>128</v>
      </c>
      <c r="H379" s="223">
        <v>10</v>
      </c>
      <c r="I379" s="224"/>
      <c r="J379" s="225">
        <f>ROUND(I379*H379,2)</f>
        <v>0</v>
      </c>
      <c r="K379" s="221" t="s">
        <v>129</v>
      </c>
      <c r="L379" s="45"/>
      <c r="M379" s="226" t="s">
        <v>1</v>
      </c>
      <c r="N379" s="227" t="s">
        <v>41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130</v>
      </c>
      <c r="AT379" s="230" t="s">
        <v>125</v>
      </c>
      <c r="AU379" s="230" t="s">
        <v>86</v>
      </c>
      <c r="AY379" s="18" t="s">
        <v>123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84</v>
      </c>
      <c r="BK379" s="231">
        <f>ROUND(I379*H379,2)</f>
        <v>0</v>
      </c>
      <c r="BL379" s="18" t="s">
        <v>130</v>
      </c>
      <c r="BM379" s="230" t="s">
        <v>660</v>
      </c>
    </row>
    <row r="380" s="2" customFormat="1" ht="33" customHeight="1">
      <c r="A380" s="39"/>
      <c r="B380" s="40"/>
      <c r="C380" s="219" t="s">
        <v>661</v>
      </c>
      <c r="D380" s="219" t="s">
        <v>125</v>
      </c>
      <c r="E380" s="220" t="s">
        <v>662</v>
      </c>
      <c r="F380" s="221" t="s">
        <v>663</v>
      </c>
      <c r="G380" s="222" t="s">
        <v>128</v>
      </c>
      <c r="H380" s="223">
        <v>9.8000000000000007</v>
      </c>
      <c r="I380" s="224"/>
      <c r="J380" s="225">
        <f>ROUND(I380*H380,2)</f>
        <v>0</v>
      </c>
      <c r="K380" s="221" t="s">
        <v>129</v>
      </c>
      <c r="L380" s="45"/>
      <c r="M380" s="226" t="s">
        <v>1</v>
      </c>
      <c r="N380" s="227" t="s">
        <v>41</v>
      </c>
      <c r="O380" s="92"/>
      <c r="P380" s="228">
        <f>O380*H380</f>
        <v>0</v>
      </c>
      <c r="Q380" s="228">
        <v>0.0015299999999999999</v>
      </c>
      <c r="R380" s="228">
        <f>Q380*H380</f>
        <v>0.014994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130</v>
      </c>
      <c r="AT380" s="230" t="s">
        <v>125</v>
      </c>
      <c r="AU380" s="230" t="s">
        <v>86</v>
      </c>
      <c r="AY380" s="18" t="s">
        <v>123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84</v>
      </c>
      <c r="BK380" s="231">
        <f>ROUND(I380*H380,2)</f>
        <v>0</v>
      </c>
      <c r="BL380" s="18" t="s">
        <v>130</v>
      </c>
      <c r="BM380" s="230" t="s">
        <v>664</v>
      </c>
    </row>
    <row r="381" s="2" customFormat="1" ht="24.15" customHeight="1">
      <c r="A381" s="39"/>
      <c r="B381" s="40"/>
      <c r="C381" s="219" t="s">
        <v>665</v>
      </c>
      <c r="D381" s="219" t="s">
        <v>125</v>
      </c>
      <c r="E381" s="220" t="s">
        <v>666</v>
      </c>
      <c r="F381" s="221" t="s">
        <v>667</v>
      </c>
      <c r="G381" s="222" t="s">
        <v>128</v>
      </c>
      <c r="H381" s="223">
        <v>9.8000000000000007</v>
      </c>
      <c r="I381" s="224"/>
      <c r="J381" s="225">
        <f>ROUND(I381*H381,2)</f>
        <v>0</v>
      </c>
      <c r="K381" s="221" t="s">
        <v>129</v>
      </c>
      <c r="L381" s="45"/>
      <c r="M381" s="226" t="s">
        <v>1</v>
      </c>
      <c r="N381" s="227" t="s">
        <v>41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130</v>
      </c>
      <c r="AT381" s="230" t="s">
        <v>125</v>
      </c>
      <c r="AU381" s="230" t="s">
        <v>86</v>
      </c>
      <c r="AY381" s="18" t="s">
        <v>123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84</v>
      </c>
      <c r="BK381" s="231">
        <f>ROUND(I381*H381,2)</f>
        <v>0</v>
      </c>
      <c r="BL381" s="18" t="s">
        <v>130</v>
      </c>
      <c r="BM381" s="230" t="s">
        <v>668</v>
      </c>
    </row>
    <row r="382" s="2" customFormat="1" ht="24.15" customHeight="1">
      <c r="A382" s="39"/>
      <c r="B382" s="40"/>
      <c r="C382" s="219" t="s">
        <v>669</v>
      </c>
      <c r="D382" s="219" t="s">
        <v>125</v>
      </c>
      <c r="E382" s="220" t="s">
        <v>670</v>
      </c>
      <c r="F382" s="221" t="s">
        <v>671</v>
      </c>
      <c r="G382" s="222" t="s">
        <v>128</v>
      </c>
      <c r="H382" s="223">
        <v>84</v>
      </c>
      <c r="I382" s="224"/>
      <c r="J382" s="225">
        <f>ROUND(I382*H382,2)</f>
        <v>0</v>
      </c>
      <c r="K382" s="221" t="s">
        <v>129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0.0030000000000000001</v>
      </c>
      <c r="R382" s="228">
        <f>Q382*H382</f>
        <v>0.252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130</v>
      </c>
      <c r="AT382" s="230" t="s">
        <v>125</v>
      </c>
      <c r="AU382" s="230" t="s">
        <v>86</v>
      </c>
      <c r="AY382" s="18" t="s">
        <v>123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130</v>
      </c>
      <c r="BM382" s="230" t="s">
        <v>672</v>
      </c>
    </row>
    <row r="383" s="2" customFormat="1" ht="33" customHeight="1">
      <c r="A383" s="39"/>
      <c r="B383" s="40"/>
      <c r="C383" s="219" t="s">
        <v>673</v>
      </c>
      <c r="D383" s="219" t="s">
        <v>125</v>
      </c>
      <c r="E383" s="220" t="s">
        <v>674</v>
      </c>
      <c r="F383" s="221" t="s">
        <v>675</v>
      </c>
      <c r="G383" s="222" t="s">
        <v>128</v>
      </c>
      <c r="H383" s="223">
        <v>84</v>
      </c>
      <c r="I383" s="224"/>
      <c r="J383" s="225">
        <f>ROUND(I383*H383,2)</f>
        <v>0</v>
      </c>
      <c r="K383" s="221" t="s">
        <v>129</v>
      </c>
      <c r="L383" s="45"/>
      <c r="M383" s="226" t="s">
        <v>1</v>
      </c>
      <c r="N383" s="227" t="s">
        <v>41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130</v>
      </c>
      <c r="AT383" s="230" t="s">
        <v>125</v>
      </c>
      <c r="AU383" s="230" t="s">
        <v>86</v>
      </c>
      <c r="AY383" s="18" t="s">
        <v>123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84</v>
      </c>
      <c r="BK383" s="231">
        <f>ROUND(I383*H383,2)</f>
        <v>0</v>
      </c>
      <c r="BL383" s="18" t="s">
        <v>130</v>
      </c>
      <c r="BM383" s="230" t="s">
        <v>676</v>
      </c>
    </row>
    <row r="384" s="2" customFormat="1" ht="24.15" customHeight="1">
      <c r="A384" s="39"/>
      <c r="B384" s="40"/>
      <c r="C384" s="219" t="s">
        <v>677</v>
      </c>
      <c r="D384" s="219" t="s">
        <v>125</v>
      </c>
      <c r="E384" s="220" t="s">
        <v>678</v>
      </c>
      <c r="F384" s="221" t="s">
        <v>679</v>
      </c>
      <c r="G384" s="222" t="s">
        <v>128</v>
      </c>
      <c r="H384" s="223">
        <v>84</v>
      </c>
      <c r="I384" s="224"/>
      <c r="J384" s="225">
        <f>ROUND(I384*H384,2)</f>
        <v>0</v>
      </c>
      <c r="K384" s="221" t="s">
        <v>129</v>
      </c>
      <c r="L384" s="45"/>
      <c r="M384" s="226" t="s">
        <v>1</v>
      </c>
      <c r="N384" s="227" t="s">
        <v>41</v>
      </c>
      <c r="O384" s="92"/>
      <c r="P384" s="228">
        <f>O384*H384</f>
        <v>0</v>
      </c>
      <c r="Q384" s="228">
        <v>0.0030339299999999998</v>
      </c>
      <c r="R384" s="228">
        <f>Q384*H384</f>
        <v>0.25485011999999996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130</v>
      </c>
      <c r="AT384" s="230" t="s">
        <v>125</v>
      </c>
      <c r="AU384" s="230" t="s">
        <v>86</v>
      </c>
      <c r="AY384" s="18" t="s">
        <v>123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84</v>
      </c>
      <c r="BK384" s="231">
        <f>ROUND(I384*H384,2)</f>
        <v>0</v>
      </c>
      <c r="BL384" s="18" t="s">
        <v>130</v>
      </c>
      <c r="BM384" s="230" t="s">
        <v>680</v>
      </c>
    </row>
    <row r="385" s="13" customFormat="1">
      <c r="A385" s="13"/>
      <c r="B385" s="232"/>
      <c r="C385" s="233"/>
      <c r="D385" s="234" t="s">
        <v>158</v>
      </c>
      <c r="E385" s="235" t="s">
        <v>1</v>
      </c>
      <c r="F385" s="236" t="s">
        <v>636</v>
      </c>
      <c r="G385" s="233"/>
      <c r="H385" s="237">
        <v>49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158</v>
      </c>
      <c r="AU385" s="243" t="s">
        <v>86</v>
      </c>
      <c r="AV385" s="13" t="s">
        <v>86</v>
      </c>
      <c r="AW385" s="13" t="s">
        <v>32</v>
      </c>
      <c r="AX385" s="13" t="s">
        <v>76</v>
      </c>
      <c r="AY385" s="243" t="s">
        <v>123</v>
      </c>
    </row>
    <row r="386" s="13" customFormat="1">
      <c r="A386" s="13"/>
      <c r="B386" s="232"/>
      <c r="C386" s="233"/>
      <c r="D386" s="234" t="s">
        <v>158</v>
      </c>
      <c r="E386" s="235" t="s">
        <v>1</v>
      </c>
      <c r="F386" s="236" t="s">
        <v>651</v>
      </c>
      <c r="G386" s="233"/>
      <c r="H386" s="237">
        <v>25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158</v>
      </c>
      <c r="AU386" s="243" t="s">
        <v>86</v>
      </c>
      <c r="AV386" s="13" t="s">
        <v>86</v>
      </c>
      <c r="AW386" s="13" t="s">
        <v>32</v>
      </c>
      <c r="AX386" s="13" t="s">
        <v>76</v>
      </c>
      <c r="AY386" s="243" t="s">
        <v>123</v>
      </c>
    </row>
    <row r="387" s="13" customFormat="1">
      <c r="A387" s="13"/>
      <c r="B387" s="232"/>
      <c r="C387" s="233"/>
      <c r="D387" s="234" t="s">
        <v>158</v>
      </c>
      <c r="E387" s="235" t="s">
        <v>1</v>
      </c>
      <c r="F387" s="236" t="s">
        <v>646</v>
      </c>
      <c r="G387" s="233"/>
      <c r="H387" s="237">
        <v>10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158</v>
      </c>
      <c r="AU387" s="243" t="s">
        <v>86</v>
      </c>
      <c r="AV387" s="13" t="s">
        <v>86</v>
      </c>
      <c r="AW387" s="13" t="s">
        <v>32</v>
      </c>
      <c r="AX387" s="13" t="s">
        <v>76</v>
      </c>
      <c r="AY387" s="243" t="s">
        <v>123</v>
      </c>
    </row>
    <row r="388" s="15" customFormat="1">
      <c r="A388" s="15"/>
      <c r="B388" s="254"/>
      <c r="C388" s="255"/>
      <c r="D388" s="234" t="s">
        <v>158</v>
      </c>
      <c r="E388" s="256" t="s">
        <v>1</v>
      </c>
      <c r="F388" s="257" t="s">
        <v>172</v>
      </c>
      <c r="G388" s="255"/>
      <c r="H388" s="258">
        <v>84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158</v>
      </c>
      <c r="AU388" s="264" t="s">
        <v>86</v>
      </c>
      <c r="AV388" s="15" t="s">
        <v>130</v>
      </c>
      <c r="AW388" s="15" t="s">
        <v>32</v>
      </c>
      <c r="AX388" s="15" t="s">
        <v>84</v>
      </c>
      <c r="AY388" s="264" t="s">
        <v>123</v>
      </c>
    </row>
    <row r="389" s="2" customFormat="1" ht="24.15" customHeight="1">
      <c r="A389" s="39"/>
      <c r="B389" s="40"/>
      <c r="C389" s="219" t="s">
        <v>681</v>
      </c>
      <c r="D389" s="219" t="s">
        <v>125</v>
      </c>
      <c r="E389" s="220" t="s">
        <v>682</v>
      </c>
      <c r="F389" s="221" t="s">
        <v>683</v>
      </c>
      <c r="G389" s="222" t="s">
        <v>128</v>
      </c>
      <c r="H389" s="223">
        <v>84</v>
      </c>
      <c r="I389" s="224"/>
      <c r="J389" s="225">
        <f>ROUND(I389*H389,2)</f>
        <v>0</v>
      </c>
      <c r="K389" s="221" t="s">
        <v>129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130</v>
      </c>
      <c r="AT389" s="230" t="s">
        <v>125</v>
      </c>
      <c r="AU389" s="230" t="s">
        <v>86</v>
      </c>
      <c r="AY389" s="18" t="s">
        <v>123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130</v>
      </c>
      <c r="BM389" s="230" t="s">
        <v>684</v>
      </c>
    </row>
    <row r="390" s="2" customFormat="1" ht="66.75" customHeight="1">
      <c r="A390" s="39"/>
      <c r="B390" s="40"/>
      <c r="C390" s="219" t="s">
        <v>685</v>
      </c>
      <c r="D390" s="219" t="s">
        <v>125</v>
      </c>
      <c r="E390" s="220" t="s">
        <v>686</v>
      </c>
      <c r="F390" s="221" t="s">
        <v>687</v>
      </c>
      <c r="G390" s="222" t="s">
        <v>138</v>
      </c>
      <c r="H390" s="223">
        <v>65</v>
      </c>
      <c r="I390" s="224"/>
      <c r="J390" s="225">
        <f>ROUND(I390*H390,2)</f>
        <v>0</v>
      </c>
      <c r="K390" s="221" t="s">
        <v>129</v>
      </c>
      <c r="L390" s="45"/>
      <c r="M390" s="226" t="s">
        <v>1</v>
      </c>
      <c r="N390" s="227" t="s">
        <v>41</v>
      </c>
      <c r="O390" s="92"/>
      <c r="P390" s="228">
        <f>O390*H390</f>
        <v>0</v>
      </c>
      <c r="Q390" s="228">
        <v>0.0028067999999999999</v>
      </c>
      <c r="R390" s="228">
        <f>Q390*H390</f>
        <v>0.18244199999999999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130</v>
      </c>
      <c r="AT390" s="230" t="s">
        <v>125</v>
      </c>
      <c r="AU390" s="230" t="s">
        <v>86</v>
      </c>
      <c r="AY390" s="18" t="s">
        <v>123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84</v>
      </c>
      <c r="BK390" s="231">
        <f>ROUND(I390*H390,2)</f>
        <v>0</v>
      </c>
      <c r="BL390" s="18" t="s">
        <v>130</v>
      </c>
      <c r="BM390" s="230" t="s">
        <v>688</v>
      </c>
    </row>
    <row r="391" s="13" customFormat="1">
      <c r="A391" s="13"/>
      <c r="B391" s="232"/>
      <c r="C391" s="233"/>
      <c r="D391" s="234" t="s">
        <v>158</v>
      </c>
      <c r="E391" s="235" t="s">
        <v>1</v>
      </c>
      <c r="F391" s="236" t="s">
        <v>689</v>
      </c>
      <c r="G391" s="233"/>
      <c r="H391" s="237">
        <v>65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158</v>
      </c>
      <c r="AU391" s="243" t="s">
        <v>86</v>
      </c>
      <c r="AV391" s="13" t="s">
        <v>86</v>
      </c>
      <c r="AW391" s="13" t="s">
        <v>32</v>
      </c>
      <c r="AX391" s="13" t="s">
        <v>84</v>
      </c>
      <c r="AY391" s="243" t="s">
        <v>123</v>
      </c>
    </row>
    <row r="392" s="12" customFormat="1" ht="22.8" customHeight="1">
      <c r="A392" s="12"/>
      <c r="B392" s="203"/>
      <c r="C392" s="204"/>
      <c r="D392" s="205" t="s">
        <v>75</v>
      </c>
      <c r="E392" s="217" t="s">
        <v>690</v>
      </c>
      <c r="F392" s="217" t="s">
        <v>691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SUM(P393:P397)</f>
        <v>0</v>
      </c>
      <c r="Q392" s="211"/>
      <c r="R392" s="212">
        <f>SUM(R393:R397)</f>
        <v>0</v>
      </c>
      <c r="S392" s="211"/>
      <c r="T392" s="213">
        <f>SUM(T393:T397)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84</v>
      </c>
      <c r="AT392" s="215" t="s">
        <v>75</v>
      </c>
      <c r="AU392" s="215" t="s">
        <v>84</v>
      </c>
      <c r="AY392" s="214" t="s">
        <v>123</v>
      </c>
      <c r="BK392" s="216">
        <f>SUM(BK393:BK397)</f>
        <v>0</v>
      </c>
    </row>
    <row r="393" s="2" customFormat="1" ht="44.25" customHeight="1">
      <c r="A393" s="39"/>
      <c r="B393" s="40"/>
      <c r="C393" s="219" t="s">
        <v>692</v>
      </c>
      <c r="D393" s="219" t="s">
        <v>125</v>
      </c>
      <c r="E393" s="220" t="s">
        <v>693</v>
      </c>
      <c r="F393" s="221" t="s">
        <v>694</v>
      </c>
      <c r="G393" s="222" t="s">
        <v>266</v>
      </c>
      <c r="H393" s="223">
        <v>57.049999999999997</v>
      </c>
      <c r="I393" s="224"/>
      <c r="J393" s="225">
        <f>ROUND(I393*H393,2)</f>
        <v>0</v>
      </c>
      <c r="K393" s="221" t="s">
        <v>1</v>
      </c>
      <c r="L393" s="45"/>
      <c r="M393" s="226" t="s">
        <v>1</v>
      </c>
      <c r="N393" s="227" t="s">
        <v>41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130</v>
      </c>
      <c r="AT393" s="230" t="s">
        <v>125</v>
      </c>
      <c r="AU393" s="230" t="s">
        <v>86</v>
      </c>
      <c r="AY393" s="18" t="s">
        <v>123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84</v>
      </c>
      <c r="BK393" s="231">
        <f>ROUND(I393*H393,2)</f>
        <v>0</v>
      </c>
      <c r="BL393" s="18" t="s">
        <v>130</v>
      </c>
      <c r="BM393" s="230" t="s">
        <v>695</v>
      </c>
    </row>
    <row r="394" s="2" customFormat="1" ht="37.8" customHeight="1">
      <c r="A394" s="39"/>
      <c r="B394" s="40"/>
      <c r="C394" s="219" t="s">
        <v>696</v>
      </c>
      <c r="D394" s="219" t="s">
        <v>125</v>
      </c>
      <c r="E394" s="220" t="s">
        <v>697</v>
      </c>
      <c r="F394" s="221" t="s">
        <v>698</v>
      </c>
      <c r="G394" s="222" t="s">
        <v>266</v>
      </c>
      <c r="H394" s="223">
        <v>57.049999999999997</v>
      </c>
      <c r="I394" s="224"/>
      <c r="J394" s="225">
        <f>ROUND(I394*H394,2)</f>
        <v>0</v>
      </c>
      <c r="K394" s="221" t="s">
        <v>129</v>
      </c>
      <c r="L394" s="45"/>
      <c r="M394" s="226" t="s">
        <v>1</v>
      </c>
      <c r="N394" s="227" t="s">
        <v>41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130</v>
      </c>
      <c r="AT394" s="230" t="s">
        <v>125</v>
      </c>
      <c r="AU394" s="230" t="s">
        <v>86</v>
      </c>
      <c r="AY394" s="18" t="s">
        <v>123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84</v>
      </c>
      <c r="BK394" s="231">
        <f>ROUND(I394*H394,2)</f>
        <v>0</v>
      </c>
      <c r="BL394" s="18" t="s">
        <v>130</v>
      </c>
      <c r="BM394" s="230" t="s">
        <v>699</v>
      </c>
    </row>
    <row r="395" s="2" customFormat="1" ht="37.8" customHeight="1">
      <c r="A395" s="39"/>
      <c r="B395" s="40"/>
      <c r="C395" s="219" t="s">
        <v>700</v>
      </c>
      <c r="D395" s="219" t="s">
        <v>125</v>
      </c>
      <c r="E395" s="220" t="s">
        <v>701</v>
      </c>
      <c r="F395" s="221" t="s">
        <v>702</v>
      </c>
      <c r="G395" s="222" t="s">
        <v>266</v>
      </c>
      <c r="H395" s="223">
        <v>228.19999999999999</v>
      </c>
      <c r="I395" s="224"/>
      <c r="J395" s="225">
        <f>ROUND(I395*H395,2)</f>
        <v>0</v>
      </c>
      <c r="K395" s="221" t="s">
        <v>129</v>
      </c>
      <c r="L395" s="45"/>
      <c r="M395" s="226" t="s">
        <v>1</v>
      </c>
      <c r="N395" s="227" t="s">
        <v>41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130</v>
      </c>
      <c r="AT395" s="230" t="s">
        <v>125</v>
      </c>
      <c r="AU395" s="230" t="s">
        <v>86</v>
      </c>
      <c r="AY395" s="18" t="s">
        <v>123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84</v>
      </c>
      <c r="BK395" s="231">
        <f>ROUND(I395*H395,2)</f>
        <v>0</v>
      </c>
      <c r="BL395" s="18" t="s">
        <v>130</v>
      </c>
      <c r="BM395" s="230" t="s">
        <v>703</v>
      </c>
    </row>
    <row r="396" s="13" customFormat="1">
      <c r="A396" s="13"/>
      <c r="B396" s="232"/>
      <c r="C396" s="233"/>
      <c r="D396" s="234" t="s">
        <v>158</v>
      </c>
      <c r="E396" s="235" t="s">
        <v>1</v>
      </c>
      <c r="F396" s="236" t="s">
        <v>704</v>
      </c>
      <c r="G396" s="233"/>
      <c r="H396" s="237">
        <v>228.19999999999999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158</v>
      </c>
      <c r="AU396" s="243" t="s">
        <v>86</v>
      </c>
      <c r="AV396" s="13" t="s">
        <v>86</v>
      </c>
      <c r="AW396" s="13" t="s">
        <v>32</v>
      </c>
      <c r="AX396" s="13" t="s">
        <v>84</v>
      </c>
      <c r="AY396" s="243" t="s">
        <v>123</v>
      </c>
    </row>
    <row r="397" s="2" customFormat="1" ht="24.15" customHeight="1">
      <c r="A397" s="39"/>
      <c r="B397" s="40"/>
      <c r="C397" s="219" t="s">
        <v>705</v>
      </c>
      <c r="D397" s="219" t="s">
        <v>125</v>
      </c>
      <c r="E397" s="220" t="s">
        <v>706</v>
      </c>
      <c r="F397" s="221" t="s">
        <v>707</v>
      </c>
      <c r="G397" s="222" t="s">
        <v>266</v>
      </c>
      <c r="H397" s="223">
        <v>57.049999999999997</v>
      </c>
      <c r="I397" s="224"/>
      <c r="J397" s="225">
        <f>ROUND(I397*H397,2)</f>
        <v>0</v>
      </c>
      <c r="K397" s="221" t="s">
        <v>129</v>
      </c>
      <c r="L397" s="45"/>
      <c r="M397" s="226" t="s">
        <v>1</v>
      </c>
      <c r="N397" s="227" t="s">
        <v>41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130</v>
      </c>
      <c r="AT397" s="230" t="s">
        <v>125</v>
      </c>
      <c r="AU397" s="230" t="s">
        <v>86</v>
      </c>
      <c r="AY397" s="18" t="s">
        <v>123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84</v>
      </c>
      <c r="BK397" s="231">
        <f>ROUND(I397*H397,2)</f>
        <v>0</v>
      </c>
      <c r="BL397" s="18" t="s">
        <v>130</v>
      </c>
      <c r="BM397" s="230" t="s">
        <v>708</v>
      </c>
    </row>
    <row r="398" s="12" customFormat="1" ht="22.8" customHeight="1">
      <c r="A398" s="12"/>
      <c r="B398" s="203"/>
      <c r="C398" s="204"/>
      <c r="D398" s="205" t="s">
        <v>75</v>
      </c>
      <c r="E398" s="217" t="s">
        <v>709</v>
      </c>
      <c r="F398" s="217" t="s">
        <v>710</v>
      </c>
      <c r="G398" s="204"/>
      <c r="H398" s="204"/>
      <c r="I398" s="207"/>
      <c r="J398" s="218">
        <f>BK398</f>
        <v>0</v>
      </c>
      <c r="K398" s="204"/>
      <c r="L398" s="209"/>
      <c r="M398" s="210"/>
      <c r="N398" s="211"/>
      <c r="O398" s="211"/>
      <c r="P398" s="212">
        <f>P399</f>
        <v>0</v>
      </c>
      <c r="Q398" s="211"/>
      <c r="R398" s="212">
        <f>R399</f>
        <v>0</v>
      </c>
      <c r="S398" s="211"/>
      <c r="T398" s="213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4" t="s">
        <v>84</v>
      </c>
      <c r="AT398" s="215" t="s">
        <v>75</v>
      </c>
      <c r="AU398" s="215" t="s">
        <v>84</v>
      </c>
      <c r="AY398" s="214" t="s">
        <v>123</v>
      </c>
      <c r="BK398" s="216">
        <f>BK399</f>
        <v>0</v>
      </c>
    </row>
    <row r="399" s="2" customFormat="1" ht="49.05" customHeight="1">
      <c r="A399" s="39"/>
      <c r="B399" s="40"/>
      <c r="C399" s="219" t="s">
        <v>711</v>
      </c>
      <c r="D399" s="219" t="s">
        <v>125</v>
      </c>
      <c r="E399" s="220" t="s">
        <v>712</v>
      </c>
      <c r="F399" s="221" t="s">
        <v>713</v>
      </c>
      <c r="G399" s="222" t="s">
        <v>266</v>
      </c>
      <c r="H399" s="223">
        <v>138.99500000000001</v>
      </c>
      <c r="I399" s="224"/>
      <c r="J399" s="225">
        <f>ROUND(I399*H399,2)</f>
        <v>0</v>
      </c>
      <c r="K399" s="221" t="s">
        <v>1</v>
      </c>
      <c r="L399" s="45"/>
      <c r="M399" s="290" t="s">
        <v>1</v>
      </c>
      <c r="N399" s="291" t="s">
        <v>41</v>
      </c>
      <c r="O399" s="292"/>
      <c r="P399" s="293">
        <f>O399*H399</f>
        <v>0</v>
      </c>
      <c r="Q399" s="293">
        <v>0</v>
      </c>
      <c r="R399" s="293">
        <f>Q399*H399</f>
        <v>0</v>
      </c>
      <c r="S399" s="293">
        <v>0</v>
      </c>
      <c r="T399" s="29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130</v>
      </c>
      <c r="AT399" s="230" t="s">
        <v>125</v>
      </c>
      <c r="AU399" s="230" t="s">
        <v>86</v>
      </c>
      <c r="AY399" s="18" t="s">
        <v>123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130</v>
      </c>
      <c r="BM399" s="230" t="s">
        <v>714</v>
      </c>
    </row>
    <row r="400" s="2" customFormat="1" ht="6.96" customHeight="1">
      <c r="A400" s="39"/>
      <c r="B400" s="67"/>
      <c r="C400" s="68"/>
      <c r="D400" s="68"/>
      <c r="E400" s="68"/>
      <c r="F400" s="68"/>
      <c r="G400" s="68"/>
      <c r="H400" s="68"/>
      <c r="I400" s="68"/>
      <c r="J400" s="68"/>
      <c r="K400" s="68"/>
      <c r="L400" s="45"/>
      <c r="M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</row>
  </sheetData>
  <sheetProtection sheet="1" autoFilter="0" formatColumns="0" formatRows="0" objects="1" scenarios="1" spinCount="100000" saltValue="kCam6BuS8hJKCXErgcQ4aQh7oklGSxFHDmFIH0tqqIj6Cz0zMZic8zDR3mF6jQ74HUm6ORTw3zIWjTZWOZZJIw==" hashValue="wwpTtlVlIPyiaukx3MlGydtvDFnqywiKsnek/pueUjojrK0IbSwDtn7ituReLq0gTSrd6vqQy6gPeuR7uazHBA==" algorithmName="SHA-512" password="CC35"/>
  <autoFilter ref="C125:K39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Pardubice, Studentská –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20. 5. 2025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ROUND((SUM(BE124:BE156)),  2)</f>
        <v>0</v>
      </c>
      <c r="G33" s="39"/>
      <c r="H33" s="39"/>
      <c r="I33" s="156">
        <v>0.20999999999999999</v>
      </c>
      <c r="J33" s="155">
        <f>ROUND(((SUM(BE124:BE156))*I33),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ROUND((SUM(BF124:BF156)),  2)</f>
        <v>0</v>
      </c>
      <c r="G34" s="39"/>
      <c r="H34" s="39"/>
      <c r="I34" s="156">
        <v>0.14999999999999999</v>
      </c>
      <c r="J34" s="155">
        <f>ROUND(((SUM(BF124:BF156))*I34),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ROUND((SUM(BG124:BG156)),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ROUND((SUM(BH124:BH156)),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ROUND((SUM(BI124:BI156)),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Pardubice, Studentská –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20. 5. 2025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VaK Pardubice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716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717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718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717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719</v>
      </c>
      <c r="E101" s="183"/>
      <c r="F101" s="183"/>
      <c r="G101" s="183"/>
      <c r="H101" s="183"/>
      <c r="I101" s="183"/>
      <c r="J101" s="184">
        <f>J134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717</v>
      </c>
      <c r="E102" s="189"/>
      <c r="F102" s="189"/>
      <c r="G102" s="189"/>
      <c r="H102" s="189"/>
      <c r="I102" s="189"/>
      <c r="J102" s="190">
        <f>J135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720</v>
      </c>
      <c r="E103" s="183"/>
      <c r="F103" s="183"/>
      <c r="G103" s="183"/>
      <c r="H103" s="183"/>
      <c r="I103" s="183"/>
      <c r="J103" s="184">
        <f>J141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717</v>
      </c>
      <c r="E104" s="189"/>
      <c r="F104" s="189"/>
      <c r="G104" s="189"/>
      <c r="H104" s="189"/>
      <c r="I104" s="189"/>
      <c r="J104" s="190">
        <f>J142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Pardubice, Studentská – kanalizace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Pardubice</v>
      </c>
      <c r="G118" s="41"/>
      <c r="H118" s="41"/>
      <c r="I118" s="33" t="s">
        <v>22</v>
      </c>
      <c r="J118" s="80" t="str">
        <f>IF(J12="","",J12)</f>
        <v>20. 5. 2025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VaK Pardubice a.s.</v>
      </c>
      <c r="G120" s="41"/>
      <c r="H120" s="41"/>
      <c r="I120" s="33" t="s">
        <v>30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109</v>
      </c>
      <c r="D123" s="195" t="s">
        <v>61</v>
      </c>
      <c r="E123" s="195" t="s">
        <v>57</v>
      </c>
      <c r="F123" s="195" t="s">
        <v>58</v>
      </c>
      <c r="G123" s="195" t="s">
        <v>110</v>
      </c>
      <c r="H123" s="195" t="s">
        <v>111</v>
      </c>
      <c r="I123" s="195" t="s">
        <v>112</v>
      </c>
      <c r="J123" s="195" t="s">
        <v>95</v>
      </c>
      <c r="K123" s="196" t="s">
        <v>113</v>
      </c>
      <c r="L123" s="197"/>
      <c r="M123" s="101" t="s">
        <v>1</v>
      </c>
      <c r="N123" s="102" t="s">
        <v>40</v>
      </c>
      <c r="O123" s="102" t="s">
        <v>114</v>
      </c>
      <c r="P123" s="102" t="s">
        <v>115</v>
      </c>
      <c r="Q123" s="102" t="s">
        <v>116</v>
      </c>
      <c r="R123" s="102" t="s">
        <v>117</v>
      </c>
      <c r="S123" s="102" t="s">
        <v>118</v>
      </c>
      <c r="T123" s="103" t="s">
        <v>119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120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P125+P130+P134+P141</f>
        <v>0</v>
      </c>
      <c r="Q124" s="105"/>
      <c r="R124" s="200">
        <f>R125+R130+R134+R141</f>
        <v>0</v>
      </c>
      <c r="S124" s="105"/>
      <c r="T124" s="201">
        <f>T125+T130+T134+T141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97</v>
      </c>
      <c r="BK124" s="202">
        <f>BK125+BK130+BK134+BK141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721</v>
      </c>
      <c r="F125" s="206" t="s">
        <v>722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123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723</v>
      </c>
      <c r="F126" s="217" t="s">
        <v>724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123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84</v>
      </c>
      <c r="D127" s="219" t="s">
        <v>125</v>
      </c>
      <c r="E127" s="220" t="s">
        <v>725</v>
      </c>
      <c r="F127" s="221" t="s">
        <v>726</v>
      </c>
      <c r="G127" s="222" t="s">
        <v>152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130</v>
      </c>
      <c r="AT127" s="230" t="s">
        <v>125</v>
      </c>
      <c r="AU127" s="230" t="s">
        <v>86</v>
      </c>
      <c r="AY127" s="18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130</v>
      </c>
      <c r="BM127" s="230" t="s">
        <v>727</v>
      </c>
    </row>
    <row r="128" s="2" customFormat="1" ht="16.5" customHeight="1">
      <c r="A128" s="39"/>
      <c r="B128" s="40"/>
      <c r="C128" s="219" t="s">
        <v>86</v>
      </c>
      <c r="D128" s="219" t="s">
        <v>125</v>
      </c>
      <c r="E128" s="220" t="s">
        <v>728</v>
      </c>
      <c r="F128" s="221" t="s">
        <v>729</v>
      </c>
      <c r="G128" s="222" t="s">
        <v>152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130</v>
      </c>
      <c r="AT128" s="230" t="s">
        <v>125</v>
      </c>
      <c r="AU128" s="230" t="s">
        <v>86</v>
      </c>
      <c r="AY128" s="18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130</v>
      </c>
      <c r="BM128" s="230" t="s">
        <v>730</v>
      </c>
    </row>
    <row r="129" s="2" customFormat="1" ht="16.5" customHeight="1">
      <c r="A129" s="39"/>
      <c r="B129" s="40"/>
      <c r="C129" s="219" t="s">
        <v>135</v>
      </c>
      <c r="D129" s="219" t="s">
        <v>125</v>
      </c>
      <c r="E129" s="220" t="s">
        <v>731</v>
      </c>
      <c r="F129" s="221" t="s">
        <v>732</v>
      </c>
      <c r="G129" s="222" t="s">
        <v>152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130</v>
      </c>
      <c r="AT129" s="230" t="s">
        <v>125</v>
      </c>
      <c r="AU129" s="230" t="s">
        <v>86</v>
      </c>
      <c r="AY129" s="18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130</v>
      </c>
      <c r="BM129" s="230" t="s">
        <v>733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734</v>
      </c>
      <c r="F130" s="206" t="s">
        <v>735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123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723</v>
      </c>
      <c r="F131" s="217" t="s">
        <v>724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SUM(P132:P133)</f>
        <v>0</v>
      </c>
      <c r="Q131" s="211"/>
      <c r="R131" s="212">
        <f>SUM(R132:R133)</f>
        <v>0</v>
      </c>
      <c r="S131" s="211"/>
      <c r="T131" s="21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123</v>
      </c>
      <c r="BK131" s="216">
        <f>SUM(BK132:BK133)</f>
        <v>0</v>
      </c>
    </row>
    <row r="132" s="2" customFormat="1" ht="16.5" customHeight="1">
      <c r="A132" s="39"/>
      <c r="B132" s="40"/>
      <c r="C132" s="219" t="s">
        <v>130</v>
      </c>
      <c r="D132" s="219" t="s">
        <v>125</v>
      </c>
      <c r="E132" s="220" t="s">
        <v>736</v>
      </c>
      <c r="F132" s="221" t="s">
        <v>737</v>
      </c>
      <c r="G132" s="222" t="s">
        <v>152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130</v>
      </c>
      <c r="AT132" s="230" t="s">
        <v>125</v>
      </c>
      <c r="AU132" s="230" t="s">
        <v>86</v>
      </c>
      <c r="AY132" s="18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130</v>
      </c>
      <c r="BM132" s="230" t="s">
        <v>738</v>
      </c>
    </row>
    <row r="133" s="2" customFormat="1" ht="33" customHeight="1">
      <c r="A133" s="39"/>
      <c r="B133" s="40"/>
      <c r="C133" s="219" t="s">
        <v>144</v>
      </c>
      <c r="D133" s="219" t="s">
        <v>125</v>
      </c>
      <c r="E133" s="220" t="s">
        <v>739</v>
      </c>
      <c r="F133" s="221" t="s">
        <v>740</v>
      </c>
      <c r="G133" s="222" t="s">
        <v>152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130</v>
      </c>
      <c r="AT133" s="230" t="s">
        <v>125</v>
      </c>
      <c r="AU133" s="230" t="s">
        <v>86</v>
      </c>
      <c r="AY133" s="18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130</v>
      </c>
      <c r="BM133" s="230" t="s">
        <v>741</v>
      </c>
    </row>
    <row r="134" s="12" customFormat="1" ht="25.92" customHeight="1">
      <c r="A134" s="12"/>
      <c r="B134" s="203"/>
      <c r="C134" s="204"/>
      <c r="D134" s="205" t="s">
        <v>75</v>
      </c>
      <c r="E134" s="206" t="s">
        <v>742</v>
      </c>
      <c r="F134" s="206" t="s">
        <v>743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76</v>
      </c>
      <c r="AY134" s="214" t="s">
        <v>123</v>
      </c>
      <c r="BK134" s="216">
        <f>BK135</f>
        <v>0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723</v>
      </c>
      <c r="F135" s="217" t="s">
        <v>724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SUM(P136:P140)</f>
        <v>0</v>
      </c>
      <c r="Q135" s="211"/>
      <c r="R135" s="212">
        <f>SUM(R136:R140)</f>
        <v>0</v>
      </c>
      <c r="S135" s="211"/>
      <c r="T135" s="213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84</v>
      </c>
      <c r="AY135" s="214" t="s">
        <v>123</v>
      </c>
      <c r="BK135" s="216">
        <f>SUM(BK136:BK140)</f>
        <v>0</v>
      </c>
    </row>
    <row r="136" s="2" customFormat="1" ht="33" customHeight="1">
      <c r="A136" s="39"/>
      <c r="B136" s="40"/>
      <c r="C136" s="219" t="s">
        <v>149</v>
      </c>
      <c r="D136" s="219" t="s">
        <v>125</v>
      </c>
      <c r="E136" s="220" t="s">
        <v>744</v>
      </c>
      <c r="F136" s="221" t="s">
        <v>745</v>
      </c>
      <c r="G136" s="222" t="s">
        <v>152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130</v>
      </c>
      <c r="AT136" s="230" t="s">
        <v>125</v>
      </c>
      <c r="AU136" s="230" t="s">
        <v>86</v>
      </c>
      <c r="AY136" s="18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130</v>
      </c>
      <c r="BM136" s="230" t="s">
        <v>746</v>
      </c>
    </row>
    <row r="137" s="2" customFormat="1" ht="62.7" customHeight="1">
      <c r="A137" s="39"/>
      <c r="B137" s="40"/>
      <c r="C137" s="219" t="s">
        <v>154</v>
      </c>
      <c r="D137" s="219" t="s">
        <v>125</v>
      </c>
      <c r="E137" s="220" t="s">
        <v>747</v>
      </c>
      <c r="F137" s="221" t="s">
        <v>748</v>
      </c>
      <c r="G137" s="222" t="s">
        <v>152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130</v>
      </c>
      <c r="AT137" s="230" t="s">
        <v>125</v>
      </c>
      <c r="AU137" s="230" t="s">
        <v>86</v>
      </c>
      <c r="AY137" s="18" t="s">
        <v>123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130</v>
      </c>
      <c r="BM137" s="230" t="s">
        <v>749</v>
      </c>
    </row>
    <row r="138" s="2" customFormat="1" ht="44.25" customHeight="1">
      <c r="A138" s="39"/>
      <c r="B138" s="40"/>
      <c r="C138" s="219" t="s">
        <v>161</v>
      </c>
      <c r="D138" s="219" t="s">
        <v>125</v>
      </c>
      <c r="E138" s="220" t="s">
        <v>750</v>
      </c>
      <c r="F138" s="221" t="s">
        <v>751</v>
      </c>
      <c r="G138" s="222" t="s">
        <v>152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86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130</v>
      </c>
      <c r="BM138" s="230" t="s">
        <v>752</v>
      </c>
    </row>
    <row r="139" s="2" customFormat="1" ht="24.15" customHeight="1">
      <c r="A139" s="39"/>
      <c r="B139" s="40"/>
      <c r="C139" s="219" t="s">
        <v>166</v>
      </c>
      <c r="D139" s="219" t="s">
        <v>125</v>
      </c>
      <c r="E139" s="220" t="s">
        <v>753</v>
      </c>
      <c r="F139" s="221" t="s">
        <v>754</v>
      </c>
      <c r="G139" s="222" t="s">
        <v>152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130</v>
      </c>
      <c r="AT139" s="230" t="s">
        <v>125</v>
      </c>
      <c r="AU139" s="230" t="s">
        <v>86</v>
      </c>
      <c r="AY139" s="18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130</v>
      </c>
      <c r="BM139" s="230" t="s">
        <v>755</v>
      </c>
    </row>
    <row r="140" s="2" customFormat="1" ht="76.35" customHeight="1">
      <c r="A140" s="39"/>
      <c r="B140" s="40"/>
      <c r="C140" s="219" t="s">
        <v>173</v>
      </c>
      <c r="D140" s="219" t="s">
        <v>125</v>
      </c>
      <c r="E140" s="220" t="s">
        <v>756</v>
      </c>
      <c r="F140" s="221" t="s">
        <v>757</v>
      </c>
      <c r="G140" s="222" t="s">
        <v>152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130</v>
      </c>
      <c r="AT140" s="230" t="s">
        <v>125</v>
      </c>
      <c r="AU140" s="230" t="s">
        <v>86</v>
      </c>
      <c r="AY140" s="18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130</v>
      </c>
      <c r="BM140" s="230" t="s">
        <v>758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759</v>
      </c>
      <c r="F141" s="206" t="s">
        <v>760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76</v>
      </c>
      <c r="AY141" s="214" t="s">
        <v>123</v>
      </c>
      <c r="BK141" s="216">
        <f>BK142</f>
        <v>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723</v>
      </c>
      <c r="F142" s="217" t="s">
        <v>724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SUM(P143:P156)</f>
        <v>0</v>
      </c>
      <c r="Q142" s="211"/>
      <c r="R142" s="212">
        <f>SUM(R143:R156)</f>
        <v>0</v>
      </c>
      <c r="S142" s="211"/>
      <c r="T142" s="213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123</v>
      </c>
      <c r="BK142" s="216">
        <f>SUM(BK143:BK156)</f>
        <v>0</v>
      </c>
    </row>
    <row r="143" s="2" customFormat="1" ht="24.15" customHeight="1">
      <c r="A143" s="39"/>
      <c r="B143" s="40"/>
      <c r="C143" s="219" t="s">
        <v>181</v>
      </c>
      <c r="D143" s="219" t="s">
        <v>125</v>
      </c>
      <c r="E143" s="220" t="s">
        <v>761</v>
      </c>
      <c r="F143" s="221" t="s">
        <v>762</v>
      </c>
      <c r="G143" s="222" t="s">
        <v>152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130</v>
      </c>
      <c r="AT143" s="230" t="s">
        <v>125</v>
      </c>
      <c r="AU143" s="230" t="s">
        <v>86</v>
      </c>
      <c r="AY143" s="18" t="s">
        <v>123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130</v>
      </c>
      <c r="BM143" s="230" t="s">
        <v>763</v>
      </c>
    </row>
    <row r="144" s="2" customFormat="1" ht="24.15" customHeight="1">
      <c r="A144" s="39"/>
      <c r="B144" s="40"/>
      <c r="C144" s="219" t="s">
        <v>185</v>
      </c>
      <c r="D144" s="219" t="s">
        <v>125</v>
      </c>
      <c r="E144" s="220" t="s">
        <v>764</v>
      </c>
      <c r="F144" s="221" t="s">
        <v>765</v>
      </c>
      <c r="G144" s="222" t="s">
        <v>152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130</v>
      </c>
      <c r="AT144" s="230" t="s">
        <v>125</v>
      </c>
      <c r="AU144" s="230" t="s">
        <v>86</v>
      </c>
      <c r="AY144" s="18" t="s">
        <v>123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130</v>
      </c>
      <c r="BM144" s="230" t="s">
        <v>766</v>
      </c>
    </row>
    <row r="145" s="2" customFormat="1" ht="24.15" customHeight="1">
      <c r="A145" s="39"/>
      <c r="B145" s="40"/>
      <c r="C145" s="219" t="s">
        <v>190</v>
      </c>
      <c r="D145" s="219" t="s">
        <v>125</v>
      </c>
      <c r="E145" s="220" t="s">
        <v>767</v>
      </c>
      <c r="F145" s="221" t="s">
        <v>768</v>
      </c>
      <c r="G145" s="222" t="s">
        <v>152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130</v>
      </c>
      <c r="AT145" s="230" t="s">
        <v>125</v>
      </c>
      <c r="AU145" s="230" t="s">
        <v>86</v>
      </c>
      <c r="AY145" s="18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130</v>
      </c>
      <c r="BM145" s="230" t="s">
        <v>769</v>
      </c>
    </row>
    <row r="146" s="2" customFormat="1" ht="24.15" customHeight="1">
      <c r="A146" s="39"/>
      <c r="B146" s="40"/>
      <c r="C146" s="219" t="s">
        <v>195</v>
      </c>
      <c r="D146" s="219" t="s">
        <v>125</v>
      </c>
      <c r="E146" s="220" t="s">
        <v>770</v>
      </c>
      <c r="F146" s="221" t="s">
        <v>771</v>
      </c>
      <c r="G146" s="222" t="s">
        <v>152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130</v>
      </c>
      <c r="AT146" s="230" t="s">
        <v>125</v>
      </c>
      <c r="AU146" s="230" t="s">
        <v>86</v>
      </c>
      <c r="AY146" s="18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130</v>
      </c>
      <c r="BM146" s="230" t="s">
        <v>772</v>
      </c>
    </row>
    <row r="147" s="2" customFormat="1" ht="44.25" customHeight="1">
      <c r="A147" s="39"/>
      <c r="B147" s="40"/>
      <c r="C147" s="219" t="s">
        <v>8</v>
      </c>
      <c r="D147" s="219" t="s">
        <v>125</v>
      </c>
      <c r="E147" s="220" t="s">
        <v>773</v>
      </c>
      <c r="F147" s="221" t="s">
        <v>774</v>
      </c>
      <c r="G147" s="222" t="s">
        <v>152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130</v>
      </c>
      <c r="AT147" s="230" t="s">
        <v>125</v>
      </c>
      <c r="AU147" s="230" t="s">
        <v>86</v>
      </c>
      <c r="AY147" s="18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130</v>
      </c>
      <c r="BM147" s="230" t="s">
        <v>775</v>
      </c>
    </row>
    <row r="148" s="2" customFormat="1" ht="33" customHeight="1">
      <c r="A148" s="39"/>
      <c r="B148" s="40"/>
      <c r="C148" s="219" t="s">
        <v>208</v>
      </c>
      <c r="D148" s="219" t="s">
        <v>125</v>
      </c>
      <c r="E148" s="220" t="s">
        <v>776</v>
      </c>
      <c r="F148" s="221" t="s">
        <v>777</v>
      </c>
      <c r="G148" s="222" t="s">
        <v>152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778</v>
      </c>
      <c r="AT148" s="230" t="s">
        <v>125</v>
      </c>
      <c r="AU148" s="230" t="s">
        <v>86</v>
      </c>
      <c r="AY148" s="18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778</v>
      </c>
      <c r="BM148" s="230" t="s">
        <v>779</v>
      </c>
    </row>
    <row r="149" s="14" customFormat="1">
      <c r="A149" s="14"/>
      <c r="B149" s="244"/>
      <c r="C149" s="245"/>
      <c r="D149" s="234" t="s">
        <v>158</v>
      </c>
      <c r="E149" s="246" t="s">
        <v>1</v>
      </c>
      <c r="F149" s="247" t="s">
        <v>780</v>
      </c>
      <c r="G149" s="245"/>
      <c r="H149" s="246" t="s">
        <v>1</v>
      </c>
      <c r="I149" s="248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158</v>
      </c>
      <c r="AU149" s="253" t="s">
        <v>86</v>
      </c>
      <c r="AV149" s="14" t="s">
        <v>84</v>
      </c>
      <c r="AW149" s="14" t="s">
        <v>32</v>
      </c>
      <c r="AX149" s="14" t="s">
        <v>76</v>
      </c>
      <c r="AY149" s="253" t="s">
        <v>123</v>
      </c>
    </row>
    <row r="150" s="14" customFormat="1">
      <c r="A150" s="14"/>
      <c r="B150" s="244"/>
      <c r="C150" s="245"/>
      <c r="D150" s="234" t="s">
        <v>158</v>
      </c>
      <c r="E150" s="246" t="s">
        <v>1</v>
      </c>
      <c r="F150" s="247" t="s">
        <v>781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158</v>
      </c>
      <c r="AU150" s="253" t="s">
        <v>86</v>
      </c>
      <c r="AV150" s="14" t="s">
        <v>84</v>
      </c>
      <c r="AW150" s="14" t="s">
        <v>32</v>
      </c>
      <c r="AX150" s="14" t="s">
        <v>76</v>
      </c>
      <c r="AY150" s="253" t="s">
        <v>123</v>
      </c>
    </row>
    <row r="151" s="14" customFormat="1">
      <c r="A151" s="14"/>
      <c r="B151" s="244"/>
      <c r="C151" s="245"/>
      <c r="D151" s="234" t="s">
        <v>158</v>
      </c>
      <c r="E151" s="246" t="s">
        <v>1</v>
      </c>
      <c r="F151" s="247" t="s">
        <v>782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158</v>
      </c>
      <c r="AU151" s="253" t="s">
        <v>86</v>
      </c>
      <c r="AV151" s="14" t="s">
        <v>84</v>
      </c>
      <c r="AW151" s="14" t="s">
        <v>32</v>
      </c>
      <c r="AX151" s="14" t="s">
        <v>76</v>
      </c>
      <c r="AY151" s="253" t="s">
        <v>123</v>
      </c>
    </row>
    <row r="152" s="14" customFormat="1">
      <c r="A152" s="14"/>
      <c r="B152" s="244"/>
      <c r="C152" s="245"/>
      <c r="D152" s="234" t="s">
        <v>158</v>
      </c>
      <c r="E152" s="246" t="s">
        <v>1</v>
      </c>
      <c r="F152" s="247" t="s">
        <v>783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158</v>
      </c>
      <c r="AU152" s="253" t="s">
        <v>86</v>
      </c>
      <c r="AV152" s="14" t="s">
        <v>84</v>
      </c>
      <c r="AW152" s="14" t="s">
        <v>32</v>
      </c>
      <c r="AX152" s="14" t="s">
        <v>76</v>
      </c>
      <c r="AY152" s="253" t="s">
        <v>123</v>
      </c>
    </row>
    <row r="153" s="14" customFormat="1">
      <c r="A153" s="14"/>
      <c r="B153" s="244"/>
      <c r="C153" s="245"/>
      <c r="D153" s="234" t="s">
        <v>158</v>
      </c>
      <c r="E153" s="246" t="s">
        <v>1</v>
      </c>
      <c r="F153" s="247" t="s">
        <v>784</v>
      </c>
      <c r="G153" s="245"/>
      <c r="H153" s="246" t="s">
        <v>1</v>
      </c>
      <c r="I153" s="248"/>
      <c r="J153" s="245"/>
      <c r="K153" s="245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158</v>
      </c>
      <c r="AU153" s="253" t="s">
        <v>86</v>
      </c>
      <c r="AV153" s="14" t="s">
        <v>84</v>
      </c>
      <c r="AW153" s="14" t="s">
        <v>32</v>
      </c>
      <c r="AX153" s="14" t="s">
        <v>76</v>
      </c>
      <c r="AY153" s="253" t="s">
        <v>123</v>
      </c>
    </row>
    <row r="154" s="14" customFormat="1">
      <c r="A154" s="14"/>
      <c r="B154" s="244"/>
      <c r="C154" s="245"/>
      <c r="D154" s="234" t="s">
        <v>158</v>
      </c>
      <c r="E154" s="246" t="s">
        <v>1</v>
      </c>
      <c r="F154" s="247" t="s">
        <v>785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158</v>
      </c>
      <c r="AU154" s="253" t="s">
        <v>86</v>
      </c>
      <c r="AV154" s="14" t="s">
        <v>84</v>
      </c>
      <c r="AW154" s="14" t="s">
        <v>32</v>
      </c>
      <c r="AX154" s="14" t="s">
        <v>76</v>
      </c>
      <c r="AY154" s="253" t="s">
        <v>123</v>
      </c>
    </row>
    <row r="155" s="13" customFormat="1">
      <c r="A155" s="13"/>
      <c r="B155" s="232"/>
      <c r="C155" s="233"/>
      <c r="D155" s="234" t="s">
        <v>158</v>
      </c>
      <c r="E155" s="235" t="s">
        <v>1</v>
      </c>
      <c r="F155" s="236" t="s">
        <v>84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158</v>
      </c>
      <c r="AU155" s="243" t="s">
        <v>86</v>
      </c>
      <c r="AV155" s="13" t="s">
        <v>86</v>
      </c>
      <c r="AW155" s="13" t="s">
        <v>32</v>
      </c>
      <c r="AX155" s="13" t="s">
        <v>84</v>
      </c>
      <c r="AY155" s="243" t="s">
        <v>123</v>
      </c>
    </row>
    <row r="156" s="2" customFormat="1" ht="16.5" customHeight="1">
      <c r="A156" s="39"/>
      <c r="B156" s="40"/>
      <c r="C156" s="219" t="s">
        <v>213</v>
      </c>
      <c r="D156" s="219" t="s">
        <v>125</v>
      </c>
      <c r="E156" s="220" t="s">
        <v>786</v>
      </c>
      <c r="F156" s="221" t="s">
        <v>787</v>
      </c>
      <c r="G156" s="222" t="s">
        <v>152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90" t="s">
        <v>1</v>
      </c>
      <c r="N156" s="291" t="s">
        <v>41</v>
      </c>
      <c r="O156" s="292"/>
      <c r="P156" s="293">
        <f>O156*H156</f>
        <v>0</v>
      </c>
      <c r="Q156" s="293">
        <v>0</v>
      </c>
      <c r="R156" s="293">
        <f>Q156*H156</f>
        <v>0</v>
      </c>
      <c r="S156" s="293">
        <v>0</v>
      </c>
      <c r="T156" s="29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778</v>
      </c>
      <c r="AT156" s="230" t="s">
        <v>125</v>
      </c>
      <c r="AU156" s="230" t="s">
        <v>86</v>
      </c>
      <c r="AY156" s="18" t="s">
        <v>123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778</v>
      </c>
      <c r="BM156" s="230" t="s">
        <v>788</v>
      </c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uGPpl7PJSKVgt1kdPmfAp479fbUti1MHDu6Mu8d/rqFvWk6jBG+9pxAu7Y8xEUQdlM6F+ZmbetkQDe8igbFtLQ==" hashValue="68ybpQ796BElMwSIpql/bIOwYZofoPfUSB6MaDuahk+iM4lmhUv/Ifqe10dcu5qPi7yZ242YkKGkGsQe9lBkog==" algorithmName="SHA-512" password="CC35"/>
  <autoFilter ref="C123:K15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2025-05-22T12:23:42Z</dcterms:created>
  <dcterms:modified xsi:type="dcterms:W3CDTF">2025-05-22T12:23:47Z</dcterms:modified>
</cp:coreProperties>
</file>