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2940" windowWidth="20730" windowHeight="1176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<sst xmlns="http://schemas.openxmlformats.org/spreadsheetml/2006/main" count="160" uniqueCount="101">
  <si>
    <t>t</t>
  </si>
  <si>
    <t>číslo položky</t>
  </si>
  <si>
    <t>popis   položky</t>
  </si>
  <si>
    <t>m.j.</t>
  </si>
  <si>
    <t>množství</t>
  </si>
  <si>
    <t>sazba   Kč</t>
  </si>
  <si>
    <t>celkem   Kč</t>
  </si>
  <si>
    <t>celkem  t</t>
  </si>
  <si>
    <t>H S V</t>
  </si>
  <si>
    <t>Zemní práce</t>
  </si>
  <si>
    <t>Převedení vody potrubím o průměru DN300 do DN600</t>
  </si>
  <si>
    <t>m</t>
  </si>
  <si>
    <t>hod</t>
  </si>
  <si>
    <t>den</t>
  </si>
  <si>
    <t>Zemní práce  celkem</t>
  </si>
  <si>
    <t>Základy a zvláštní zakládání</t>
  </si>
  <si>
    <t>m3</t>
  </si>
  <si>
    <t>Injektování do vrtů ( do 2,00 Mpa )</t>
  </si>
  <si>
    <t>Příplatek za injektování v podzemí nebo v uzavřeném prostoru</t>
  </si>
  <si>
    <t>Základy a zvláštní zakládání   celkem</t>
  </si>
  <si>
    <t>Svislé konstrukce</t>
  </si>
  <si>
    <t>Zřízení stěn zádržných hrázek z plných cihel tl. 140 mm</t>
  </si>
  <si>
    <t>m2</t>
  </si>
  <si>
    <t>z důvodu odvodnění částí stoky</t>
  </si>
  <si>
    <t>Vyčištění stok jakékoliv výšky</t>
  </si>
  <si>
    <t>Monitoring stok ( stávající kanalizace )</t>
  </si>
  <si>
    <t>Svislé konstrukce  celkem</t>
  </si>
  <si>
    <t>Trubní vedení</t>
  </si>
  <si>
    <t>ks</t>
  </si>
  <si>
    <t>Stupadla šachtová vidlicová s vysekáním otvorů v betonu</t>
  </si>
  <si>
    <t>Trubní vedení  celkem</t>
  </si>
  <si>
    <t>Ostatní konstrukce</t>
  </si>
  <si>
    <t>Očištění vnitřních ploch stoky tlakovou vodou</t>
  </si>
  <si>
    <t>Příplatek za práce ve stísněných prostorách</t>
  </si>
  <si>
    <t>Reprofilace vnitřních ploch stoky sanační maltou v tl.do 10 mm</t>
  </si>
  <si>
    <t>Vyčištění trhlin ve stěnách stoky před sanací</t>
  </si>
  <si>
    <t>Sanace trhlin stěn stoky š.do 5mm , hl.do 100 mm</t>
  </si>
  <si>
    <t>Instalace pracovního osvětlení stoky vč demontáže</t>
  </si>
  <si>
    <t>( svítidla , kabely , elektrocentrály )</t>
  </si>
  <si>
    <t>kpl</t>
  </si>
  <si>
    <t>Ostatní konstrukce   celkem</t>
  </si>
  <si>
    <t>Bourací práce a demontáže</t>
  </si>
  <si>
    <t xml:space="preserve">Odstranění suti z hl.do 10m vč svislého přemístění , </t>
  </si>
  <si>
    <t>( vč  neodčerpaných sedimentů )</t>
  </si>
  <si>
    <t>Vrtání otvorů prům.do 50 mm ve stěnách stoky</t>
  </si>
  <si>
    <t>Vrtání otvorů prům.do 90 mm v kinetě stoky</t>
  </si>
  <si>
    <t>Vybourání stěn zádržných hrázek z plných cihel tl.140 mm</t>
  </si>
  <si>
    <t>Otryskání degradovaných ploch stoky křemičitým pískem</t>
  </si>
  <si>
    <t>Demontáž části čedičových obkladů</t>
  </si>
  <si>
    <t>Nakládání suti na dopravní prostředky</t>
  </si>
  <si>
    <t>Odvoz suti a vybouraných hmot na skládku do 1 km</t>
  </si>
  <si>
    <t>Příplatek za každý další 1 km x 10</t>
  </si>
  <si>
    <t>Uložení suti na skládku</t>
  </si>
  <si>
    <t>Poplatek za skládku</t>
  </si>
  <si>
    <t>Bourací práce a demontáže   celkem</t>
  </si>
  <si>
    <t>Přesun hmot</t>
  </si>
  <si>
    <t>Přesun hmot  celkem</t>
  </si>
  <si>
    <t>H S V    C E L K E M</t>
  </si>
  <si>
    <t>P S V</t>
  </si>
  <si>
    <t>Dlažby a obklady</t>
  </si>
  <si>
    <t>Příplatek za plochy do 10 m2 jednotlivě</t>
  </si>
  <si>
    <t>Příplatek za obklady v omezeném prostoru</t>
  </si>
  <si>
    <t>Dodávka čedičových obkladů</t>
  </si>
  <si>
    <t>součet</t>
  </si>
  <si>
    <t>přesun hmot</t>
  </si>
  <si>
    <t>%</t>
  </si>
  <si>
    <t>Dlažby a obklady  celkem</t>
  </si>
  <si>
    <t>P S V    C E L K E M</t>
  </si>
  <si>
    <t>REKAPITULACE   NÁKLADŮ</t>
  </si>
  <si>
    <t>Kč</t>
  </si>
  <si>
    <t>ZÁKLADNÍ  ROZPOČTOVÉ  NÁKLADY   CELKEM</t>
  </si>
  <si>
    <t>VEDLEJŠÍ  ROZPOČTOVÉ  NÁKLADY</t>
  </si>
  <si>
    <t>soub</t>
  </si>
  <si>
    <t>VEDLEJŠÍ  ROZPOČTOVÉ  NÁKLADY    C E L K E M</t>
  </si>
  <si>
    <t>C E L K E M   bez   D P H</t>
  </si>
  <si>
    <t>D P H</t>
  </si>
  <si>
    <t>C E L K E M   vč   D P H</t>
  </si>
  <si>
    <t>Zařízení staveniště vč demontáže , trafa , elektrocentrály ,</t>
  </si>
  <si>
    <t>Očištění stěn šachet tlakovou vodou</t>
  </si>
  <si>
    <t>Reprofilace vnitřních ploch šachet sanační maltou v tl.do 10 mm</t>
  </si>
  <si>
    <t xml:space="preserve">Doplnění obkladů stoky z čediče lepením </t>
  </si>
  <si>
    <t xml:space="preserve">Adhezní můstek reprofilovaných povrchů stoky </t>
  </si>
  <si>
    <t xml:space="preserve">Adhezní můstek reprofilovaných povrchů šachet </t>
  </si>
  <si>
    <t>Provedení zálivky dutin za rubem stoky betonovou sanační směsí</t>
  </si>
  <si>
    <t>kód položky</t>
  </si>
  <si>
    <t>mobilní WC , dopravní značení , provozní vlivy , režie</t>
  </si>
  <si>
    <t>Předběžně</t>
  </si>
  <si>
    <t xml:space="preserve">Čerpání vody ze stoky hloubky do 10 m  </t>
  </si>
  <si>
    <t xml:space="preserve">Pohotovost záložního čerpadla na výšku do 10 m </t>
  </si>
  <si>
    <t>Poznámka</t>
  </si>
  <si>
    <t>Sanace potrubí bezvýkopovou metodou za použití cementových chemických malt a injektáže</t>
  </si>
  <si>
    <t>Oceněno dle ceníků ÚRS  v CÚ 2021</t>
  </si>
  <si>
    <t xml:space="preserve">STOKA  D - SANACE - 1. ČÁST  -  úsek ul. Rožkova  -  ul. V Ráji  -  DN 1400/950  -  délka 108,00 m </t>
  </si>
  <si>
    <t>(1,20*0,95)*11</t>
  </si>
  <si>
    <t>(4,00*rš 4,00)*4</t>
  </si>
  <si>
    <t>(3,14*1,40)*108,00</t>
  </si>
  <si>
    <t>130 ks * 0,30</t>
  </si>
  <si>
    <t>45 ks  * 0,30</t>
  </si>
  <si>
    <t>33,00*1,10</t>
  </si>
  <si>
    <t>Materiál stávající stoky : DN 1400/950  -  108,00 m - beton</t>
  </si>
  <si>
    <t>PARDUBICE - ul. Teplého  -  výkaz výměr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</si>
</sst>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00"/>
    <numFmt numFmtId="166" formatCode="#,##0.00\ &quot;Kč&quot;"/>
    <numFmt numFmtId="167" formatCode="0.0"/>
    <numFmt numFmtId="168" formatCode="#,##0.000\ &quot;Kč&quot;"/>
  </numFmts>
  <fonts count="38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6" fontId="1" fillId="0" borderId="11" xfId="0" applyNumberFormat="1" applyFont="1" applyFill="1" applyBorder="1" applyAlignment="1">
      <alignment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1" fillId="0" borderId="11" xfId="0" applyFont="1" applyFill="1" applyBorder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5" fontId="1" fillId="0" borderId="11" xfId="0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11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0" fillId="33" borderId="13" xfId="0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165" fontId="1" fillId="33" borderId="14" xfId="0" applyNumberFormat="1" applyFont="1" applyFill="1" applyBorder="1" applyAlignment="1">
      <alignment horizontal="center"/>
    </xf>
    <xf numFmtId="166" fontId="1" fillId="33" borderId="14" xfId="0" applyNumberFormat="1" applyFont="1" applyFill="1" applyBorder="1" applyAlignment="1">
      <alignment/>
    </xf>
    <xf numFmtId="165" fontId="1" fillId="33" borderId="14" xfId="0" applyNumberFormat="1" applyFont="1" applyFill="1" applyBorder="1" applyAlignment="1">
      <alignment/>
    </xf>
    <xf numFmtId="165" fontId="1" fillId="33" borderId="15" xfId="0" applyNumberFormat="1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165" fontId="1" fillId="33" borderId="17" xfId="0" applyNumberFormat="1" applyFont="1" applyFill="1" applyBorder="1" applyAlignment="1">
      <alignment horizontal="center"/>
    </xf>
    <xf numFmtId="166" fontId="1" fillId="33" borderId="17" xfId="0" applyNumberFormat="1" applyFont="1" applyFill="1" applyBorder="1" applyAlignment="1">
      <alignment/>
    </xf>
    <xf numFmtId="165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6" fontId="1" fillId="33" borderId="19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6" fontId="0" fillId="0" borderId="19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48">
      <selection activeCell="E173" sqref="E173"/>
    </sheetView>
  </sheetViews>
  <sheetFormatPr defaultColWidth="8.8515625" defaultRowHeight="12.75"/>
  <cols>
    <col min="1" max="1" width="11.28125" style="0" customWidth="1"/>
    <col min="2" max="2" width="54.421875" style="0" customWidth="1"/>
    <col min="3" max="3" width="6.8515625" style="0" customWidth="1"/>
    <col min="4" max="4" width="10.8515625" style="0" customWidth="1"/>
    <col min="5" max="5" width="15.28125" style="0" customWidth="1"/>
    <col min="6" max="6" width="16.421875" style="0" customWidth="1"/>
    <col min="7" max="7" width="7.421875" style="0" customWidth="1"/>
  </cols>
  <sheetData>
    <row r="1" spans="1:8" ht="13.5" thickBot="1">
      <c r="A1" s="1"/>
      <c r="C1" s="1"/>
      <c r="D1" s="3"/>
      <c r="E1" s="4"/>
      <c r="F1" s="4"/>
      <c r="G1" s="3"/>
      <c r="H1" s="3"/>
    </row>
    <row r="2" spans="1:8" ht="12.75">
      <c r="A2" s="52"/>
      <c r="B2" s="53" t="s">
        <v>92</v>
      </c>
      <c r="C2" s="54"/>
      <c r="D2" s="55"/>
      <c r="E2" s="56"/>
      <c r="F2" s="56"/>
      <c r="G2" s="57"/>
      <c r="H2" s="58"/>
    </row>
    <row r="3" spans="1:8" ht="13.5" thickBot="1">
      <c r="A3" s="59"/>
      <c r="B3" s="60" t="s">
        <v>100</v>
      </c>
      <c r="C3" s="61"/>
      <c r="D3" s="62"/>
      <c r="E3" s="63"/>
      <c r="F3" s="63"/>
      <c r="G3" s="64"/>
      <c r="H3" s="65"/>
    </row>
    <row r="4" spans="1:8" ht="12.75">
      <c r="A4" s="1"/>
      <c r="C4" s="1"/>
      <c r="D4" s="3"/>
      <c r="E4" s="4"/>
      <c r="F4" s="4"/>
      <c r="G4" s="3"/>
      <c r="H4" s="3"/>
    </row>
    <row r="5" spans="1:8" ht="12.75">
      <c r="A5" t="s">
        <v>84</v>
      </c>
      <c r="B5" s="1" t="s">
        <v>2</v>
      </c>
      <c r="C5" s="47" t="s">
        <v>3</v>
      </c>
      <c r="D5" s="48" t="s">
        <v>4</v>
      </c>
      <c r="E5" s="66" t="s">
        <v>5</v>
      </c>
      <c r="F5" s="49" t="s">
        <v>6</v>
      </c>
      <c r="G5" s="50" t="s">
        <v>0</v>
      </c>
      <c r="H5" s="51" t="s">
        <v>7</v>
      </c>
    </row>
    <row r="6" spans="1:8" ht="12.75">
      <c r="A6" s="1" t="s">
        <v>1</v>
      </c>
      <c r="C6" s="1"/>
      <c r="D6" s="3"/>
      <c r="E6" s="4"/>
      <c r="F6" s="4"/>
      <c r="G6" s="3"/>
      <c r="H6" s="3"/>
    </row>
    <row r="7" spans="1:8" ht="12.75">
      <c r="A7" s="1"/>
      <c r="B7" s="2" t="s">
        <v>8</v>
      </c>
      <c r="C7" s="1"/>
      <c r="D7" s="3"/>
      <c r="E7" s="4"/>
      <c r="F7" s="4"/>
      <c r="G7" s="3"/>
      <c r="H7" s="3"/>
    </row>
    <row r="8" spans="1:8" ht="12.75">
      <c r="A8" s="1"/>
      <c r="C8" s="1"/>
      <c r="D8" s="3"/>
      <c r="E8" s="4"/>
      <c r="F8" s="4"/>
      <c r="G8" s="3"/>
      <c r="H8" s="3"/>
    </row>
    <row r="9" spans="1:8" ht="12.75">
      <c r="A9" s="11"/>
      <c r="B9" s="6" t="s">
        <v>9</v>
      </c>
      <c r="C9" s="11"/>
      <c r="D9" s="12"/>
      <c r="E9" s="13"/>
      <c r="F9" s="13"/>
      <c r="G9" s="12"/>
      <c r="H9" s="12"/>
    </row>
    <row r="10" spans="1:8" ht="12.75">
      <c r="A10" s="11"/>
      <c r="B10" s="10"/>
      <c r="C10" s="11"/>
      <c r="D10" s="12"/>
      <c r="E10" s="13"/>
      <c r="F10" s="13"/>
      <c r="G10" s="12"/>
      <c r="H10" s="12"/>
    </row>
    <row r="11" spans="1:8" ht="12.75">
      <c r="A11" s="11">
        <v>115001105</v>
      </c>
      <c r="B11" s="14" t="s">
        <v>10</v>
      </c>
      <c r="C11" s="16" t="s">
        <v>11</v>
      </c>
      <c r="D11" s="12">
        <v>108</v>
      </c>
      <c r="E11" s="13"/>
      <c r="F11" s="13">
        <f>(D11*E11)</f>
        <v>0</v>
      </c>
      <c r="G11" s="12">
        <v>0.017</v>
      </c>
      <c r="H11" s="12">
        <f>(D11*G11)</f>
        <v>1.836</v>
      </c>
    </row>
    <row r="12" spans="1:8" ht="12.75">
      <c r="A12" s="16">
        <v>1</v>
      </c>
      <c r="B12" s="10"/>
      <c r="C12" s="11"/>
      <c r="D12" s="12"/>
      <c r="E12" s="13"/>
      <c r="F12" s="13"/>
      <c r="G12" s="12"/>
      <c r="H12" s="12"/>
    </row>
    <row r="13" spans="1:8" ht="12.75">
      <c r="A13" s="11">
        <v>115101202</v>
      </c>
      <c r="B13" s="10" t="s">
        <v>87</v>
      </c>
      <c r="C13" s="16" t="s">
        <v>12</v>
      </c>
      <c r="D13" s="12">
        <v>624</v>
      </c>
      <c r="E13" s="13"/>
      <c r="F13" s="13">
        <f>(D13*E13)</f>
        <v>0</v>
      </c>
      <c r="G13" s="12">
        <v>0</v>
      </c>
      <c r="H13" s="12">
        <f>(D13*G13)</f>
        <v>0</v>
      </c>
    </row>
    <row r="14" spans="1:8" ht="12.75">
      <c r="A14" s="11">
        <v>2</v>
      </c>
      <c r="B14" s="10"/>
      <c r="C14" s="11"/>
      <c r="D14" s="12"/>
      <c r="E14" s="13"/>
      <c r="F14" s="13"/>
      <c r="G14" s="12"/>
      <c r="H14" s="12"/>
    </row>
    <row r="15" spans="1:8" ht="12.75">
      <c r="A15" s="11">
        <v>115101302</v>
      </c>
      <c r="B15" s="10" t="s">
        <v>88</v>
      </c>
      <c r="C15" s="16" t="s">
        <v>13</v>
      </c>
      <c r="D15" s="12">
        <v>26</v>
      </c>
      <c r="E15" s="13"/>
      <c r="F15" s="13">
        <f>(D15*E15)</f>
        <v>0</v>
      </c>
      <c r="G15" s="12">
        <v>0</v>
      </c>
      <c r="H15" s="12">
        <f>(D15*G15)</f>
        <v>0</v>
      </c>
    </row>
    <row r="16" spans="1:8" ht="12.75">
      <c r="A16" s="11">
        <v>3</v>
      </c>
      <c r="B16" s="10"/>
      <c r="C16" s="11"/>
      <c r="D16" s="12"/>
      <c r="E16" s="13"/>
      <c r="F16" s="13"/>
      <c r="G16" s="12"/>
      <c r="H16" s="12"/>
    </row>
    <row r="17" spans="1:8" ht="12.75">
      <c r="A17" s="11"/>
      <c r="B17" s="6" t="s">
        <v>14</v>
      </c>
      <c r="C17" s="11"/>
      <c r="D17" s="12"/>
      <c r="E17" s="13"/>
      <c r="F17" s="8">
        <f>SUM(F11:F16)</f>
        <v>0</v>
      </c>
      <c r="G17" s="9"/>
      <c r="H17" s="9">
        <f>SUM(H11:H16)</f>
        <v>1.836</v>
      </c>
    </row>
    <row r="18" spans="1:8" ht="12.75">
      <c r="A18" s="11"/>
      <c r="B18" s="10"/>
      <c r="C18" s="11"/>
      <c r="D18" s="12"/>
      <c r="E18" s="13"/>
      <c r="F18" s="13"/>
      <c r="G18" s="12"/>
      <c r="H18" s="12"/>
    </row>
    <row r="19" spans="1:8" ht="12.75">
      <c r="A19" s="11"/>
      <c r="B19" s="6" t="s">
        <v>15</v>
      </c>
      <c r="C19" s="11"/>
      <c r="D19" s="12"/>
      <c r="E19" s="13"/>
      <c r="F19" s="13"/>
      <c r="G19" s="12"/>
      <c r="H19" s="12"/>
    </row>
    <row r="20" spans="1:8" ht="12.75">
      <c r="A20" s="11"/>
      <c r="B20" s="10"/>
      <c r="C20" s="11"/>
      <c r="D20" s="12"/>
      <c r="E20" s="13"/>
      <c r="F20" s="13"/>
      <c r="G20" s="12"/>
      <c r="H20" s="12"/>
    </row>
    <row r="21" spans="1:8" ht="12.75">
      <c r="A21" s="16">
        <v>282601122</v>
      </c>
      <c r="B21" s="14" t="s">
        <v>17</v>
      </c>
      <c r="C21" s="16" t="s">
        <v>12</v>
      </c>
      <c r="D21" s="12">
        <v>46</v>
      </c>
      <c r="E21" s="13"/>
      <c r="F21" s="13">
        <f>(D21*E21)</f>
        <v>0</v>
      </c>
      <c r="G21" s="12">
        <v>0</v>
      </c>
      <c r="H21" s="12">
        <f>(D21*G21)</f>
        <v>0</v>
      </c>
    </row>
    <row r="22" spans="1:8" ht="12.75">
      <c r="A22" s="11">
        <v>4</v>
      </c>
      <c r="B22" s="10"/>
      <c r="C22" s="11"/>
      <c r="D22" s="12"/>
      <c r="E22" s="13"/>
      <c r="F22" s="13"/>
      <c r="G22" s="12"/>
      <c r="H22" s="12"/>
    </row>
    <row r="23" spans="1:8" ht="12.75">
      <c r="A23" s="11">
        <v>282601119</v>
      </c>
      <c r="B23" s="14" t="s">
        <v>18</v>
      </c>
      <c r="C23" s="16" t="s">
        <v>12</v>
      </c>
      <c r="D23" s="12">
        <v>46</v>
      </c>
      <c r="E23" s="13"/>
      <c r="F23" s="13">
        <f>(D23*E23)</f>
        <v>0</v>
      </c>
      <c r="G23" s="12">
        <v>0</v>
      </c>
      <c r="H23" s="12">
        <f>(D23*G23)</f>
        <v>0</v>
      </c>
    </row>
    <row r="24" spans="1:8" ht="12.75">
      <c r="A24" s="11">
        <v>5</v>
      </c>
      <c r="B24" s="10"/>
      <c r="C24" s="11"/>
      <c r="D24" s="12"/>
      <c r="E24" s="13"/>
      <c r="F24" s="13"/>
      <c r="G24" s="12"/>
      <c r="H24" s="12"/>
    </row>
    <row r="25" spans="1:8" ht="12.75">
      <c r="A25" s="11"/>
      <c r="B25" s="6" t="s">
        <v>19</v>
      </c>
      <c r="C25" s="11"/>
      <c r="D25" s="12"/>
      <c r="E25" s="13"/>
      <c r="F25" s="8">
        <f>SUM(F21:F24)</f>
        <v>0</v>
      </c>
      <c r="G25" s="9"/>
      <c r="H25" s="9">
        <f>SUM(H21:H24)</f>
        <v>0</v>
      </c>
    </row>
    <row r="26" spans="1:8" ht="12.75">
      <c r="A26" s="1"/>
      <c r="C26" s="1"/>
      <c r="D26" s="37"/>
      <c r="E26" s="38"/>
      <c r="F26" s="13"/>
      <c r="G26" s="37"/>
      <c r="H26" s="12"/>
    </row>
    <row r="27" spans="1:8" ht="12.75">
      <c r="A27" s="1"/>
      <c r="B27" s="2" t="s">
        <v>20</v>
      </c>
      <c r="C27" s="1"/>
      <c r="D27" s="37"/>
      <c r="E27" s="38"/>
      <c r="F27" s="13"/>
      <c r="G27" s="37"/>
      <c r="H27" s="12"/>
    </row>
    <row r="28" spans="1:8" ht="12.75">
      <c r="A28" s="11"/>
      <c r="B28" s="10"/>
      <c r="C28" s="11"/>
      <c r="D28" s="12"/>
      <c r="E28" s="13"/>
      <c r="F28" s="13"/>
      <c r="G28" s="12"/>
      <c r="H28" s="12"/>
    </row>
    <row r="29" spans="1:8" ht="12.75">
      <c r="A29" s="1">
        <v>342241162</v>
      </c>
      <c r="B29" s="18" t="s">
        <v>21</v>
      </c>
      <c r="C29" s="19" t="s">
        <v>22</v>
      </c>
      <c r="D29" s="37">
        <v>12.54</v>
      </c>
      <c r="E29" s="38"/>
      <c r="F29" s="13">
        <f>(D29*E29)</f>
        <v>0</v>
      </c>
      <c r="G29" s="37">
        <v>0.234</v>
      </c>
      <c r="H29" s="12">
        <f>(D29*G29)</f>
        <v>2.93436</v>
      </c>
    </row>
    <row r="30" spans="1:8" ht="12.75">
      <c r="A30" s="16">
        <v>6</v>
      </c>
      <c r="B30" s="14" t="s">
        <v>23</v>
      </c>
      <c r="C30" s="11"/>
      <c r="D30" s="12"/>
      <c r="E30" s="13"/>
      <c r="F30" s="13"/>
      <c r="G30" s="12"/>
      <c r="H30" s="12"/>
    </row>
    <row r="31" spans="1:8" ht="12.75">
      <c r="A31" s="1"/>
      <c r="B31" s="42" t="s">
        <v>93</v>
      </c>
      <c r="C31" s="1"/>
      <c r="D31" s="42">
        <f>(1.2*0.95)*11</f>
        <v>12.54</v>
      </c>
      <c r="E31" s="38"/>
      <c r="F31" s="13"/>
      <c r="G31" s="37"/>
      <c r="H31" s="12"/>
    </row>
    <row r="32" spans="1:8" ht="12.75">
      <c r="A32" s="11"/>
      <c r="B32" s="14"/>
      <c r="C32" s="11"/>
      <c r="D32" s="12"/>
      <c r="E32" s="13"/>
      <c r="F32" s="13"/>
      <c r="G32" s="12"/>
      <c r="H32" s="12"/>
    </row>
    <row r="33" spans="1:8" ht="12.75">
      <c r="A33" s="16">
        <v>359310242</v>
      </c>
      <c r="B33" s="14" t="s">
        <v>83</v>
      </c>
      <c r="C33" s="16" t="s">
        <v>16</v>
      </c>
      <c r="D33" s="12">
        <v>18</v>
      </c>
      <c r="E33" s="13"/>
      <c r="F33" s="13">
        <f>(D33*E33)</f>
        <v>0</v>
      </c>
      <c r="G33" s="12">
        <v>2.453</v>
      </c>
      <c r="H33" s="12">
        <f>(D33*G33)</f>
        <v>44.153999999999996</v>
      </c>
    </row>
    <row r="34" spans="1:8" ht="12.75">
      <c r="A34" s="11">
        <v>7</v>
      </c>
      <c r="B34" s="10"/>
      <c r="C34" s="11"/>
      <c r="D34" s="12"/>
      <c r="E34" s="13"/>
      <c r="F34" s="13"/>
      <c r="G34" s="12"/>
      <c r="H34" s="12"/>
    </row>
    <row r="35" spans="1:8" ht="12.75">
      <c r="A35" s="11">
        <v>359901111</v>
      </c>
      <c r="B35" s="20" t="s">
        <v>24</v>
      </c>
      <c r="C35" s="16" t="s">
        <v>11</v>
      </c>
      <c r="D35" s="12">
        <v>108</v>
      </c>
      <c r="E35" s="13"/>
      <c r="F35" s="13">
        <f>(D35*E35)</f>
        <v>0</v>
      </c>
      <c r="G35" s="12">
        <v>0</v>
      </c>
      <c r="H35" s="12">
        <f>(D35*G35)</f>
        <v>0</v>
      </c>
    </row>
    <row r="36" spans="1:8" ht="12.75">
      <c r="A36" s="11">
        <v>8</v>
      </c>
      <c r="B36" s="10"/>
      <c r="C36" s="11"/>
      <c r="D36" s="12"/>
      <c r="E36" s="13"/>
      <c r="F36" s="13"/>
      <c r="G36" s="12"/>
      <c r="H36" s="12"/>
    </row>
    <row r="37" spans="1:8" ht="12.75">
      <c r="A37" s="16">
        <v>359901212</v>
      </c>
      <c r="B37" s="14" t="s">
        <v>25</v>
      </c>
      <c r="C37" s="16" t="s">
        <v>11</v>
      </c>
      <c r="D37" s="17">
        <v>108</v>
      </c>
      <c r="E37" s="67"/>
      <c r="F37" s="13">
        <f>(D37*E37)</f>
        <v>0</v>
      </c>
      <c r="G37" s="17">
        <v>0</v>
      </c>
      <c r="H37" s="12">
        <f>(D37*G37)</f>
        <v>0</v>
      </c>
    </row>
    <row r="38" spans="1:8" ht="12.75">
      <c r="A38" s="11">
        <v>9</v>
      </c>
      <c r="B38" s="14"/>
      <c r="C38" s="11"/>
      <c r="D38" s="12"/>
      <c r="E38" s="13"/>
      <c r="F38" s="13"/>
      <c r="G38" s="12"/>
      <c r="H38" s="12"/>
    </row>
    <row r="39" spans="1:8" ht="12.75">
      <c r="A39" s="11"/>
      <c r="B39" s="2" t="s">
        <v>26</v>
      </c>
      <c r="C39" s="11"/>
      <c r="D39" s="17"/>
      <c r="E39" s="13"/>
      <c r="F39" s="8">
        <f>SUM(F29:F38)</f>
        <v>0</v>
      </c>
      <c r="G39" s="9"/>
      <c r="H39" s="9">
        <f>SUM(H29:H38)</f>
        <v>47.088359999999994</v>
      </c>
    </row>
    <row r="40" spans="1:8" ht="12.75">
      <c r="A40" s="11"/>
      <c r="B40" s="10"/>
      <c r="C40" s="11"/>
      <c r="D40" s="12"/>
      <c r="E40" s="13"/>
      <c r="F40" s="13"/>
      <c r="G40" s="12"/>
      <c r="H40" s="12"/>
    </row>
    <row r="41" spans="1:8" ht="12.75">
      <c r="A41" s="11"/>
      <c r="B41" s="6" t="s">
        <v>27</v>
      </c>
      <c r="C41" s="11"/>
      <c r="D41" s="68"/>
      <c r="E41" s="8"/>
      <c r="F41" s="13"/>
      <c r="G41" s="9"/>
      <c r="H41" s="12"/>
    </row>
    <row r="42" spans="1:8" ht="12.75">
      <c r="A42" s="11"/>
      <c r="B42" s="10"/>
      <c r="C42" s="11"/>
      <c r="D42" s="12"/>
      <c r="E42" s="13"/>
      <c r="F42" s="13"/>
      <c r="G42" s="12"/>
      <c r="H42" s="12"/>
    </row>
    <row r="43" spans="1:8" ht="12.75">
      <c r="A43" s="11">
        <v>985131111</v>
      </c>
      <c r="B43" s="14" t="s">
        <v>78</v>
      </c>
      <c r="C43" s="16" t="s">
        <v>22</v>
      </c>
      <c r="D43" s="12">
        <v>64</v>
      </c>
      <c r="E43" s="13"/>
      <c r="F43" s="13">
        <f>(D43*E43)</f>
        <v>0</v>
      </c>
      <c r="G43" s="12">
        <v>0</v>
      </c>
      <c r="H43" s="12">
        <f>(D43*G43)</f>
        <v>0</v>
      </c>
    </row>
    <row r="44" spans="1:8" ht="12.75">
      <c r="A44" s="11">
        <v>10</v>
      </c>
      <c r="B44" s="42" t="s">
        <v>94</v>
      </c>
      <c r="C44" s="16"/>
      <c r="D44" s="42">
        <f>(4*4)*4</f>
        <v>64</v>
      </c>
      <c r="E44" s="13"/>
      <c r="F44" s="13"/>
      <c r="G44" s="12"/>
      <c r="H44" s="12"/>
    </row>
    <row r="45" spans="1:8" ht="12.75">
      <c r="A45" s="11"/>
      <c r="B45" s="10"/>
      <c r="C45" s="11"/>
      <c r="D45" s="12"/>
      <c r="E45" s="13"/>
      <c r="F45" s="13"/>
      <c r="G45" s="12"/>
      <c r="H45" s="12"/>
    </row>
    <row r="46" spans="1:8" ht="12.75">
      <c r="A46" s="16">
        <v>985139111</v>
      </c>
      <c r="B46" s="14" t="s">
        <v>33</v>
      </c>
      <c r="C46" s="16" t="s">
        <v>22</v>
      </c>
      <c r="D46" s="17">
        <v>64</v>
      </c>
      <c r="E46" s="67"/>
      <c r="F46" s="13">
        <f>(D46*E46)</f>
        <v>0</v>
      </c>
      <c r="G46" s="17">
        <v>0</v>
      </c>
      <c r="H46" s="12">
        <f>(D46*G46)</f>
        <v>0</v>
      </c>
    </row>
    <row r="47" spans="1:8" ht="12.75">
      <c r="A47" s="11">
        <v>11</v>
      </c>
      <c r="B47" s="10"/>
      <c r="C47" s="11"/>
      <c r="D47" s="12"/>
      <c r="E47" s="13"/>
      <c r="F47" s="13"/>
      <c r="G47" s="12"/>
      <c r="H47" s="12"/>
    </row>
    <row r="48" spans="1:8" ht="12.75">
      <c r="A48" s="16">
        <v>985323111</v>
      </c>
      <c r="B48" s="14" t="s">
        <v>82</v>
      </c>
      <c r="C48" s="16" t="s">
        <v>22</v>
      </c>
      <c r="D48" s="17">
        <v>64</v>
      </c>
      <c r="E48" s="67"/>
      <c r="F48" s="13">
        <f>(D48*E48)</f>
        <v>0</v>
      </c>
      <c r="G48" s="17">
        <v>0.003</v>
      </c>
      <c r="H48" s="12">
        <f>(D48*G48)</f>
        <v>0.192</v>
      </c>
    </row>
    <row r="49" spans="1:8" ht="12.75">
      <c r="A49" s="11">
        <v>12</v>
      </c>
      <c r="B49" s="6"/>
      <c r="C49" s="7"/>
      <c r="D49" s="9"/>
      <c r="E49" s="8"/>
      <c r="F49" s="13"/>
      <c r="G49" s="12"/>
      <c r="H49" s="12"/>
    </row>
    <row r="50" spans="1:8" ht="12.75">
      <c r="A50" s="11">
        <v>985323911</v>
      </c>
      <c r="B50" s="14" t="s">
        <v>33</v>
      </c>
      <c r="C50" s="16" t="s">
        <v>22</v>
      </c>
      <c r="D50" s="17">
        <v>64</v>
      </c>
      <c r="E50" s="67"/>
      <c r="F50" s="13">
        <f>(D50*E50)</f>
        <v>0</v>
      </c>
      <c r="G50" s="17">
        <v>0</v>
      </c>
      <c r="H50" s="12">
        <f>(D50*G50)</f>
        <v>0</v>
      </c>
    </row>
    <row r="51" spans="1:8" ht="12.75">
      <c r="A51" s="11">
        <v>13</v>
      </c>
      <c r="B51" s="6"/>
      <c r="C51" s="7"/>
      <c r="D51" s="9"/>
      <c r="E51" s="8"/>
      <c r="F51" s="13"/>
      <c r="G51" s="12"/>
      <c r="H51" s="12"/>
    </row>
    <row r="52" spans="1:8" ht="12.75">
      <c r="A52" s="11">
        <v>985311111</v>
      </c>
      <c r="B52" s="14" t="s">
        <v>79</v>
      </c>
      <c r="C52" s="16" t="s">
        <v>22</v>
      </c>
      <c r="D52" s="12">
        <v>64</v>
      </c>
      <c r="E52" s="13"/>
      <c r="F52" s="13">
        <f>(D52*E52)</f>
        <v>0</v>
      </c>
      <c r="G52" s="12">
        <v>0.019</v>
      </c>
      <c r="H52" s="12">
        <f>(D52*G52)</f>
        <v>1.216</v>
      </c>
    </row>
    <row r="53" spans="1:8" ht="12.75">
      <c r="A53" s="11">
        <v>14</v>
      </c>
      <c r="B53" s="14"/>
      <c r="C53" s="16"/>
      <c r="D53" s="12"/>
      <c r="E53" s="13"/>
      <c r="F53" s="13"/>
      <c r="G53" s="12"/>
      <c r="H53" s="12"/>
    </row>
    <row r="54" spans="1:8" ht="12.75">
      <c r="A54" s="11"/>
      <c r="B54" s="10"/>
      <c r="C54" s="11"/>
      <c r="D54" s="12"/>
      <c r="E54" s="13"/>
      <c r="F54" s="13"/>
      <c r="G54" s="12"/>
      <c r="H54" s="12"/>
    </row>
    <row r="55" spans="1:8" ht="12.75">
      <c r="A55" s="11">
        <v>985311911</v>
      </c>
      <c r="B55" s="14" t="s">
        <v>33</v>
      </c>
      <c r="C55" s="16" t="s">
        <v>22</v>
      </c>
      <c r="D55" s="17">
        <v>64</v>
      </c>
      <c r="E55" s="67"/>
      <c r="F55" s="13">
        <f>(D55*E55)</f>
        <v>0</v>
      </c>
      <c r="G55" s="17">
        <v>0</v>
      </c>
      <c r="H55" s="12">
        <f>(D55*G55)</f>
        <v>0</v>
      </c>
    </row>
    <row r="56" spans="1:8" ht="12.75">
      <c r="A56" s="11">
        <v>15</v>
      </c>
      <c r="B56" s="6"/>
      <c r="C56" s="7"/>
      <c r="D56" s="9"/>
      <c r="E56" s="8"/>
      <c r="F56" s="13"/>
      <c r="G56" s="12"/>
      <c r="H56" s="12"/>
    </row>
    <row r="57" spans="1:8" ht="12.75">
      <c r="A57" s="11">
        <v>899501411</v>
      </c>
      <c r="B57" s="14" t="s">
        <v>29</v>
      </c>
      <c r="C57" s="16" t="s">
        <v>28</v>
      </c>
      <c r="D57" s="12">
        <v>40</v>
      </c>
      <c r="E57" s="13"/>
      <c r="F57" s="13">
        <f>(D57*E57)</f>
        <v>0</v>
      </c>
      <c r="G57" s="12">
        <v>0.013</v>
      </c>
      <c r="H57" s="12">
        <f>(D57*G57)</f>
        <v>0.52</v>
      </c>
    </row>
    <row r="58" spans="1:8" ht="12.75">
      <c r="A58" s="11">
        <v>16</v>
      </c>
      <c r="B58" s="6"/>
      <c r="C58" s="11"/>
      <c r="D58" s="12"/>
      <c r="E58" s="13"/>
      <c r="F58" s="13"/>
      <c r="G58" s="12"/>
      <c r="H58" s="12"/>
    </row>
    <row r="59" spans="1:8" ht="12.75">
      <c r="A59" s="11"/>
      <c r="B59" s="6" t="s">
        <v>30</v>
      </c>
      <c r="C59" s="11"/>
      <c r="D59" s="12"/>
      <c r="E59" s="13"/>
      <c r="F59" s="8">
        <f>SUM(F43:F58)</f>
        <v>0</v>
      </c>
      <c r="G59" s="9"/>
      <c r="H59" s="9">
        <f>SUM(H43:H58)</f>
        <v>1.928</v>
      </c>
    </row>
    <row r="60" spans="1:8" ht="12.75">
      <c r="A60" s="7"/>
      <c r="B60" s="6"/>
      <c r="C60" s="7"/>
      <c r="D60" s="9"/>
      <c r="E60" s="8"/>
      <c r="F60" s="13"/>
      <c r="G60" s="9"/>
      <c r="H60" s="12"/>
    </row>
    <row r="61" spans="1:8" ht="12.75">
      <c r="A61" s="11"/>
      <c r="B61" s="6" t="s">
        <v>31</v>
      </c>
      <c r="C61" s="11"/>
      <c r="D61" s="12"/>
      <c r="E61" s="13"/>
      <c r="F61" s="13"/>
      <c r="G61" s="12"/>
      <c r="H61" s="12"/>
    </row>
    <row r="62" spans="1:8" ht="12.75">
      <c r="A62" s="11"/>
      <c r="B62" s="6"/>
      <c r="C62" s="11"/>
      <c r="D62" s="12"/>
      <c r="E62" s="13"/>
      <c r="F62" s="13"/>
      <c r="G62" s="12"/>
      <c r="H62" s="12"/>
    </row>
    <row r="63" spans="1:8" ht="12.75">
      <c r="A63" s="11">
        <v>985131111</v>
      </c>
      <c r="B63" s="14" t="s">
        <v>32</v>
      </c>
      <c r="C63" s="16" t="s">
        <v>22</v>
      </c>
      <c r="D63" s="17">
        <v>474.768</v>
      </c>
      <c r="E63" s="67"/>
      <c r="F63" s="13">
        <f>(D63*E63)</f>
        <v>0</v>
      </c>
      <c r="G63" s="17">
        <v>0</v>
      </c>
      <c r="H63" s="12">
        <f>(D63*G63)</f>
        <v>0</v>
      </c>
    </row>
    <row r="64" spans="1:8" ht="12.75">
      <c r="A64" s="11">
        <v>17</v>
      </c>
      <c r="B64" s="42" t="s">
        <v>95</v>
      </c>
      <c r="C64" s="11"/>
      <c r="D64" s="42">
        <f>(3.14*1.4)*108</f>
        <v>474.768</v>
      </c>
      <c r="E64" s="13"/>
      <c r="F64" s="13"/>
      <c r="G64" s="12"/>
      <c r="H64" s="12"/>
    </row>
    <row r="65" spans="1:8" ht="12.75">
      <c r="A65" s="11"/>
      <c r="B65" s="42"/>
      <c r="C65" s="11"/>
      <c r="D65" s="42"/>
      <c r="E65" s="13"/>
      <c r="F65" s="13"/>
      <c r="G65" s="12"/>
      <c r="H65" s="12"/>
    </row>
    <row r="66" spans="1:8" ht="12.75">
      <c r="A66" s="16">
        <v>985139111</v>
      </c>
      <c r="B66" s="14" t="s">
        <v>33</v>
      </c>
      <c r="C66" s="16" t="s">
        <v>22</v>
      </c>
      <c r="D66" s="17">
        <v>474.768</v>
      </c>
      <c r="E66" s="67"/>
      <c r="F66" s="13">
        <f>(D66*E66)</f>
        <v>0</v>
      </c>
      <c r="G66" s="17">
        <v>0</v>
      </c>
      <c r="H66" s="12">
        <f>(D66*G66)</f>
        <v>0</v>
      </c>
    </row>
    <row r="67" spans="1:8" ht="12.75">
      <c r="A67" s="16">
        <v>18</v>
      </c>
      <c r="B67" s="6"/>
      <c r="C67" s="7"/>
      <c r="D67" s="9"/>
      <c r="E67" s="8"/>
      <c r="F67" s="13"/>
      <c r="G67" s="9"/>
      <c r="H67" s="12"/>
    </row>
    <row r="68" spans="1:8" ht="12.75">
      <c r="A68" s="16"/>
      <c r="B68" s="6"/>
      <c r="C68" s="7"/>
      <c r="D68" s="9"/>
      <c r="E68" s="8"/>
      <c r="F68" s="13"/>
      <c r="G68" s="9"/>
      <c r="H68" s="12"/>
    </row>
    <row r="69" spans="1:8" ht="12.75">
      <c r="A69" s="16">
        <v>985323111</v>
      </c>
      <c r="B69" s="14" t="s">
        <v>81</v>
      </c>
      <c r="C69" s="16" t="s">
        <v>22</v>
      </c>
      <c r="D69" s="17">
        <v>474.768</v>
      </c>
      <c r="E69" s="67"/>
      <c r="F69" s="13">
        <f>(D69*E69)</f>
        <v>0</v>
      </c>
      <c r="G69" s="17">
        <v>0.003</v>
      </c>
      <c r="H69" s="12">
        <f>(D69*G69)</f>
        <v>1.424304</v>
      </c>
    </row>
    <row r="70" spans="1:8" ht="12.75">
      <c r="A70" s="11">
        <v>19</v>
      </c>
      <c r="B70" s="15"/>
      <c r="C70" s="11"/>
      <c r="D70" s="12"/>
      <c r="E70" s="13"/>
      <c r="F70" s="13"/>
      <c r="G70" s="12"/>
      <c r="H70" s="12"/>
    </row>
    <row r="71" spans="1:8" ht="12.75">
      <c r="A71" s="11">
        <v>985323911</v>
      </c>
      <c r="B71" s="14" t="s">
        <v>33</v>
      </c>
      <c r="C71" s="16" t="s">
        <v>22</v>
      </c>
      <c r="D71" s="17">
        <v>474.768</v>
      </c>
      <c r="E71" s="67"/>
      <c r="F71" s="13">
        <f>(D71*E71)</f>
        <v>0</v>
      </c>
      <c r="G71" s="17">
        <v>0</v>
      </c>
      <c r="H71" s="12">
        <f>(D71*G71)</f>
        <v>0</v>
      </c>
    </row>
    <row r="72" spans="1:8" ht="12.75">
      <c r="A72" s="11">
        <v>20</v>
      </c>
      <c r="B72" s="10"/>
      <c r="C72" s="11"/>
      <c r="D72" s="12"/>
      <c r="E72" s="13"/>
      <c r="F72" s="13"/>
      <c r="G72" s="12"/>
      <c r="H72" s="12"/>
    </row>
    <row r="73" spans="1:8" ht="12.75">
      <c r="A73" s="11">
        <v>985311111</v>
      </c>
      <c r="B73" s="14" t="s">
        <v>34</v>
      </c>
      <c r="C73" s="16" t="s">
        <v>22</v>
      </c>
      <c r="D73" s="12">
        <v>474.768</v>
      </c>
      <c r="E73" s="13"/>
      <c r="F73" s="13">
        <f>(D73*E73)</f>
        <v>0</v>
      </c>
      <c r="G73" s="12">
        <v>0.019</v>
      </c>
      <c r="H73" s="12">
        <f>(D73*G73)</f>
        <v>9.020591999999999</v>
      </c>
    </row>
    <row r="74" spans="1:8" ht="12.75">
      <c r="A74" s="11">
        <v>21</v>
      </c>
      <c r="B74" s="14"/>
      <c r="C74" s="16"/>
      <c r="D74" s="12"/>
      <c r="E74" s="13"/>
      <c r="F74" s="13"/>
      <c r="G74" s="12"/>
      <c r="H74" s="12"/>
    </row>
    <row r="75" spans="1:8" ht="12.75">
      <c r="A75" s="11"/>
      <c r="B75" s="10"/>
      <c r="C75" s="11"/>
      <c r="D75" s="12"/>
      <c r="E75" s="13"/>
      <c r="F75" s="13"/>
      <c r="G75" s="12"/>
      <c r="H75" s="12"/>
    </row>
    <row r="76" spans="1:8" ht="12.75">
      <c r="A76" s="11">
        <v>985311911</v>
      </c>
      <c r="B76" s="14" t="s">
        <v>33</v>
      </c>
      <c r="C76" s="16" t="s">
        <v>22</v>
      </c>
      <c r="D76" s="17">
        <v>474.768</v>
      </c>
      <c r="E76" s="67"/>
      <c r="F76" s="13">
        <f>(D76*E76)</f>
        <v>0</v>
      </c>
      <c r="G76" s="17">
        <v>0</v>
      </c>
      <c r="H76" s="12">
        <f>(D76*G76)</f>
        <v>0</v>
      </c>
    </row>
    <row r="77" spans="1:8" ht="12.75">
      <c r="A77" s="11">
        <v>22</v>
      </c>
      <c r="B77" s="10"/>
      <c r="C77" s="11"/>
      <c r="D77" s="12"/>
      <c r="E77" s="13"/>
      <c r="F77" s="13"/>
      <c r="G77" s="12"/>
      <c r="H77" s="12"/>
    </row>
    <row r="78" spans="1:8" ht="12.75">
      <c r="A78" s="11">
        <v>985141111</v>
      </c>
      <c r="B78" s="14" t="s">
        <v>35</v>
      </c>
      <c r="C78" s="16" t="s">
        <v>11</v>
      </c>
      <c r="D78" s="12">
        <v>6</v>
      </c>
      <c r="E78" s="13"/>
      <c r="F78" s="13">
        <f>(D78*E78)</f>
        <v>0</v>
      </c>
      <c r="G78" s="12">
        <v>0.001</v>
      </c>
      <c r="H78" s="12">
        <f>(D78*G78)</f>
        <v>0.006</v>
      </c>
    </row>
    <row r="79" spans="1:8" ht="12.75">
      <c r="A79" s="11">
        <v>23</v>
      </c>
      <c r="B79" s="10"/>
      <c r="C79" s="11"/>
      <c r="D79" s="12"/>
      <c r="E79" s="13"/>
      <c r="F79" s="13"/>
      <c r="G79" s="12"/>
      <c r="H79" s="12"/>
    </row>
    <row r="80" spans="1:8" ht="12.75">
      <c r="A80" s="11"/>
      <c r="B80" s="10"/>
      <c r="C80" s="11"/>
      <c r="D80" s="12"/>
      <c r="E80" s="13"/>
      <c r="F80" s="13"/>
      <c r="G80" s="12"/>
      <c r="H80" s="12"/>
    </row>
    <row r="81" spans="1:8" ht="12.75">
      <c r="A81" s="11">
        <v>985422321</v>
      </c>
      <c r="B81" s="14" t="s">
        <v>36</v>
      </c>
      <c r="C81" s="16" t="s">
        <v>11</v>
      </c>
      <c r="D81" s="12">
        <v>6</v>
      </c>
      <c r="E81" s="13"/>
      <c r="F81" s="13">
        <f>(D81*E81)</f>
        <v>0</v>
      </c>
      <c r="G81" s="12">
        <v>0.003</v>
      </c>
      <c r="H81" s="12">
        <f>(D81*G81)</f>
        <v>0.018000000000000002</v>
      </c>
    </row>
    <row r="82" spans="1:8" ht="12.75">
      <c r="A82" s="11">
        <v>24</v>
      </c>
      <c r="B82" s="14"/>
      <c r="C82" s="16"/>
      <c r="D82" s="12"/>
      <c r="E82" s="13"/>
      <c r="F82" s="13"/>
      <c r="G82" s="12"/>
      <c r="H82" s="12"/>
    </row>
    <row r="83" spans="1:8" ht="12.75">
      <c r="A83" s="11"/>
      <c r="B83" s="10"/>
      <c r="C83" s="11"/>
      <c r="D83" s="12"/>
      <c r="E83" s="13"/>
      <c r="F83" s="13"/>
      <c r="G83" s="12"/>
      <c r="H83" s="12"/>
    </row>
    <row r="84" spans="1:8" ht="12.75">
      <c r="A84" s="11" t="s">
        <v>86</v>
      </c>
      <c r="B84" s="14" t="s">
        <v>37</v>
      </c>
      <c r="C84" s="16" t="s">
        <v>39</v>
      </c>
      <c r="D84" s="12">
        <v>1</v>
      </c>
      <c r="E84" s="13"/>
      <c r="F84" s="13">
        <f>(D84*E84)</f>
        <v>0</v>
      </c>
      <c r="G84" s="12">
        <v>0</v>
      </c>
      <c r="H84" s="12">
        <f>(D84*G84)</f>
        <v>0</v>
      </c>
    </row>
    <row r="85" spans="1:8" ht="12.75">
      <c r="A85" s="11">
        <v>25</v>
      </c>
      <c r="B85" s="14" t="s">
        <v>38</v>
      </c>
      <c r="C85" s="11"/>
      <c r="D85" s="12"/>
      <c r="E85" s="13"/>
      <c r="F85" s="13"/>
      <c r="G85" s="12"/>
      <c r="H85" s="12"/>
    </row>
    <row r="86" spans="1:8" ht="12.75">
      <c r="A86" s="11"/>
      <c r="B86" s="10"/>
      <c r="C86" s="11"/>
      <c r="D86" s="12"/>
      <c r="E86" s="13"/>
      <c r="F86" s="13"/>
      <c r="G86" s="12"/>
      <c r="H86" s="12"/>
    </row>
    <row r="87" spans="1:8" ht="12.75">
      <c r="A87" s="11"/>
      <c r="B87" s="6" t="s">
        <v>40</v>
      </c>
      <c r="C87" s="11"/>
      <c r="D87" s="12"/>
      <c r="E87" s="13"/>
      <c r="F87" s="8">
        <f>SUM(F63:F86)</f>
        <v>0</v>
      </c>
      <c r="G87" s="9"/>
      <c r="H87" s="9">
        <f>SUM(H63:H86)</f>
        <v>10.468895999999999</v>
      </c>
    </row>
    <row r="88" spans="1:8" ht="12.75">
      <c r="A88" s="11"/>
      <c r="B88" s="10"/>
      <c r="C88" s="11"/>
      <c r="D88" s="12"/>
      <c r="E88" s="13"/>
      <c r="F88" s="13"/>
      <c r="G88" s="12"/>
      <c r="H88" s="12"/>
    </row>
    <row r="89" spans="1:8" ht="12.75">
      <c r="A89" s="1"/>
      <c r="B89" s="6" t="s">
        <v>41</v>
      </c>
      <c r="C89" s="1"/>
      <c r="D89" s="37"/>
      <c r="E89" s="38"/>
      <c r="F89" s="13"/>
      <c r="G89" s="37"/>
      <c r="H89" s="12"/>
    </row>
    <row r="90" spans="1:8" ht="12.75">
      <c r="A90" s="1"/>
      <c r="C90" s="1"/>
      <c r="D90" s="37"/>
      <c r="E90" s="38"/>
      <c r="F90" s="13"/>
      <c r="G90" s="37"/>
      <c r="H90" s="12"/>
    </row>
    <row r="91" spans="1:8" ht="12.75">
      <c r="A91" s="1">
        <v>997013012</v>
      </c>
      <c r="B91" s="18" t="s">
        <v>42</v>
      </c>
      <c r="C91" s="19" t="s">
        <v>16</v>
      </c>
      <c r="D91" s="37">
        <v>6</v>
      </c>
      <c r="E91" s="38"/>
      <c r="F91" s="13">
        <f>(D91*E91)</f>
        <v>0</v>
      </c>
      <c r="G91" s="37">
        <v>1.5</v>
      </c>
      <c r="H91" s="12">
        <f>(D91*G91)</f>
        <v>9</v>
      </c>
    </row>
    <row r="92" spans="1:8" ht="12.75">
      <c r="A92" s="5">
        <v>26</v>
      </c>
      <c r="B92" s="21" t="s">
        <v>43</v>
      </c>
      <c r="C92" s="5"/>
      <c r="D92" s="12"/>
      <c r="E92" s="13"/>
      <c r="F92" s="13"/>
      <c r="G92" s="12"/>
      <c r="H92" s="12"/>
    </row>
    <row r="93" spans="1:8" ht="12.75">
      <c r="A93" s="1"/>
      <c r="C93" s="1"/>
      <c r="D93" s="37"/>
      <c r="E93" s="38"/>
      <c r="F93" s="13"/>
      <c r="G93" s="37"/>
      <c r="H93" s="12"/>
    </row>
    <row r="94" spans="1:8" ht="12.75">
      <c r="A94" s="1">
        <v>977151113</v>
      </c>
      <c r="B94" s="18" t="s">
        <v>44</v>
      </c>
      <c r="C94" s="19" t="s">
        <v>11</v>
      </c>
      <c r="D94" s="37">
        <v>39</v>
      </c>
      <c r="E94" s="38"/>
      <c r="F94" s="13">
        <f>(D94*E94)</f>
        <v>0</v>
      </c>
      <c r="G94" s="37">
        <v>0.008</v>
      </c>
      <c r="H94" s="12">
        <f>(D94*G94)</f>
        <v>0.312</v>
      </c>
    </row>
    <row r="95" spans="1:8" ht="12.75">
      <c r="A95" s="1">
        <v>27</v>
      </c>
      <c r="B95" s="43" t="s">
        <v>96</v>
      </c>
      <c r="C95" s="1"/>
      <c r="D95" s="69">
        <f>130*0.3</f>
        <v>39</v>
      </c>
      <c r="E95" s="38"/>
      <c r="F95" s="13"/>
      <c r="G95" s="37"/>
      <c r="H95" s="12"/>
    </row>
    <row r="96" spans="1:8" ht="12.75">
      <c r="A96" s="1"/>
      <c r="C96" s="1"/>
      <c r="D96" s="37"/>
      <c r="E96" s="38"/>
      <c r="F96" s="13"/>
      <c r="G96" s="37"/>
      <c r="H96" s="12"/>
    </row>
    <row r="97" spans="1:8" ht="12.75">
      <c r="A97" s="1">
        <v>977151117</v>
      </c>
      <c r="B97" s="18" t="s">
        <v>45</v>
      </c>
      <c r="C97" s="19" t="s">
        <v>11</v>
      </c>
      <c r="D97" s="37">
        <v>13.5</v>
      </c>
      <c r="E97" s="38"/>
      <c r="F97" s="13">
        <f>(D97*E97)</f>
        <v>0</v>
      </c>
      <c r="G97" s="37">
        <v>0.025</v>
      </c>
      <c r="H97" s="12">
        <f>(D97*G97)</f>
        <v>0.3375</v>
      </c>
    </row>
    <row r="98" spans="1:8" ht="12.75">
      <c r="A98" s="1">
        <v>28</v>
      </c>
      <c r="B98" s="43" t="s">
        <v>97</v>
      </c>
      <c r="C98" s="1"/>
      <c r="D98" s="69">
        <f>45*0.3</f>
        <v>13.5</v>
      </c>
      <c r="E98" s="38"/>
      <c r="F98" s="13"/>
      <c r="G98" s="37"/>
      <c r="H98" s="12"/>
    </row>
    <row r="99" spans="1:8" ht="12.75">
      <c r="A99" s="1"/>
      <c r="C99" s="1"/>
      <c r="D99" s="37"/>
      <c r="E99" s="38"/>
      <c r="F99" s="13"/>
      <c r="G99" s="37"/>
      <c r="H99" s="12"/>
    </row>
    <row r="100" spans="1:8" ht="12.75">
      <c r="A100" s="1">
        <v>962031133</v>
      </c>
      <c r="B100" s="18" t="s">
        <v>46</v>
      </c>
      <c r="C100" s="19" t="s">
        <v>22</v>
      </c>
      <c r="D100" s="37">
        <v>12.54</v>
      </c>
      <c r="E100" s="38"/>
      <c r="F100" s="13">
        <f>(D100*E100)</f>
        <v>0</v>
      </c>
      <c r="G100" s="37">
        <v>0.261</v>
      </c>
      <c r="H100" s="12">
        <f>(D100*G100)</f>
        <v>3.2729399999999997</v>
      </c>
    </row>
    <row r="101" spans="1:8" ht="12.75">
      <c r="A101" s="1">
        <v>29</v>
      </c>
      <c r="B101" s="42" t="s">
        <v>93</v>
      </c>
      <c r="C101" s="1"/>
      <c r="D101" s="42">
        <f>(1.2*0.95)*11</f>
        <v>12.54</v>
      </c>
      <c r="E101" s="38"/>
      <c r="F101" s="13"/>
      <c r="G101" s="37"/>
      <c r="H101" s="12"/>
    </row>
    <row r="102" spans="1:8" ht="12.75">
      <c r="A102" s="1"/>
      <c r="C102" s="1"/>
      <c r="D102" s="37"/>
      <c r="E102" s="38"/>
      <c r="F102" s="13"/>
      <c r="G102" s="37"/>
      <c r="H102" s="12"/>
    </row>
    <row r="103" spans="1:8" ht="12.75">
      <c r="A103" s="1">
        <v>985131211</v>
      </c>
      <c r="B103" s="18" t="s">
        <v>47</v>
      </c>
      <c r="C103" s="19" t="s">
        <v>22</v>
      </c>
      <c r="D103" s="37">
        <v>474.768</v>
      </c>
      <c r="E103" s="38"/>
      <c r="F103" s="13">
        <f>(D103*E103)</f>
        <v>0</v>
      </c>
      <c r="G103" s="37">
        <v>0.048</v>
      </c>
      <c r="H103" s="12">
        <f>(D103*G103)</f>
        <v>22.788864</v>
      </c>
    </row>
    <row r="104" spans="1:8" ht="12.75">
      <c r="A104" s="1">
        <v>30</v>
      </c>
      <c r="C104" s="1"/>
      <c r="D104" s="37"/>
      <c r="E104" s="38"/>
      <c r="F104" s="13"/>
      <c r="G104" s="37"/>
      <c r="H104" s="12"/>
    </row>
    <row r="105" spans="1:8" ht="12.75">
      <c r="A105" s="1">
        <v>985139111</v>
      </c>
      <c r="B105" s="14" t="s">
        <v>33</v>
      </c>
      <c r="C105" s="16" t="s">
        <v>22</v>
      </c>
      <c r="D105" s="37">
        <v>474.768</v>
      </c>
      <c r="E105" s="38"/>
      <c r="F105" s="13">
        <f>(D105*E105)</f>
        <v>0</v>
      </c>
      <c r="G105" s="37">
        <v>0</v>
      </c>
      <c r="H105" s="12">
        <f>(D105*G105)</f>
        <v>0</v>
      </c>
    </row>
    <row r="106" spans="1:8" ht="12.75">
      <c r="A106" s="1">
        <v>31</v>
      </c>
      <c r="C106" s="1"/>
      <c r="D106" s="37"/>
      <c r="E106" s="38"/>
      <c r="F106" s="13"/>
      <c r="G106" s="37"/>
      <c r="H106" s="12"/>
    </row>
    <row r="107" spans="1:8" ht="12.75">
      <c r="A107" s="1">
        <v>781461811</v>
      </c>
      <c r="B107" s="18" t="s">
        <v>48</v>
      </c>
      <c r="C107" s="19" t="s">
        <v>22</v>
      </c>
      <c r="D107" s="37">
        <v>33</v>
      </c>
      <c r="E107" s="38"/>
      <c r="F107" s="13">
        <f>(D107*E107)</f>
        <v>0</v>
      </c>
      <c r="G107" s="37">
        <v>0.093</v>
      </c>
      <c r="H107" s="12">
        <f>(D107*G107)</f>
        <v>3.069</v>
      </c>
    </row>
    <row r="108" spans="1:8" ht="12.75">
      <c r="A108" s="1">
        <v>32</v>
      </c>
      <c r="C108" s="1"/>
      <c r="D108" s="37"/>
      <c r="E108" s="38"/>
      <c r="F108" s="13"/>
      <c r="G108" s="37"/>
      <c r="H108" s="12"/>
    </row>
    <row r="109" spans="1:8" ht="12.75">
      <c r="A109" s="1">
        <v>997221611</v>
      </c>
      <c r="B109" s="18" t="s">
        <v>49</v>
      </c>
      <c r="C109" s="19" t="s">
        <v>0</v>
      </c>
      <c r="D109" s="37">
        <v>38.78</v>
      </c>
      <c r="E109" s="38"/>
      <c r="F109" s="13">
        <f>(D109*E109)</f>
        <v>0</v>
      </c>
      <c r="G109" s="37">
        <v>0</v>
      </c>
      <c r="H109" s="12">
        <f>(D109*G109)</f>
        <v>0</v>
      </c>
    </row>
    <row r="110" spans="1:8" ht="12.75">
      <c r="A110" s="1">
        <v>33</v>
      </c>
      <c r="C110" s="1"/>
      <c r="D110" s="37"/>
      <c r="E110" s="38"/>
      <c r="F110" s="13"/>
      <c r="G110" s="37"/>
      <c r="H110" s="12"/>
    </row>
    <row r="111" spans="1:8" ht="12.75">
      <c r="A111" s="1">
        <v>997013501</v>
      </c>
      <c r="B111" s="18" t="s">
        <v>50</v>
      </c>
      <c r="C111" s="19" t="s">
        <v>0</v>
      </c>
      <c r="D111" s="37">
        <v>38.78</v>
      </c>
      <c r="E111" s="38"/>
      <c r="F111" s="13">
        <f>(D111*E111)</f>
        <v>0</v>
      </c>
      <c r="G111" s="37">
        <v>0</v>
      </c>
      <c r="H111" s="12">
        <f>(D111*G111)</f>
        <v>0</v>
      </c>
    </row>
    <row r="112" spans="1:8" ht="12.75">
      <c r="A112" s="1">
        <v>34</v>
      </c>
      <c r="C112" s="1"/>
      <c r="D112" s="37"/>
      <c r="E112" s="38"/>
      <c r="F112" s="13"/>
      <c r="G112" s="37"/>
      <c r="H112" s="12"/>
    </row>
    <row r="113" spans="1:8" ht="12.75">
      <c r="A113" s="1">
        <v>997013509</v>
      </c>
      <c r="B113" s="18" t="s">
        <v>51</v>
      </c>
      <c r="C113" s="19" t="s">
        <v>0</v>
      </c>
      <c r="D113" s="37">
        <v>38.78</v>
      </c>
      <c r="E113" s="38"/>
      <c r="F113" s="13">
        <f>(D113*E113)</f>
        <v>0</v>
      </c>
      <c r="G113" s="37">
        <v>0</v>
      </c>
      <c r="H113" s="12">
        <f>(D113*G113)</f>
        <v>0</v>
      </c>
    </row>
    <row r="114" spans="1:8" ht="12.75">
      <c r="A114" s="1">
        <v>35</v>
      </c>
      <c r="C114" s="1"/>
      <c r="D114" s="37"/>
      <c r="E114" s="38"/>
      <c r="F114" s="13"/>
      <c r="G114" s="37"/>
      <c r="H114" s="12"/>
    </row>
    <row r="115" spans="1:8" ht="12.75">
      <c r="A115" s="1">
        <v>997006551</v>
      </c>
      <c r="B115" s="18" t="s">
        <v>52</v>
      </c>
      <c r="C115" s="19" t="s">
        <v>0</v>
      </c>
      <c r="D115" s="37">
        <v>38.78</v>
      </c>
      <c r="E115" s="38"/>
      <c r="F115" s="13">
        <f>(D115*E115)</f>
        <v>0</v>
      </c>
      <c r="G115" s="37">
        <v>0</v>
      </c>
      <c r="H115" s="12">
        <f>(D115*G115)</f>
        <v>0</v>
      </c>
    </row>
    <row r="116" spans="1:8" ht="12.75">
      <c r="A116" s="1">
        <v>36</v>
      </c>
      <c r="C116" s="1"/>
      <c r="D116" s="37"/>
      <c r="E116" s="38"/>
      <c r="F116" s="13"/>
      <c r="G116" s="37"/>
      <c r="H116" s="12"/>
    </row>
    <row r="117" spans="1:8" ht="12.75">
      <c r="A117" s="1">
        <v>979990001</v>
      </c>
      <c r="B117" s="18" t="s">
        <v>53</v>
      </c>
      <c r="C117" s="19" t="s">
        <v>0</v>
      </c>
      <c r="D117" s="37">
        <v>38.78</v>
      </c>
      <c r="E117" s="38"/>
      <c r="F117" s="13">
        <f>(D117*E117)</f>
        <v>0</v>
      </c>
      <c r="G117" s="37">
        <v>0</v>
      </c>
      <c r="H117" s="12">
        <f>(D117*G117)</f>
        <v>0</v>
      </c>
    </row>
    <row r="118" spans="1:8" ht="12.75">
      <c r="A118" s="1">
        <v>37</v>
      </c>
      <c r="C118" s="1"/>
      <c r="D118" s="37"/>
      <c r="E118" s="38"/>
      <c r="F118" s="13"/>
      <c r="G118" s="37"/>
      <c r="H118" s="12"/>
    </row>
    <row r="119" spans="1:8" ht="12.75">
      <c r="A119" s="1"/>
      <c r="B119" s="6" t="s">
        <v>54</v>
      </c>
      <c r="C119" s="1"/>
      <c r="D119" s="37"/>
      <c r="E119" s="38"/>
      <c r="F119" s="8">
        <f>SUM(F91:F118)</f>
        <v>0</v>
      </c>
      <c r="G119" s="37"/>
      <c r="H119" s="12"/>
    </row>
    <row r="120" spans="1:8" ht="12.75">
      <c r="A120" s="1"/>
      <c r="C120" s="1"/>
      <c r="D120" s="37"/>
      <c r="E120" s="38"/>
      <c r="F120" s="13"/>
      <c r="G120" s="37"/>
      <c r="H120" s="12"/>
    </row>
    <row r="121" spans="1:8" ht="12.75">
      <c r="A121" s="1"/>
      <c r="B121" s="2" t="s">
        <v>55</v>
      </c>
      <c r="C121" s="1"/>
      <c r="D121" s="37"/>
      <c r="E121" s="38"/>
      <c r="F121" s="13"/>
      <c r="G121" s="37"/>
      <c r="H121" s="12"/>
    </row>
    <row r="122" spans="1:8" ht="12.75">
      <c r="A122" s="1"/>
      <c r="C122" s="1"/>
      <c r="D122" s="37"/>
      <c r="E122" s="38"/>
      <c r="F122" s="13"/>
      <c r="G122" s="37"/>
      <c r="H122" s="12"/>
    </row>
    <row r="123" spans="1:8" ht="12.75">
      <c r="A123" s="1">
        <v>998274111</v>
      </c>
      <c r="B123" s="18" t="s">
        <v>55</v>
      </c>
      <c r="C123" s="19" t="s">
        <v>0</v>
      </c>
      <c r="D123" s="37">
        <f>(H17+H25+H39+H59+H87)</f>
        <v>61.32125599999999</v>
      </c>
      <c r="E123" s="38"/>
      <c r="F123" s="13">
        <f>(D123*E123)</f>
        <v>0</v>
      </c>
      <c r="G123" s="37">
        <v>0</v>
      </c>
      <c r="H123" s="12">
        <f>(D123*G123)</f>
        <v>0</v>
      </c>
    </row>
    <row r="124" spans="1:8" ht="12.75">
      <c r="A124" s="1">
        <v>38</v>
      </c>
      <c r="C124" s="1"/>
      <c r="D124" s="37"/>
      <c r="E124" s="38"/>
      <c r="F124" s="13"/>
      <c r="G124" s="37"/>
      <c r="H124" s="37"/>
    </row>
    <row r="125" spans="1:8" ht="12.75">
      <c r="A125" s="1"/>
      <c r="B125" s="2" t="s">
        <v>56</v>
      </c>
      <c r="C125" s="1"/>
      <c r="D125" s="37"/>
      <c r="E125" s="38"/>
      <c r="F125" s="8">
        <f>SUM(F123:F124)</f>
        <v>0</v>
      </c>
      <c r="G125" s="37"/>
      <c r="H125" s="37"/>
    </row>
    <row r="126" spans="1:8" ht="12.75">
      <c r="A126" s="1"/>
      <c r="C126" s="1"/>
      <c r="D126" s="37"/>
      <c r="E126" s="38"/>
      <c r="F126" s="13"/>
      <c r="G126" s="37"/>
      <c r="H126" s="37"/>
    </row>
    <row r="127" spans="1:8" ht="12.75">
      <c r="A127" s="23"/>
      <c r="B127" s="24" t="s">
        <v>57</v>
      </c>
      <c r="C127" s="25"/>
      <c r="D127" s="39"/>
      <c r="E127" s="29"/>
      <c r="F127" s="29">
        <f>(F17+F25+F39+F59+F87+F119+F125)</f>
        <v>0</v>
      </c>
      <c r="G127" s="39"/>
      <c r="H127" s="40"/>
    </row>
    <row r="128" spans="1:8" ht="12.75">
      <c r="A128" s="1"/>
      <c r="C128" s="1"/>
      <c r="D128" s="37"/>
      <c r="E128" s="38"/>
      <c r="F128" s="13"/>
      <c r="G128" s="37"/>
      <c r="H128" s="37"/>
    </row>
    <row r="129" spans="1:8" ht="12.75">
      <c r="A129" s="1"/>
      <c r="B129" s="2" t="s">
        <v>58</v>
      </c>
      <c r="C129" s="1"/>
      <c r="D129" s="37"/>
      <c r="E129" s="38"/>
      <c r="F129" s="13"/>
      <c r="G129" s="37"/>
      <c r="H129" s="37"/>
    </row>
    <row r="130" spans="1:8" ht="12.75">
      <c r="A130" s="1"/>
      <c r="B130" s="2"/>
      <c r="C130" s="1"/>
      <c r="D130" s="37"/>
      <c r="E130" s="38"/>
      <c r="F130" s="13"/>
      <c r="G130" s="37"/>
      <c r="H130" s="37"/>
    </row>
    <row r="131" spans="1:8" ht="12.75">
      <c r="A131" s="1"/>
      <c r="B131" s="2" t="s">
        <v>59</v>
      </c>
      <c r="C131" s="1"/>
      <c r="D131" s="37"/>
      <c r="E131" s="38"/>
      <c r="F131" s="13"/>
      <c r="G131" s="37"/>
      <c r="H131" s="37"/>
    </row>
    <row r="132" spans="1:8" ht="12.75">
      <c r="A132" s="1"/>
      <c r="C132" s="1"/>
      <c r="D132" s="37"/>
      <c r="E132" s="38"/>
      <c r="F132" s="13"/>
      <c r="G132" s="37"/>
      <c r="H132" s="37"/>
    </row>
    <row r="133" spans="1:8" ht="12.75">
      <c r="A133" s="1">
        <v>781464114</v>
      </c>
      <c r="B133" s="18" t="s">
        <v>80</v>
      </c>
      <c r="C133" s="19" t="s">
        <v>22</v>
      </c>
      <c r="D133" s="37">
        <v>33</v>
      </c>
      <c r="E133" s="38"/>
      <c r="F133" s="13">
        <f>(D133*E133)</f>
        <v>0</v>
      </c>
      <c r="G133" s="37">
        <v>0</v>
      </c>
      <c r="H133" s="37">
        <v>0</v>
      </c>
    </row>
    <row r="134" spans="1:8" ht="12.75">
      <c r="A134" s="1">
        <v>39</v>
      </c>
      <c r="C134" s="1"/>
      <c r="D134" s="37"/>
      <c r="E134" s="38"/>
      <c r="F134" s="13"/>
      <c r="G134" s="37"/>
      <c r="H134" s="37"/>
    </row>
    <row r="135" spans="1:8" ht="12.75">
      <c r="A135" s="1">
        <v>781469191</v>
      </c>
      <c r="B135" s="18" t="s">
        <v>60</v>
      </c>
      <c r="C135" s="19" t="s">
        <v>22</v>
      </c>
      <c r="D135" s="37">
        <v>33</v>
      </c>
      <c r="E135" s="38"/>
      <c r="F135" s="13">
        <f>(D135*E135)</f>
        <v>0</v>
      </c>
      <c r="G135" s="37">
        <v>0</v>
      </c>
      <c r="H135" s="37">
        <v>0</v>
      </c>
    </row>
    <row r="136" spans="1:8" ht="12.75">
      <c r="A136" s="1">
        <v>40</v>
      </c>
      <c r="C136" s="1"/>
      <c r="D136" s="37"/>
      <c r="E136" s="38"/>
      <c r="F136" s="13"/>
      <c r="G136" s="37"/>
      <c r="H136" s="37"/>
    </row>
    <row r="137" spans="1:8" ht="12.75">
      <c r="A137" s="1">
        <v>781469192</v>
      </c>
      <c r="B137" s="18" t="s">
        <v>61</v>
      </c>
      <c r="C137" s="19" t="s">
        <v>22</v>
      </c>
      <c r="D137" s="37">
        <v>33</v>
      </c>
      <c r="E137" s="38"/>
      <c r="F137" s="13">
        <f>(D137*E137)</f>
        <v>0</v>
      </c>
      <c r="G137" s="37">
        <v>0</v>
      </c>
      <c r="H137" s="37">
        <v>0</v>
      </c>
    </row>
    <row r="138" spans="1:8" ht="12.75">
      <c r="A138" s="1">
        <v>41</v>
      </c>
      <c r="C138" s="1"/>
      <c r="D138" s="37"/>
      <c r="E138" s="38"/>
      <c r="F138" s="13"/>
      <c r="G138" s="37"/>
      <c r="H138" s="37"/>
    </row>
    <row r="139" spans="1:8" ht="12.75">
      <c r="A139" s="1" t="s">
        <v>86</v>
      </c>
      <c r="B139" s="18" t="s">
        <v>62</v>
      </c>
      <c r="C139" s="19" t="s">
        <v>22</v>
      </c>
      <c r="D139" s="37">
        <v>36.3</v>
      </c>
      <c r="E139" s="38"/>
      <c r="F139" s="13">
        <f>(D139*E139)</f>
        <v>0</v>
      </c>
      <c r="G139" s="37">
        <v>0</v>
      </c>
      <c r="H139" s="37">
        <v>0</v>
      </c>
    </row>
    <row r="140" spans="1:8" ht="12.75">
      <c r="A140" s="1">
        <v>42</v>
      </c>
      <c r="B140" s="43" t="s">
        <v>98</v>
      </c>
      <c r="C140" s="1"/>
      <c r="D140" s="69">
        <f>33*1.1</f>
        <v>36.300000000000004</v>
      </c>
      <c r="E140" s="38"/>
      <c r="F140" s="38"/>
      <c r="G140" s="37"/>
      <c r="H140" s="37"/>
    </row>
    <row r="141" spans="1:8" ht="12.75">
      <c r="A141" s="1"/>
      <c r="C141" s="1"/>
      <c r="D141" s="37"/>
      <c r="E141" s="38"/>
      <c r="F141" s="38"/>
      <c r="G141" s="37"/>
      <c r="H141" s="37"/>
    </row>
    <row r="142" spans="1:8" ht="12.75">
      <c r="A142" s="1"/>
      <c r="B142" s="18" t="s">
        <v>63</v>
      </c>
      <c r="C142" s="1"/>
      <c r="D142" s="37"/>
      <c r="E142" s="38"/>
      <c r="F142" s="38">
        <f>SUM(F133:F141)</f>
        <v>0</v>
      </c>
      <c r="G142" s="37"/>
      <c r="H142" s="37"/>
    </row>
    <row r="143" spans="1:8" ht="12.75">
      <c r="A143" s="1"/>
      <c r="B143" s="18" t="s">
        <v>64</v>
      </c>
      <c r="C143" s="19" t="s">
        <v>65</v>
      </c>
      <c r="D143" s="37">
        <v>6</v>
      </c>
      <c r="E143" s="38"/>
      <c r="F143" s="38">
        <f>(F142/100*6)</f>
        <v>0</v>
      </c>
      <c r="G143" s="37"/>
      <c r="H143" s="37"/>
    </row>
    <row r="144" spans="1:8" ht="12.75">
      <c r="A144" s="1"/>
      <c r="C144" s="1"/>
      <c r="D144" s="37"/>
      <c r="E144" s="38"/>
      <c r="F144" s="38"/>
      <c r="G144" s="37"/>
      <c r="H144" s="37"/>
    </row>
    <row r="145" spans="1:8" ht="12.75">
      <c r="A145" s="1"/>
      <c r="B145" s="2" t="s">
        <v>66</v>
      </c>
      <c r="C145" s="1"/>
      <c r="D145" s="37"/>
      <c r="E145" s="38"/>
      <c r="F145" s="41">
        <f>SUM(F142:F144)</f>
        <v>0</v>
      </c>
      <c r="G145" s="37"/>
      <c r="H145" s="37"/>
    </row>
    <row r="146" spans="1:8" ht="12.75">
      <c r="A146" s="1"/>
      <c r="C146" s="1"/>
      <c r="D146" s="37"/>
      <c r="E146" s="38"/>
      <c r="F146" s="38"/>
      <c r="G146" s="37"/>
      <c r="H146" s="37"/>
    </row>
    <row r="147" spans="1:8" ht="12.75">
      <c r="A147" s="23"/>
      <c r="B147" s="24" t="s">
        <v>67</v>
      </c>
      <c r="C147" s="25"/>
      <c r="D147" s="39"/>
      <c r="E147" s="29"/>
      <c r="F147" s="29">
        <f>(F145)</f>
        <v>0</v>
      </c>
      <c r="G147" s="39"/>
      <c r="H147" s="40"/>
    </row>
    <row r="148" ht="13.5" thickBot="1"/>
    <row r="149" spans="1:8" ht="12.75">
      <c r="A149" s="52"/>
      <c r="B149" s="53" t="s">
        <v>92</v>
      </c>
      <c r="C149" s="54"/>
      <c r="D149" s="55"/>
      <c r="E149" s="56"/>
      <c r="F149" s="56"/>
      <c r="G149" s="57"/>
      <c r="H149" s="58"/>
    </row>
    <row r="150" spans="1:8" ht="13.5" thickBot="1">
      <c r="A150" s="59"/>
      <c r="B150" s="60" t="s">
        <v>100</v>
      </c>
      <c r="C150" s="61"/>
      <c r="D150" s="62"/>
      <c r="E150" s="63"/>
      <c r="F150" s="63"/>
      <c r="G150" s="64"/>
      <c r="H150" s="65"/>
    </row>
    <row r="151" spans="1:8" ht="12.75">
      <c r="A151" s="1"/>
      <c r="C151" s="1"/>
      <c r="D151" s="37"/>
      <c r="E151" s="38"/>
      <c r="F151" s="4"/>
      <c r="G151" s="3"/>
      <c r="H151" s="3"/>
    </row>
    <row r="152" spans="1:8" ht="12.75">
      <c r="A152" s="1"/>
      <c r="B152" s="31" t="s">
        <v>68</v>
      </c>
      <c r="C152" s="1"/>
      <c r="D152" s="37"/>
      <c r="E152" s="38"/>
      <c r="F152" s="30" t="s">
        <v>69</v>
      </c>
      <c r="G152" s="3"/>
      <c r="H152" s="3"/>
    </row>
    <row r="153" spans="1:8" ht="12.75">
      <c r="A153" s="1"/>
      <c r="C153" s="1"/>
      <c r="D153" s="37"/>
      <c r="E153" s="38"/>
      <c r="F153" s="4"/>
      <c r="G153" s="3"/>
      <c r="H153" s="3"/>
    </row>
    <row r="154" spans="1:8" ht="12.75">
      <c r="A154" s="1"/>
      <c r="B154" s="2" t="s">
        <v>8</v>
      </c>
      <c r="C154" s="1"/>
      <c r="D154" s="37"/>
      <c r="E154" s="38"/>
      <c r="F154" s="4"/>
      <c r="G154" s="3"/>
      <c r="H154" s="3"/>
    </row>
    <row r="155" spans="1:8" ht="12.75">
      <c r="A155" s="1"/>
      <c r="B155" s="6" t="s">
        <v>9</v>
      </c>
      <c r="C155" s="1"/>
      <c r="D155" s="37"/>
      <c r="E155" s="38"/>
      <c r="F155" s="22">
        <f>(F17)</f>
        <v>0</v>
      </c>
      <c r="G155" s="3"/>
      <c r="H155" s="3"/>
    </row>
    <row r="156" spans="1:8" ht="12.75">
      <c r="A156" s="1"/>
      <c r="B156" s="6" t="s">
        <v>15</v>
      </c>
      <c r="C156" s="1"/>
      <c r="D156" s="37"/>
      <c r="E156" s="38"/>
      <c r="F156" s="22">
        <f>(F25)</f>
        <v>0</v>
      </c>
      <c r="G156" s="3"/>
      <c r="H156" s="3"/>
    </row>
    <row r="157" spans="1:8" ht="12.75">
      <c r="A157" s="1"/>
      <c r="B157" s="2" t="s">
        <v>20</v>
      </c>
      <c r="C157" s="1"/>
      <c r="D157" s="37"/>
      <c r="E157" s="38"/>
      <c r="F157" s="22">
        <f>(F39)</f>
        <v>0</v>
      </c>
      <c r="G157" s="3"/>
      <c r="H157" s="3"/>
    </row>
    <row r="158" spans="1:8" ht="12.75">
      <c r="A158" s="1"/>
      <c r="B158" s="6" t="s">
        <v>27</v>
      </c>
      <c r="C158" s="1"/>
      <c r="D158" s="37"/>
      <c r="E158" s="38"/>
      <c r="F158" s="22">
        <f>(F59)</f>
        <v>0</v>
      </c>
      <c r="G158" s="3"/>
      <c r="H158" s="3"/>
    </row>
    <row r="159" spans="1:8" ht="12.75">
      <c r="A159" s="1"/>
      <c r="B159" s="6" t="s">
        <v>31</v>
      </c>
      <c r="C159" s="1"/>
      <c r="D159" s="37"/>
      <c r="E159" s="38"/>
      <c r="F159" s="22">
        <f>(F87)</f>
        <v>0</v>
      </c>
      <c r="G159" s="3"/>
      <c r="H159" s="3"/>
    </row>
    <row r="160" spans="1:8" ht="12.75">
      <c r="A160" s="1"/>
      <c r="B160" s="6" t="s">
        <v>41</v>
      </c>
      <c r="C160" s="1"/>
      <c r="D160" s="37"/>
      <c r="E160" s="38"/>
      <c r="F160" s="22">
        <f>(F119)</f>
        <v>0</v>
      </c>
      <c r="G160" s="3"/>
      <c r="H160" s="3"/>
    </row>
    <row r="161" spans="1:8" ht="12.75">
      <c r="A161" s="1"/>
      <c r="B161" s="2" t="s">
        <v>55</v>
      </c>
      <c r="C161" s="1"/>
      <c r="D161" s="37"/>
      <c r="E161" s="38"/>
      <c r="F161" s="22">
        <f>(F125)</f>
        <v>0</v>
      </c>
      <c r="G161" s="3"/>
      <c r="H161" s="3"/>
    </row>
    <row r="162" spans="1:8" ht="12.75">
      <c r="A162" s="23"/>
      <c r="B162" s="24" t="s">
        <v>57</v>
      </c>
      <c r="C162" s="25"/>
      <c r="D162" s="39"/>
      <c r="E162" s="29"/>
      <c r="F162" s="27">
        <f>SUM(F155:F161)</f>
        <v>0</v>
      </c>
      <c r="G162" s="26"/>
      <c r="H162" s="28"/>
    </row>
    <row r="163" spans="4:5" ht="12.75">
      <c r="D163" s="44"/>
      <c r="E163" s="44"/>
    </row>
    <row r="164" spans="1:8" ht="12.75">
      <c r="A164" s="1"/>
      <c r="B164" s="6" t="s">
        <v>58</v>
      </c>
      <c r="C164" s="1"/>
      <c r="D164" s="37"/>
      <c r="E164" s="38"/>
      <c r="F164" s="4"/>
      <c r="G164" s="3"/>
      <c r="H164" s="3"/>
    </row>
    <row r="165" spans="1:8" ht="12.75">
      <c r="A165" s="1"/>
      <c r="B165" s="2" t="s">
        <v>59</v>
      </c>
      <c r="C165" s="1"/>
      <c r="D165" s="37"/>
      <c r="E165" s="38"/>
      <c r="F165" s="22">
        <f>(F145)</f>
        <v>0</v>
      </c>
      <c r="G165" s="3"/>
      <c r="H165" s="3"/>
    </row>
    <row r="166" spans="1:8" ht="12.75">
      <c r="A166" s="23"/>
      <c r="B166" s="36" t="s">
        <v>67</v>
      </c>
      <c r="C166" s="25"/>
      <c r="D166" s="39"/>
      <c r="E166" s="29"/>
      <c r="F166" s="27">
        <f>SUM(F165)</f>
        <v>0</v>
      </c>
      <c r="G166" s="26"/>
      <c r="H166" s="28"/>
    </row>
    <row r="167" spans="1:8" ht="12.75">
      <c r="A167" s="1"/>
      <c r="B167" s="2"/>
      <c r="C167" s="1"/>
      <c r="D167" s="37"/>
      <c r="E167" s="38"/>
      <c r="F167" s="22"/>
      <c r="G167" s="3"/>
      <c r="H167" s="3"/>
    </row>
    <row r="168" spans="4:5" ht="12.75">
      <c r="D168" s="44"/>
      <c r="E168" s="44"/>
    </row>
    <row r="169" spans="1:8" ht="12.75">
      <c r="A169" s="32"/>
      <c r="B169" s="36" t="s">
        <v>70</v>
      </c>
      <c r="C169" s="33"/>
      <c r="D169" s="45"/>
      <c r="E169" s="46"/>
      <c r="F169" s="27">
        <f>(F162+F166)</f>
        <v>0</v>
      </c>
      <c r="G169" s="34"/>
      <c r="H169" s="35"/>
    </row>
    <row r="170" spans="1:8" ht="12.75">
      <c r="A170" s="1"/>
      <c r="C170" s="1"/>
      <c r="D170" s="37"/>
      <c r="E170" s="38"/>
      <c r="F170" s="4"/>
      <c r="G170" s="3"/>
      <c r="H170" s="3"/>
    </row>
    <row r="171" spans="1:8" ht="12.75">
      <c r="A171" s="1"/>
      <c r="B171" s="2" t="s">
        <v>71</v>
      </c>
      <c r="C171" s="1"/>
      <c r="D171" s="37"/>
      <c r="E171" s="38"/>
      <c r="F171" s="4"/>
      <c r="G171" s="3"/>
      <c r="H171" s="3"/>
    </row>
    <row r="172" spans="1:8" ht="12.75">
      <c r="A172" s="1"/>
      <c r="C172" s="1"/>
      <c r="D172" s="37"/>
      <c r="E172" s="38"/>
      <c r="F172" s="4"/>
      <c r="G172" s="3"/>
      <c r="H172" s="3"/>
    </row>
    <row r="173" spans="1:8" ht="12.75">
      <c r="A173" s="1"/>
      <c r="B173" s="18" t="s">
        <v>77</v>
      </c>
      <c r="C173" s="19" t="s">
        <v>72</v>
      </c>
      <c r="D173" s="37">
        <v>1</v>
      </c>
      <c r="E173" s="70"/>
      <c r="F173" s="4">
        <f>D173*E173</f>
        <v>0</v>
      </c>
      <c r="G173" s="3"/>
      <c r="H173" s="3"/>
    </row>
    <row r="174" spans="1:8" ht="12.75">
      <c r="A174" s="1"/>
      <c r="B174" t="s">
        <v>85</v>
      </c>
      <c r="C174" s="1"/>
      <c r="D174" s="37"/>
      <c r="E174" s="38"/>
      <c r="F174" s="4"/>
      <c r="G174" s="3"/>
      <c r="H174" s="3"/>
    </row>
    <row r="175" spans="1:8" ht="12.75">
      <c r="A175" s="1"/>
      <c r="C175" s="1"/>
      <c r="D175" s="37"/>
      <c r="E175" s="38"/>
      <c r="F175" s="4"/>
      <c r="G175" s="3"/>
      <c r="H175" s="3"/>
    </row>
    <row r="176" spans="1:8" ht="12.75">
      <c r="A176" s="23"/>
      <c r="B176" s="24" t="s">
        <v>73</v>
      </c>
      <c r="C176" s="25"/>
      <c r="D176" s="39"/>
      <c r="E176" s="29"/>
      <c r="F176" s="27">
        <f>SUM(F173:F175)</f>
        <v>0</v>
      </c>
      <c r="G176" s="26"/>
      <c r="H176" s="28"/>
    </row>
    <row r="177" spans="1:8" ht="12.75">
      <c r="A177" s="1"/>
      <c r="C177" s="1"/>
      <c r="D177" s="37"/>
      <c r="E177" s="38"/>
      <c r="F177" s="4"/>
      <c r="G177" s="3"/>
      <c r="H177" s="3"/>
    </row>
    <row r="178" spans="1:8" ht="12.75">
      <c r="A178" s="1"/>
      <c r="C178" s="1"/>
      <c r="D178" s="37"/>
      <c r="E178" s="38"/>
      <c r="F178" s="4"/>
      <c r="G178" s="3"/>
      <c r="H178" s="3"/>
    </row>
    <row r="179" spans="1:8" ht="12.75">
      <c r="A179" s="23"/>
      <c r="B179" s="24" t="s">
        <v>74</v>
      </c>
      <c r="C179" s="25"/>
      <c r="D179" s="39"/>
      <c r="E179" s="29"/>
      <c r="F179" s="27">
        <f>(F169+F176)</f>
        <v>0</v>
      </c>
      <c r="G179" s="26"/>
      <c r="H179" s="28"/>
    </row>
    <row r="180" spans="1:8" ht="12.75">
      <c r="A180" s="1"/>
      <c r="C180" s="1"/>
      <c r="D180" s="37"/>
      <c r="E180" s="38"/>
      <c r="F180" s="4"/>
      <c r="G180" s="3"/>
      <c r="H180" s="3"/>
    </row>
    <row r="181" spans="1:8" ht="12.75">
      <c r="A181" s="1"/>
      <c r="B181" s="18" t="s">
        <v>75</v>
      </c>
      <c r="C181" s="19" t="s">
        <v>65</v>
      </c>
      <c r="D181" s="37">
        <v>21</v>
      </c>
      <c r="E181" s="38"/>
      <c r="F181" s="4">
        <f>(F179/100*21)</f>
        <v>0</v>
      </c>
      <c r="G181" s="3"/>
      <c r="H181" s="3"/>
    </row>
    <row r="182" spans="1:8" ht="12.75">
      <c r="A182" s="1"/>
      <c r="C182" s="1"/>
      <c r="D182" s="37"/>
      <c r="E182" s="38"/>
      <c r="F182" s="4"/>
      <c r="G182" s="3"/>
      <c r="H182" s="3"/>
    </row>
    <row r="183" spans="1:8" ht="12.75">
      <c r="A183" s="23"/>
      <c r="B183" s="24" t="s">
        <v>76</v>
      </c>
      <c r="C183" s="25"/>
      <c r="D183" s="39"/>
      <c r="E183" s="29"/>
      <c r="F183" s="27">
        <f>(F179+F181)</f>
        <v>0</v>
      </c>
      <c r="G183" s="26"/>
      <c r="H183" s="28"/>
    </row>
    <row r="184" spans="1:8" ht="12.75">
      <c r="A184" s="11"/>
      <c r="B184" s="15">
        <v>44272</v>
      </c>
      <c r="C184" s="11"/>
      <c r="D184" s="12"/>
      <c r="E184" s="13"/>
      <c r="F184" s="13"/>
      <c r="G184" s="12"/>
      <c r="H184" s="12"/>
    </row>
    <row r="185" spans="2:5" ht="12.75">
      <c r="B185" t="s">
        <v>91</v>
      </c>
      <c r="D185" s="44"/>
      <c r="E185" s="44"/>
    </row>
    <row r="187" spans="1:2" ht="12.75">
      <c r="A187" s="2" t="s">
        <v>89</v>
      </c>
      <c r="B187" t="s">
        <v>99</v>
      </c>
    </row>
    <row r="188" ht="12.75">
      <c r="B188" t="s">
        <v>90</v>
      </c>
    </row>
    <row r="197" spans="1:8" ht="12.75">
      <c r="A197" s="10"/>
      <c r="B197" s="10"/>
      <c r="C197" s="10"/>
      <c r="D197" s="10"/>
      <c r="E197" s="10"/>
      <c r="F197" s="10"/>
      <c r="G197" s="10"/>
      <c r="H197" s="10"/>
    </row>
    <row r="198" spans="1:8" ht="12.75">
      <c r="A198" s="10"/>
      <c r="B198" s="10"/>
      <c r="C198" s="10"/>
      <c r="D198" s="10"/>
      <c r="E198" s="10"/>
      <c r="F198" s="10"/>
      <c r="G198" s="10"/>
      <c r="H198" s="10"/>
    </row>
    <row r="199" spans="1:8" ht="12.75">
      <c r="A199" s="10"/>
      <c r="B199" s="10"/>
      <c r="C199" s="10"/>
      <c r="D199" s="10"/>
      <c r="E199" s="10"/>
      <c r="F199" s="10"/>
      <c r="G199" s="10"/>
      <c r="H199" s="10"/>
    </row>
    <row r="200" spans="1:8" ht="12.75">
      <c r="A200" s="10"/>
      <c r="B200" s="10"/>
      <c r="C200" s="10"/>
      <c r="D200" s="10"/>
      <c r="E200" s="10"/>
      <c r="F200" s="10"/>
      <c r="G200" s="10"/>
      <c r="H200" s="10"/>
    </row>
    <row r="201" spans="1:8" ht="12.75">
      <c r="A201" s="10"/>
      <c r="B201" s="10"/>
      <c r="C201" s="10"/>
      <c r="D201" s="10"/>
      <c r="E201" s="10"/>
      <c r="F201" s="10"/>
      <c r="G201" s="10"/>
      <c r="H201" s="10"/>
    </row>
    <row r="202" spans="1:8" ht="12.75">
      <c r="A202" s="10"/>
      <c r="B202" s="10"/>
      <c r="C202" s="10"/>
      <c r="D202" s="10"/>
      <c r="E202" s="10"/>
      <c r="F202" s="10"/>
      <c r="G202" s="10"/>
      <c r="H202" s="10"/>
    </row>
    <row r="203" spans="1:8" ht="12.75">
      <c r="A203" s="10"/>
      <c r="B203" s="10"/>
      <c r="C203" s="10"/>
      <c r="D203" s="10"/>
      <c r="E203" s="10"/>
      <c r="F203" s="10"/>
      <c r="G203" s="10"/>
      <c r="H203" s="10"/>
    </row>
  </sheetData>
  <sheetProtection/>
  <printOptions/>
  <pageMargins left="0.787401575" right="0.787401575" top="0.787401575" bottom="0.787401575" header="0.3" footer="0.3"/>
  <pageSetup orientation="portrait" paperSize="9" scale="56"/>
  <rowBreaks count="1" manualBreakCount="1">
    <brk id="8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Rozex</dc:creator>
  <cp:keywords/>
  <dc:description/>
  <cp:lastModifiedBy>Rozex</cp:lastModifiedBy>
  <cp:lastPrinted>2017-01-19T13:27:44Z</cp:lastPrinted>
  <dcterms:created xsi:type="dcterms:W3CDTF">2005-03-24T02:59:11Z</dcterms:created>
  <dcterms:modified xsi:type="dcterms:W3CDTF">2021-03-16T19:34:22Z</dcterms:modified>
  <cp:category/>
  <cp:version/>
  <cp:contentType/>
  <cp:contentStatus/>
</cp:coreProperties>
</file>