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ata\Pardubice\Ke Kamenci_3 část\VÝKAZ VÝMĚR_2023\"/>
    </mc:Choice>
  </mc:AlternateContent>
  <bookViews>
    <workbookView xWindow="0" yWindow="0" windowWidth="0" windowHeight="0"/>
  </bookViews>
  <sheets>
    <sheet name="Rekapitulace stavby" sheetId="1" r:id="rId1"/>
    <sheet name="810-1 - IO 01 - Kanalizace" sheetId="2" r:id="rId2"/>
    <sheet name="810-10 - VON 01 - Vedlejš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'810-1 - IO 01 - Kanalizace'!$C$125:$K$1106</definedName>
    <definedName name="_xlnm.Print_Area" localSheetId="1">'810-1 - IO 01 - Kanalizace'!$C$4:$J$76,'810-1 - IO 01 - Kanalizace'!$C$82:$J$107,'810-1 - IO 01 - Kanalizace'!$C$113:$K$1106</definedName>
    <definedName name="_xlnm.Print_Titles" localSheetId="1">'810-1 - IO 01 - Kanalizace'!$125:$125</definedName>
    <definedName name="_xlnm._FilterDatabase" localSheetId="2" hidden="1">'810-10 - VON 01 - Vedlejš...'!$C$120:$K$188</definedName>
    <definedName name="_xlnm.Print_Area" localSheetId="2">'810-10 - VON 01 - Vedlejš...'!$C$4:$J$76,'810-10 - VON 01 - Vedlejš...'!$C$82:$J$102,'810-10 - VON 01 - Vedlejš...'!$C$108:$K$188</definedName>
    <definedName name="_xlnm.Print_Titles" localSheetId="2">'810-10 - VON 01 - Vedlejš...'!$120:$120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2" r="J37"/>
  <c r="J36"/>
  <c i="1" r="AY95"/>
  <c i="2" r="J35"/>
  <c i="1" r="AX95"/>
  <c i="2" r="BI1105"/>
  <c r="BH1105"/>
  <c r="BG1105"/>
  <c r="BF1105"/>
  <c r="T1105"/>
  <c r="T1104"/>
  <c r="R1105"/>
  <c r="R1104"/>
  <c r="P1105"/>
  <c r="P1104"/>
  <c r="BI1100"/>
  <c r="BH1100"/>
  <c r="BG1100"/>
  <c r="BF1100"/>
  <c r="T1100"/>
  <c r="R1100"/>
  <c r="P1100"/>
  <c r="BI1096"/>
  <c r="BH1096"/>
  <c r="BG1096"/>
  <c r="BF1096"/>
  <c r="T1096"/>
  <c r="R1096"/>
  <c r="P1096"/>
  <c r="BI1092"/>
  <c r="BH1092"/>
  <c r="BG1092"/>
  <c r="BF1092"/>
  <c r="T1092"/>
  <c r="R1092"/>
  <c r="P1092"/>
  <c r="BI1090"/>
  <c r="BH1090"/>
  <c r="BG1090"/>
  <c r="BF1090"/>
  <c r="T1090"/>
  <c r="R1090"/>
  <c r="P1090"/>
  <c r="BI1087"/>
  <c r="BH1087"/>
  <c r="BG1087"/>
  <c r="BF1087"/>
  <c r="T1087"/>
  <c r="R1087"/>
  <c r="P1087"/>
  <c r="BI1085"/>
  <c r="BH1085"/>
  <c r="BG1085"/>
  <c r="BF1085"/>
  <c r="T1085"/>
  <c r="R1085"/>
  <c r="P1085"/>
  <c r="BI1079"/>
  <c r="BH1079"/>
  <c r="BG1079"/>
  <c r="BF1079"/>
  <c r="T1079"/>
  <c r="R1079"/>
  <c r="P1079"/>
  <c r="BI1060"/>
  <c r="BH1060"/>
  <c r="BG1060"/>
  <c r="BF1060"/>
  <c r="T1060"/>
  <c r="R1060"/>
  <c r="P1060"/>
  <c r="BI1041"/>
  <c r="BH1041"/>
  <c r="BG1041"/>
  <c r="BF1041"/>
  <c r="T1041"/>
  <c r="R1041"/>
  <c r="P1041"/>
  <c r="BI1022"/>
  <c r="BH1022"/>
  <c r="BG1022"/>
  <c r="BF1022"/>
  <c r="T1022"/>
  <c r="R1022"/>
  <c r="P1022"/>
  <c r="BI1012"/>
  <c r="BH1012"/>
  <c r="BG1012"/>
  <c r="BF1012"/>
  <c r="T1012"/>
  <c r="R1012"/>
  <c r="P1012"/>
  <c r="BI1002"/>
  <c r="BH1002"/>
  <c r="BG1002"/>
  <c r="BF1002"/>
  <c r="T1002"/>
  <c r="R1002"/>
  <c r="P1002"/>
  <c r="BI994"/>
  <c r="BH994"/>
  <c r="BG994"/>
  <c r="BF994"/>
  <c r="T994"/>
  <c r="R994"/>
  <c r="P994"/>
  <c r="BI986"/>
  <c r="BH986"/>
  <c r="BG986"/>
  <c r="BF986"/>
  <c r="T986"/>
  <c r="R986"/>
  <c r="P986"/>
  <c r="BI976"/>
  <c r="BH976"/>
  <c r="BG976"/>
  <c r="BF976"/>
  <c r="T976"/>
  <c r="R976"/>
  <c r="P976"/>
  <c r="BI966"/>
  <c r="BH966"/>
  <c r="BG966"/>
  <c r="BF966"/>
  <c r="T966"/>
  <c r="R966"/>
  <c r="P966"/>
  <c r="BI960"/>
  <c r="BH960"/>
  <c r="BG960"/>
  <c r="BF960"/>
  <c r="T960"/>
  <c r="R960"/>
  <c r="P960"/>
  <c r="BI955"/>
  <c r="BH955"/>
  <c r="BG955"/>
  <c r="BF955"/>
  <c r="T955"/>
  <c r="R955"/>
  <c r="P955"/>
  <c r="BI950"/>
  <c r="BH950"/>
  <c r="BG950"/>
  <c r="BF950"/>
  <c r="T950"/>
  <c r="R950"/>
  <c r="P950"/>
  <c r="BI945"/>
  <c r="BH945"/>
  <c r="BG945"/>
  <c r="BF945"/>
  <c r="T945"/>
  <c r="R945"/>
  <c r="P945"/>
  <c r="BI939"/>
  <c r="BH939"/>
  <c r="BG939"/>
  <c r="BF939"/>
  <c r="T939"/>
  <c r="R939"/>
  <c r="P939"/>
  <c r="BI933"/>
  <c r="BH933"/>
  <c r="BG933"/>
  <c r="BF933"/>
  <c r="T933"/>
  <c r="R933"/>
  <c r="P933"/>
  <c r="BI927"/>
  <c r="BH927"/>
  <c r="BG927"/>
  <c r="BF927"/>
  <c r="T927"/>
  <c r="R927"/>
  <c r="P927"/>
  <c r="BI921"/>
  <c r="BH921"/>
  <c r="BG921"/>
  <c r="BF921"/>
  <c r="T921"/>
  <c r="R921"/>
  <c r="P921"/>
  <c r="BI916"/>
  <c r="BH916"/>
  <c r="BG916"/>
  <c r="BF916"/>
  <c r="T916"/>
  <c r="R916"/>
  <c r="P916"/>
  <c r="BI911"/>
  <c r="BH911"/>
  <c r="BG911"/>
  <c r="BF911"/>
  <c r="T911"/>
  <c r="R911"/>
  <c r="P911"/>
  <c r="BI906"/>
  <c r="BH906"/>
  <c r="BG906"/>
  <c r="BF906"/>
  <c r="T906"/>
  <c r="R906"/>
  <c r="P906"/>
  <c r="BI900"/>
  <c r="BH900"/>
  <c r="BG900"/>
  <c r="BF900"/>
  <c r="T900"/>
  <c r="R900"/>
  <c r="P900"/>
  <c r="BI894"/>
  <c r="BH894"/>
  <c r="BG894"/>
  <c r="BF894"/>
  <c r="T894"/>
  <c r="R894"/>
  <c r="P894"/>
  <c r="BI889"/>
  <c r="BH889"/>
  <c r="BG889"/>
  <c r="BF889"/>
  <c r="T889"/>
  <c r="R889"/>
  <c r="P889"/>
  <c r="BI884"/>
  <c r="BH884"/>
  <c r="BG884"/>
  <c r="BF884"/>
  <c r="T884"/>
  <c r="R884"/>
  <c r="P884"/>
  <c r="BI878"/>
  <c r="BH878"/>
  <c r="BG878"/>
  <c r="BF878"/>
  <c r="T878"/>
  <c r="R878"/>
  <c r="P878"/>
  <c r="BI873"/>
  <c r="BH873"/>
  <c r="BG873"/>
  <c r="BF873"/>
  <c r="T873"/>
  <c r="R873"/>
  <c r="P873"/>
  <c r="BI867"/>
  <c r="BH867"/>
  <c r="BG867"/>
  <c r="BF867"/>
  <c r="T867"/>
  <c r="R867"/>
  <c r="P867"/>
  <c r="BI861"/>
  <c r="BH861"/>
  <c r="BG861"/>
  <c r="BF861"/>
  <c r="T861"/>
  <c r="R861"/>
  <c r="P861"/>
  <c r="BI855"/>
  <c r="BH855"/>
  <c r="BG855"/>
  <c r="BF855"/>
  <c r="T855"/>
  <c r="R855"/>
  <c r="P855"/>
  <c r="BI849"/>
  <c r="BH849"/>
  <c r="BG849"/>
  <c r="BF849"/>
  <c r="T849"/>
  <c r="R849"/>
  <c r="P849"/>
  <c r="BI842"/>
  <c r="BH842"/>
  <c r="BG842"/>
  <c r="BF842"/>
  <c r="T842"/>
  <c r="R842"/>
  <c r="P842"/>
  <c r="BI836"/>
  <c r="BH836"/>
  <c r="BG836"/>
  <c r="BF836"/>
  <c r="T836"/>
  <c r="R836"/>
  <c r="P836"/>
  <c r="BI831"/>
  <c r="BH831"/>
  <c r="BG831"/>
  <c r="BF831"/>
  <c r="T831"/>
  <c r="R831"/>
  <c r="P831"/>
  <c r="BI826"/>
  <c r="BH826"/>
  <c r="BG826"/>
  <c r="BF826"/>
  <c r="T826"/>
  <c r="R826"/>
  <c r="P826"/>
  <c r="BI821"/>
  <c r="BH821"/>
  <c r="BG821"/>
  <c r="BF821"/>
  <c r="T821"/>
  <c r="R821"/>
  <c r="P821"/>
  <c r="BI816"/>
  <c r="BH816"/>
  <c r="BG816"/>
  <c r="BF816"/>
  <c r="T816"/>
  <c r="R816"/>
  <c r="P816"/>
  <c r="BI808"/>
  <c r="BH808"/>
  <c r="BG808"/>
  <c r="BF808"/>
  <c r="T808"/>
  <c r="R808"/>
  <c r="P808"/>
  <c r="BI801"/>
  <c r="BH801"/>
  <c r="BG801"/>
  <c r="BF801"/>
  <c r="T801"/>
  <c r="R801"/>
  <c r="P801"/>
  <c r="BI795"/>
  <c r="BH795"/>
  <c r="BG795"/>
  <c r="BF795"/>
  <c r="T795"/>
  <c r="R795"/>
  <c r="P795"/>
  <c r="BI789"/>
  <c r="BH789"/>
  <c r="BG789"/>
  <c r="BF789"/>
  <c r="T789"/>
  <c r="R789"/>
  <c r="P789"/>
  <c r="BI783"/>
  <c r="BH783"/>
  <c r="BG783"/>
  <c r="BF783"/>
  <c r="T783"/>
  <c r="R783"/>
  <c r="P783"/>
  <c r="BI777"/>
  <c r="BH777"/>
  <c r="BG777"/>
  <c r="BF777"/>
  <c r="T777"/>
  <c r="R777"/>
  <c r="P777"/>
  <c r="BI768"/>
  <c r="BH768"/>
  <c r="BG768"/>
  <c r="BF768"/>
  <c r="T768"/>
  <c r="R768"/>
  <c r="P768"/>
  <c r="BI760"/>
  <c r="BH760"/>
  <c r="BG760"/>
  <c r="BF760"/>
  <c r="T760"/>
  <c r="R760"/>
  <c r="P760"/>
  <c r="BI751"/>
  <c r="BH751"/>
  <c r="BG751"/>
  <c r="BF751"/>
  <c r="T751"/>
  <c r="R751"/>
  <c r="P751"/>
  <c r="BI743"/>
  <c r="BH743"/>
  <c r="BG743"/>
  <c r="BF743"/>
  <c r="T743"/>
  <c r="R743"/>
  <c r="P743"/>
  <c r="BI735"/>
  <c r="BH735"/>
  <c r="BG735"/>
  <c r="BF735"/>
  <c r="T735"/>
  <c r="R735"/>
  <c r="P735"/>
  <c r="BI718"/>
  <c r="BH718"/>
  <c r="BG718"/>
  <c r="BF718"/>
  <c r="T718"/>
  <c r="R718"/>
  <c r="P718"/>
  <c r="BI699"/>
  <c r="BH699"/>
  <c r="BG699"/>
  <c r="BF699"/>
  <c r="T699"/>
  <c r="R699"/>
  <c r="P699"/>
  <c r="BI680"/>
  <c r="BH680"/>
  <c r="BG680"/>
  <c r="BF680"/>
  <c r="T680"/>
  <c r="R680"/>
  <c r="P680"/>
  <c r="BI664"/>
  <c r="BH664"/>
  <c r="BG664"/>
  <c r="BF664"/>
  <c r="T664"/>
  <c r="R664"/>
  <c r="P664"/>
  <c r="BI648"/>
  <c r="BH648"/>
  <c r="BG648"/>
  <c r="BF648"/>
  <c r="T648"/>
  <c r="R648"/>
  <c r="P648"/>
  <c r="BI640"/>
  <c r="BH640"/>
  <c r="BG640"/>
  <c r="BF640"/>
  <c r="T640"/>
  <c r="R640"/>
  <c r="P640"/>
  <c r="BI632"/>
  <c r="BH632"/>
  <c r="BG632"/>
  <c r="BF632"/>
  <c r="T632"/>
  <c r="R632"/>
  <c r="P632"/>
  <c r="BI616"/>
  <c r="BH616"/>
  <c r="BG616"/>
  <c r="BF616"/>
  <c r="T616"/>
  <c r="R616"/>
  <c r="P616"/>
  <c r="BI598"/>
  <c r="BH598"/>
  <c r="BG598"/>
  <c r="BF598"/>
  <c r="T598"/>
  <c r="R598"/>
  <c r="P598"/>
  <c r="BI583"/>
  <c r="BH583"/>
  <c r="BG583"/>
  <c r="BF583"/>
  <c r="T583"/>
  <c r="R583"/>
  <c r="P583"/>
  <c r="BI578"/>
  <c r="BH578"/>
  <c r="BG578"/>
  <c r="BF578"/>
  <c r="T578"/>
  <c r="R578"/>
  <c r="P578"/>
  <c r="BI573"/>
  <c r="BH573"/>
  <c r="BG573"/>
  <c r="BF573"/>
  <c r="T573"/>
  <c r="R573"/>
  <c r="P573"/>
  <c r="BI568"/>
  <c r="BH568"/>
  <c r="BG568"/>
  <c r="BF568"/>
  <c r="T568"/>
  <c r="R568"/>
  <c r="P568"/>
  <c r="BI563"/>
  <c r="BH563"/>
  <c r="BG563"/>
  <c r="BF563"/>
  <c r="T563"/>
  <c r="R563"/>
  <c r="P563"/>
  <c r="BI558"/>
  <c r="BH558"/>
  <c r="BG558"/>
  <c r="BF558"/>
  <c r="T558"/>
  <c r="R558"/>
  <c r="P558"/>
  <c r="BI543"/>
  <c r="BH543"/>
  <c r="BG543"/>
  <c r="BF543"/>
  <c r="T543"/>
  <c r="R543"/>
  <c r="P543"/>
  <c r="BI528"/>
  <c r="BH528"/>
  <c r="BG528"/>
  <c r="BF528"/>
  <c r="T528"/>
  <c r="R528"/>
  <c r="P528"/>
  <c r="BI513"/>
  <c r="BH513"/>
  <c r="BG513"/>
  <c r="BF513"/>
  <c r="T513"/>
  <c r="R513"/>
  <c r="P513"/>
  <c r="BI507"/>
  <c r="BH507"/>
  <c r="BG507"/>
  <c r="BF507"/>
  <c r="T507"/>
  <c r="R507"/>
  <c r="P507"/>
  <c r="BI492"/>
  <c r="BH492"/>
  <c r="BG492"/>
  <c r="BF492"/>
  <c r="T492"/>
  <c r="R492"/>
  <c r="P492"/>
  <c r="BI472"/>
  <c r="BH472"/>
  <c r="BG472"/>
  <c r="BF472"/>
  <c r="T472"/>
  <c r="R472"/>
  <c r="P472"/>
  <c r="BI456"/>
  <c r="BH456"/>
  <c r="BG456"/>
  <c r="BF456"/>
  <c r="T456"/>
  <c r="T455"/>
  <c r="R456"/>
  <c r="R455"/>
  <c r="P456"/>
  <c r="P455"/>
  <c r="BI449"/>
  <c r="BH449"/>
  <c r="BG449"/>
  <c r="BF449"/>
  <c r="T449"/>
  <c r="R449"/>
  <c r="P449"/>
  <c r="BI443"/>
  <c r="BH443"/>
  <c r="BG443"/>
  <c r="BF443"/>
  <c r="T443"/>
  <c r="R443"/>
  <c r="P443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4"/>
  <c r="BH424"/>
  <c r="BG424"/>
  <c r="BF424"/>
  <c r="T424"/>
  <c r="R424"/>
  <c r="P424"/>
  <c r="BI418"/>
  <c r="BH418"/>
  <c r="BG418"/>
  <c r="BF418"/>
  <c r="T418"/>
  <c r="R418"/>
  <c r="P418"/>
  <c r="BI415"/>
  <c r="BH415"/>
  <c r="BG415"/>
  <c r="BF415"/>
  <c r="T415"/>
  <c r="R415"/>
  <c r="P415"/>
  <c r="BI400"/>
  <c r="BH400"/>
  <c r="BG400"/>
  <c r="BF400"/>
  <c r="T400"/>
  <c r="R400"/>
  <c r="P400"/>
  <c r="BI397"/>
  <c r="BH397"/>
  <c r="BG397"/>
  <c r="BF397"/>
  <c r="T397"/>
  <c r="R397"/>
  <c r="P397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58"/>
  <c r="BH358"/>
  <c r="BG358"/>
  <c r="BF358"/>
  <c r="T358"/>
  <c r="R358"/>
  <c r="P358"/>
  <c r="BI356"/>
  <c r="BH356"/>
  <c r="BG356"/>
  <c r="BF356"/>
  <c r="T356"/>
  <c r="R356"/>
  <c r="P356"/>
  <c r="BI341"/>
  <c r="BH341"/>
  <c r="BG341"/>
  <c r="BF341"/>
  <c r="T341"/>
  <c r="R341"/>
  <c r="P341"/>
  <c r="BI326"/>
  <c r="BH326"/>
  <c r="BG326"/>
  <c r="BF326"/>
  <c r="T326"/>
  <c r="R326"/>
  <c r="P326"/>
  <c r="BI312"/>
  <c r="BH312"/>
  <c r="BG312"/>
  <c r="BF312"/>
  <c r="T312"/>
  <c r="R312"/>
  <c r="P312"/>
  <c r="BI306"/>
  <c r="BH306"/>
  <c r="BG306"/>
  <c r="BF306"/>
  <c r="T306"/>
  <c r="R306"/>
  <c r="P306"/>
  <c r="BI297"/>
  <c r="BH297"/>
  <c r="BG297"/>
  <c r="BF297"/>
  <c r="T297"/>
  <c r="R297"/>
  <c r="P297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60"/>
  <c r="BH260"/>
  <c r="BG260"/>
  <c r="BF260"/>
  <c r="T260"/>
  <c r="R260"/>
  <c r="P260"/>
  <c r="BI250"/>
  <c r="BH250"/>
  <c r="BG250"/>
  <c r="BF250"/>
  <c r="T250"/>
  <c r="R250"/>
  <c r="P250"/>
  <c r="BI242"/>
  <c r="BH242"/>
  <c r="BG242"/>
  <c r="BF242"/>
  <c r="T242"/>
  <c r="R242"/>
  <c r="P242"/>
  <c r="BI234"/>
  <c r="BH234"/>
  <c r="BG234"/>
  <c r="BF234"/>
  <c r="T234"/>
  <c r="R234"/>
  <c r="P234"/>
  <c r="BI226"/>
  <c r="BH226"/>
  <c r="BG226"/>
  <c r="BF226"/>
  <c r="T226"/>
  <c r="R226"/>
  <c r="P226"/>
  <c r="BI216"/>
  <c r="BH216"/>
  <c r="BG216"/>
  <c r="BF216"/>
  <c r="T216"/>
  <c r="R216"/>
  <c r="P216"/>
  <c r="BI206"/>
  <c r="BH206"/>
  <c r="BG206"/>
  <c r="BF206"/>
  <c r="T206"/>
  <c r="R206"/>
  <c r="P206"/>
  <c r="BI198"/>
  <c r="BH198"/>
  <c r="BG198"/>
  <c r="BF198"/>
  <c r="T198"/>
  <c r="R198"/>
  <c r="P198"/>
  <c r="BI190"/>
  <c r="BH190"/>
  <c r="BG190"/>
  <c r="BF190"/>
  <c r="T190"/>
  <c r="R190"/>
  <c r="P190"/>
  <c r="BI175"/>
  <c r="BH175"/>
  <c r="BG175"/>
  <c r="BF175"/>
  <c r="T175"/>
  <c r="R175"/>
  <c r="P175"/>
  <c r="BI156"/>
  <c r="BH156"/>
  <c r="BG156"/>
  <c r="BF156"/>
  <c r="T156"/>
  <c r="R156"/>
  <c r="P156"/>
  <c r="BI148"/>
  <c r="BH148"/>
  <c r="BG148"/>
  <c r="BF148"/>
  <c r="T148"/>
  <c r="R148"/>
  <c r="P148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" r="L90"/>
  <c r="AM90"/>
  <c r="AM89"/>
  <c r="L89"/>
  <c r="AM87"/>
  <c r="L87"/>
  <c r="L85"/>
  <c r="L84"/>
  <c i="2" r="J884"/>
  <c r="BK768"/>
  <c r="J743"/>
  <c r="BK578"/>
  <c r="BK558"/>
  <c r="BK513"/>
  <c r="BK443"/>
  <c r="J379"/>
  <c r="J250"/>
  <c r="J216"/>
  <c r="J148"/>
  <c r="J1085"/>
  <c r="J976"/>
  <c r="J842"/>
  <c r="J616"/>
  <c r="BK492"/>
  <c r="J435"/>
  <c r="BK418"/>
  <c r="J376"/>
  <c r="BK288"/>
  <c r="BK1002"/>
  <c r="J945"/>
  <c r="BK906"/>
  <c r="BK884"/>
  <c r="J861"/>
  <c r="BK808"/>
  <c r="BK783"/>
  <c r="BK664"/>
  <c r="J578"/>
  <c r="BK563"/>
  <c r="J418"/>
  <c r="BK356"/>
  <c r="BK284"/>
  <c r="BK250"/>
  <c r="BK129"/>
  <c i="3" r="J171"/>
  <c r="BK156"/>
  <c r="J139"/>
  <c r="BK165"/>
  <c r="BK139"/>
  <c i="2" r="J1079"/>
  <c r="BK976"/>
  <c r="BK939"/>
  <c r="BK916"/>
  <c r="BK900"/>
  <c r="BK855"/>
  <c r="BK795"/>
  <c r="J735"/>
  <c r="J664"/>
  <c r="BK616"/>
  <c r="J563"/>
  <c r="J456"/>
  <c r="J433"/>
  <c r="BK397"/>
  <c r="J358"/>
  <c r="J312"/>
  <c r="J284"/>
  <c r="J274"/>
  <c r="BK216"/>
  <c r="BK175"/>
  <c r="J131"/>
  <c r="BK1100"/>
  <c r="J1096"/>
  <c r="J1090"/>
  <c r="J1087"/>
  <c r="BK1060"/>
  <c r="J1002"/>
  <c r="J955"/>
  <c r="BK921"/>
  <c r="BK867"/>
  <c r="BK826"/>
  <c r="BK816"/>
  <c r="J783"/>
  <c r="BK751"/>
  <c r="J699"/>
  <c r="J573"/>
  <c r="BK528"/>
  <c r="BK449"/>
  <c r="J430"/>
  <c r="BK376"/>
  <c r="BK278"/>
  <c r="J234"/>
  <c r="J156"/>
  <c r="BK131"/>
  <c r="BK1012"/>
  <c r="J950"/>
  <c r="BK873"/>
  <c r="BK632"/>
  <c r="BK472"/>
  <c r="BK433"/>
  <c r="J415"/>
  <c r="BK379"/>
  <c r="J297"/>
  <c r="J175"/>
  <c r="J960"/>
  <c r="J921"/>
  <c r="J894"/>
  <c r="J867"/>
  <c r="J836"/>
  <c r="J816"/>
  <c r="J789"/>
  <c r="BK735"/>
  <c r="BK640"/>
  <c r="J558"/>
  <c r="J397"/>
  <c r="BK306"/>
  <c r="J242"/>
  <c i="1" r="AS94"/>
  <c i="3" r="BK185"/>
  <c r="J156"/>
  <c r="BK143"/>
  <c r="BK124"/>
  <c r="BK147"/>
  <c i="2" r="J1022"/>
  <c r="BK986"/>
  <c r="BK950"/>
  <c r="J927"/>
  <c r="J906"/>
  <c r="J889"/>
  <c r="J808"/>
  <c r="J768"/>
  <c r="BK680"/>
  <c r="J632"/>
  <c r="J583"/>
  <c r="J472"/>
  <c r="J443"/>
  <c r="BK400"/>
  <c r="BK326"/>
  <c r="J288"/>
  <c r="BK280"/>
  <c r="BK260"/>
  <c r="J206"/>
  <c r="BK156"/>
  <c r="J129"/>
  <c r="J1105"/>
  <c r="BK1096"/>
  <c r="J1092"/>
  <c r="BK1087"/>
  <c r="BK1079"/>
  <c r="J1012"/>
  <c r="J966"/>
  <c r="J916"/>
  <c r="BK861"/>
  <c r="J826"/>
  <c r="BK801"/>
  <c r="BK760"/>
  <c r="J751"/>
  <c r="J680"/>
  <c r="BK543"/>
  <c r="J492"/>
  <c r="BK437"/>
  <c r="J356"/>
  <c r="BK274"/>
  <c r="J226"/>
  <c r="J133"/>
  <c r="BK994"/>
  <c r="BK945"/>
  <c r="BK849"/>
  <c r="J648"/>
  <c r="J543"/>
  <c r="J437"/>
  <c r="J424"/>
  <c r="J381"/>
  <c r="J306"/>
  <c r="BK190"/>
  <c r="BK1022"/>
  <c r="J939"/>
  <c r="J911"/>
  <c r="BK878"/>
  <c r="BK842"/>
  <c r="BK821"/>
  <c r="J795"/>
  <c r="BK743"/>
  <c r="BK648"/>
  <c r="BK568"/>
  <c r="J513"/>
  <c r="J373"/>
  <c r="BK312"/>
  <c r="J260"/>
  <c r="BK198"/>
  <c i="3" r="J175"/>
  <c r="J161"/>
  <c r="J135"/>
  <c r="J124"/>
  <c r="BK171"/>
  <c r="BK151"/>
  <c r="BK135"/>
  <c r="BK181"/>
  <c r="J151"/>
  <c i="2" r="J1041"/>
  <c r="J994"/>
  <c r="BK955"/>
  <c r="BK933"/>
  <c r="BK911"/>
  <c r="BK894"/>
  <c r="J849"/>
  <c r="BK777"/>
  <c r="BK699"/>
  <c r="J640"/>
  <c r="BK598"/>
  <c r="J528"/>
  <c r="J449"/>
  <c r="BK424"/>
  <c r="BK373"/>
  <c r="BK341"/>
  <c r="BK297"/>
  <c r="J278"/>
  <c r="BK234"/>
  <c r="J190"/>
  <c r="BK148"/>
  <c r="BK1105"/>
  <c r="J1100"/>
  <c r="BK1092"/>
  <c r="BK1090"/>
  <c r="BK1085"/>
  <c r="BK1041"/>
  <c r="J986"/>
  <c r="J933"/>
  <c r="BK889"/>
  <c r="BK831"/>
  <c r="J821"/>
  <c r="BK789"/>
  <c r="J760"/>
  <c r="BK718"/>
  <c r="J598"/>
  <c r="J568"/>
  <c r="BK507"/>
  <c r="BK435"/>
  <c r="BK415"/>
  <c r="J326"/>
  <c r="BK242"/>
  <c r="BK206"/>
  <c r="J1060"/>
  <c r="BK960"/>
  <c r="J878"/>
  <c r="BK836"/>
  <c r="BK583"/>
  <c r="BK456"/>
  <c r="BK430"/>
  <c r="J400"/>
  <c r="BK358"/>
  <c r="J198"/>
  <c r="BK133"/>
  <c r="BK966"/>
  <c r="BK927"/>
  <c r="J900"/>
  <c r="J873"/>
  <c r="J855"/>
  <c r="J831"/>
  <c r="J801"/>
  <c r="J777"/>
  <c r="J718"/>
  <c r="BK573"/>
  <c r="J507"/>
  <c r="BK381"/>
  <c r="J341"/>
  <c r="J280"/>
  <c r="BK226"/>
  <c i="3" r="J165"/>
  <c r="J143"/>
  <c r="J129"/>
  <c r="J181"/>
  <c r="BK161"/>
  <c r="J147"/>
  <c r="J185"/>
  <c r="BK175"/>
  <c r="BK129"/>
  <c i="2" l="1" r="T128"/>
  <c r="R471"/>
  <c r="BK512"/>
  <c r="J512"/>
  <c r="J101"/>
  <c r="T512"/>
  <c r="R615"/>
  <c r="R734"/>
  <c r="BK965"/>
  <c r="J965"/>
  <c r="J104"/>
  <c r="BK1084"/>
  <c r="J1084"/>
  <c r="J105"/>
  <c i="3" r="BK134"/>
  <c r="J134"/>
  <c r="J99"/>
  <c r="BK155"/>
  <c r="J155"/>
  <c r="J100"/>
  <c r="BK180"/>
  <c r="J180"/>
  <c r="J101"/>
  <c i="2" r="P128"/>
  <c r="BK471"/>
  <c r="J471"/>
  <c r="J100"/>
  <c r="T471"/>
  <c r="P512"/>
  <c r="BK615"/>
  <c r="J615"/>
  <c r="J102"/>
  <c r="T615"/>
  <c r="T734"/>
  <c r="P965"/>
  <c r="T1084"/>
  <c i="3" r="BK123"/>
  <c r="J123"/>
  <c r="J98"/>
  <c r="P123"/>
  <c r="T134"/>
  <c r="T155"/>
  <c r="R180"/>
  <c i="2" r="R128"/>
  <c r="P471"/>
  <c r="R512"/>
  <c r="P615"/>
  <c r="P734"/>
  <c r="T965"/>
  <c r="R1084"/>
  <c i="3" r="R123"/>
  <c r="P134"/>
  <c r="P155"/>
  <c r="P180"/>
  <c i="2" r="BK128"/>
  <c r="J128"/>
  <c r="J98"/>
  <c r="BK734"/>
  <c r="J734"/>
  <c r="J103"/>
  <c r="R965"/>
  <c r="P1084"/>
  <c i="3" r="T123"/>
  <c r="R134"/>
  <c r="R155"/>
  <c r="T180"/>
  <c i="2" r="BK1104"/>
  <c r="J1104"/>
  <c r="J106"/>
  <c r="BK455"/>
  <c r="J455"/>
  <c r="J99"/>
  <c i="3" r="E85"/>
  <c r="J115"/>
  <c r="F118"/>
  <c r="BE124"/>
  <c r="BE129"/>
  <c r="BE135"/>
  <c r="BE151"/>
  <c r="BE165"/>
  <c r="BE181"/>
  <c r="BE139"/>
  <c r="BE143"/>
  <c r="BE156"/>
  <c r="BE171"/>
  <c r="BE175"/>
  <c r="BE185"/>
  <c i="2" r="BK127"/>
  <c r="J127"/>
  <c r="J97"/>
  <c i="3" r="BE147"/>
  <c r="BE161"/>
  <c i="2" r="F92"/>
  <c r="BE148"/>
  <c r="BE156"/>
  <c r="BE175"/>
  <c r="BE234"/>
  <c r="BE250"/>
  <c r="BE274"/>
  <c r="BE288"/>
  <c r="BE358"/>
  <c r="BE400"/>
  <c r="BE418"/>
  <c r="BE424"/>
  <c r="BE437"/>
  <c r="BE456"/>
  <c r="BE472"/>
  <c r="BE528"/>
  <c r="BE578"/>
  <c r="BE583"/>
  <c r="BE598"/>
  <c r="BE680"/>
  <c r="BE699"/>
  <c r="BE718"/>
  <c r="BE735"/>
  <c r="BE751"/>
  <c r="BE801"/>
  <c r="BE808"/>
  <c r="BE821"/>
  <c r="BE826"/>
  <c r="BE889"/>
  <c r="BE911"/>
  <c r="BE916"/>
  <c r="BE933"/>
  <c r="BE950"/>
  <c r="BE955"/>
  <c r="BE976"/>
  <c r="BE1041"/>
  <c r="BE1060"/>
  <c r="E85"/>
  <c r="BE129"/>
  <c r="BE131"/>
  <c r="BE206"/>
  <c r="BE216"/>
  <c r="BE226"/>
  <c r="BE260"/>
  <c r="BE278"/>
  <c r="BE280"/>
  <c r="BE306"/>
  <c r="BE312"/>
  <c r="BE326"/>
  <c r="BE341"/>
  <c r="BE373"/>
  <c r="BE381"/>
  <c r="BE443"/>
  <c r="BE449"/>
  <c r="BE513"/>
  <c r="BE558"/>
  <c r="BE563"/>
  <c r="BE573"/>
  <c r="BE640"/>
  <c r="BE664"/>
  <c r="BE855"/>
  <c r="BE861"/>
  <c r="BE878"/>
  <c r="BE894"/>
  <c r="BE921"/>
  <c r="BE927"/>
  <c r="BE994"/>
  <c r="BE1079"/>
  <c r="BE1085"/>
  <c r="J89"/>
  <c r="BE133"/>
  <c r="BE190"/>
  <c r="BE284"/>
  <c r="BE297"/>
  <c r="BE356"/>
  <c r="BE397"/>
  <c r="BE616"/>
  <c r="BE632"/>
  <c r="BE743"/>
  <c r="BE783"/>
  <c r="BE795"/>
  <c r="BE816"/>
  <c r="BE842"/>
  <c r="BE849"/>
  <c r="BE867"/>
  <c r="BE900"/>
  <c r="BE906"/>
  <c r="BE939"/>
  <c r="BE966"/>
  <c r="BE986"/>
  <c r="BE1022"/>
  <c r="BE1087"/>
  <c r="BE1090"/>
  <c r="BE1092"/>
  <c r="BE1096"/>
  <c r="BE1100"/>
  <c r="BE1105"/>
  <c r="BE198"/>
  <c r="BE242"/>
  <c r="BE376"/>
  <c r="BE379"/>
  <c r="BE415"/>
  <c r="BE430"/>
  <c r="BE433"/>
  <c r="BE435"/>
  <c r="BE492"/>
  <c r="BE507"/>
  <c r="BE543"/>
  <c r="BE568"/>
  <c r="BE648"/>
  <c r="BE760"/>
  <c r="BE768"/>
  <c r="BE777"/>
  <c r="BE789"/>
  <c r="BE831"/>
  <c r="BE836"/>
  <c r="BE873"/>
  <c r="BE884"/>
  <c r="BE945"/>
  <c r="BE960"/>
  <c r="BE1002"/>
  <c r="BE1012"/>
  <c r="J34"/>
  <c i="1" r="AW95"/>
  <c i="3" r="J34"/>
  <c i="1" r="AW96"/>
  <c i="3" r="F34"/>
  <c i="1" r="BA96"/>
  <c i="2" r="F34"/>
  <c i="1" r="BA95"/>
  <c i="2" r="F36"/>
  <c i="1" r="BC95"/>
  <c i="2" r="F35"/>
  <c i="1" r="BB95"/>
  <c i="3" r="F35"/>
  <c i="1" r="BB96"/>
  <c i="2" r="F37"/>
  <c i="1" r="BD95"/>
  <c i="3" r="F37"/>
  <c i="1" r="BD96"/>
  <c i="3" r="F36"/>
  <c i="1" r="BC96"/>
  <c i="3" l="1" r="R122"/>
  <c r="R121"/>
  <c i="2" r="R127"/>
  <c r="R126"/>
  <c i="3" r="P122"/>
  <c r="P121"/>
  <c i="1" r="AU96"/>
  <c i="2" r="P127"/>
  <c r="P126"/>
  <c i="1" r="AU95"/>
  <c i="3" r="T122"/>
  <c r="T121"/>
  <c i="2" r="T127"/>
  <c r="T126"/>
  <c i="3" r="BK122"/>
  <c r="J122"/>
  <c r="J97"/>
  <c i="2" r="BK126"/>
  <c r="J126"/>
  <c r="J96"/>
  <c i="1" r="BC94"/>
  <c r="W32"/>
  <c r="BD94"/>
  <c r="W33"/>
  <c r="BA94"/>
  <c r="AW94"/>
  <c r="AK30"/>
  <c i="3" r="J33"/>
  <c i="1" r="AV96"/>
  <c r="AT96"/>
  <c r="BB94"/>
  <c r="AX94"/>
  <c i="3" r="F33"/>
  <c i="1" r="AZ96"/>
  <c i="2" r="J33"/>
  <c i="1" r="AV95"/>
  <c r="AT95"/>
  <c i="2" r="F33"/>
  <c i="1" r="AZ95"/>
  <c i="3" l="1" r="BK121"/>
  <c r="J121"/>
  <c r="J96"/>
  <c i="1" r="AU94"/>
  <c r="AZ94"/>
  <c r="AV94"/>
  <c r="AK29"/>
  <c r="W31"/>
  <c r="AY94"/>
  <c i="2" r="J30"/>
  <c i="1" r="AG95"/>
  <c r="W30"/>
  <c i="2" l="1" r="J39"/>
  <c i="1" r="AN95"/>
  <c i="3" r="J30"/>
  <c i="1" r="AG96"/>
  <c r="AT94"/>
  <c r="W29"/>
  <c i="3" l="1" r="J39"/>
  <c i="1"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<sst xmlns="http://schemas.openxmlformats.org/spreadsheetml/2006/main">
  <si>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</si>
  <si>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</si>
  <si>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</si>
  <si>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</si>
  <si>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</si>
  <si>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{22ad5cd7-fa53-4b46-9575-c90acb81d4dc}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</si>
  <si>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</si>
  <si>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</si>
  <si>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</si>
  <si>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</si>
  <si>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</si>
  <si>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</si>
  <si>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</si>
  <si>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</si>
  <si>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810_P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</si>
  <si>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</si>
  <si>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</si>
  <si>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Pardubice, ul. Ke Kamenci - kanalizace mezi ul. Štrossova a Wintrova II</t>
  </si>
  <si>
    <t>KSO:</t>
  </si>
  <si>
    <t>CC-CZ:</t>
  </si>
  <si>
    <t>Místo:</t>
  </si>
  <si>
    <t>Pardubice</t>
  </si>
  <si>
    <t>Datum:</t>
  </si>
  <si>
    <t>30. 9. 2020</t>
  </si>
  <si>
    <t>Zadavatel:</t>
  </si>
  <si>
    <t>IČ:</t>
  </si>
  <si>
    <t>60108631</t>
  </si>
  <si>
    <t>Vodovody a kanalizace Pardubice, a.s.</t>
  </si>
  <si>
    <t>DIČ:</t>
  </si>
  <si>
    <t>CZ60108631</t>
  </si>
  <si>
    <t>Uchazeč:</t>
  </si>
  <si>
    <t>Vyplň údaj</t>
  </si>
  <si>
    <t>Projektant:</t>
  </si>
  <si>
    <t>64826431</t>
  </si>
  <si>
    <t>VK PROJEKT, spol. s r.o.</t>
  </si>
  <si>
    <t>CZ64826431</t>
  </si>
  <si>
    <t>True</t>
  </si>
  <si>
    <t>Zpracovatel:</t>
  </si>
  <si>
    <t>Ladislav Konvalina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</si>
  <si>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</si>
  <si>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</si>
  <si>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</si>
  <si>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</si>
  <si>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</si>
  <si>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</si>
  <si>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</si>
  <si>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</si>
  <si>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</si>
  <si>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</si>
  <si>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</si>
  <si>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</si>
  <si>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</si>
  <si>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</si>
  <si>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</si>
  <si>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</si>
  <si>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</si>
  <si>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</si>
  <si>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</si>
  <si>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</si>
  <si>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</si>
  <si>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</si>
  <si>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</si>
  <si>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</si>
  <si>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</si>
  <si>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</si>
  <si>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</si>
  <si>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</si>
  <si>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</si>
  <si>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</si>
  <si>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</si>
  <si>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</si>
  <si>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</si>
  <si>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</si>
  <si>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</si>
  <si>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</si>
  <si>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</si>
  <si>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</si>
  <si>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</si>
  <si>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</si>
  <si>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</si>
  <si>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</si>
  <si>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</si>
  <si>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</si>
  <si>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</si>
  <si>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</si>
  <si>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810-1</t>
  </si>
  <si>
    <t>IO 01 - Kanalizace</t>
  </si>
  <si>
    <t>ING</t>
  </si>
  <si>
    <t>1</t>
  </si>
  <si>
    <t>{013bf0c8-4822-4192-b87a-ca5cfc1bd9c0}</t>
  </si>
  <si>
    <t>2</t>
  </si>
  <si>
    <t>810-10</t>
  </si>
  <si>
    <t>VON 01 - Vedlejší a ostatní náklady</t>
  </si>
  <si>
    <t>VON</t>
  </si>
  <si>
    <t>{05d10b0e-6af8-40fd-9108-f73f3b23a3f9}</t>
  </si>
  <si>
    <t>KRYCÍ LIST SOUPISU PRACÍ</t>
  </si>
  <si>
    <t>Objekt:</t>
  </si>
  <si>
    <t>810-1 - IO 01 -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</si>
  <si>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</si>
  <si>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</si>
  <si>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</si>
  <si>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</si>
  <si>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</si>
  <si>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</si>
  <si>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</si>
  <si>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</si>
  <si>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</si>
  <si>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</si>
  <si>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</si>
  <si>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</si>
  <si>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</si>
  <si>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</si>
  <si>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</si>
  <si>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</si>
  <si>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</si>
  <si>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</si>
  <si>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</si>
  <si>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</si>
  <si>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</si>
  <si>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</si>
  <si>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</si>
  <si>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</si>
  <si>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</si>
  <si>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</si>
  <si>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</si>
  <si>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</si>
  <si>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</si>
  <si>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</si>
  <si>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</si>
  <si>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</si>
  <si>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</si>
  <si>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112151111</t>
  </si>
  <si>
    <t>Směrové kácení stromů s rozřezáním a odvětvením D kmene do 200 mm</t>
  </si>
  <si>
    <t>kus</t>
  </si>
  <si>
    <t>CS ÚRS 2023 01</t>
  </si>
  <si>
    <t>4</t>
  </si>
  <si>
    <t>1655220249</t>
  </si>
  <si>
    <t>PP</t>
  </si>
  <si>
    <t>Pokácení stromu směrové v celku s odřezáním kmene a s odvětvením průměru kmene přes 100 do 200 mm</t>
  </si>
  <si>
    <t>112251101</t>
  </si>
  <si>
    <t>Odstranění pařezů D do 300 mm</t>
  </si>
  <si>
    <t>290134296</t>
  </si>
  <si>
    <t>Odstranění pařezů strojně s jejich vykopáním, vytrháním nebo odstřelením průměru přes 100 do 300 mm</t>
  </si>
  <si>
    <t>3</t>
  </si>
  <si>
    <t>113107225</t>
  </si>
  <si>
    <t>Odstranění podkladu z kameniva drceného tl 500 mm strojně pl přes 200 m2</t>
  </si>
  <si>
    <t>m2</t>
  </si>
  <si>
    <t>-15180629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</si>
  <si>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</si>
  <si>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VV</t>
  </si>
  <si>
    <t>př.č. C.3, D.1.02, D.1.03, D.1.04, D.1.06</t>
  </si>
  <si>
    <t>stoka 1-komunikace</t>
  </si>
  <si>
    <t>139*1,4</t>
  </si>
  <si>
    <t>stoka 1-1-komunikace</t>
  </si>
  <si>
    <t>8*1,2</t>
  </si>
  <si>
    <t>přpojení kanalizace do stoky 1-1</t>
  </si>
  <si>
    <t>(3+3)*1,2</t>
  </si>
  <si>
    <t>3*1,1</t>
  </si>
  <si>
    <t>přepojení přípojek-komunikace</t>
  </si>
  <si>
    <t>22*1,1</t>
  </si>
  <si>
    <t>přepojení UV</t>
  </si>
  <si>
    <t>37,5*1,1</t>
  </si>
  <si>
    <t>Součet</t>
  </si>
  <si>
    <t>113107231</t>
  </si>
  <si>
    <t>Odstranění podkladu z betonu prostého tl 150 mm strojně pl přes 200 m2</t>
  </si>
  <si>
    <t>1337009784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</si>
  <si>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</si>
  <si>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přepojení přípojek-chodník</t>
  </si>
  <si>
    <t>přepojení UV-chodník</t>
  </si>
  <si>
    <t>1,5*1,1</t>
  </si>
  <si>
    <t>5</t>
  </si>
  <si>
    <t>113107241</t>
  </si>
  <si>
    <t>Odstranění podkladu živičného tl 50 mm strojně pl přes 200 m2</t>
  </si>
  <si>
    <t>-527058203</t>
  </si>
  <si>
    <t>Odstranění podkladů nebo krytů strojně plochy jednotlivě přes 200 m2 s přemístěním hmot na skládku na vzdálenost do 20 m nebo s naložením na dopravní prostředek živičných, o tl. vrstvy do 50 mm</t>
  </si>
  <si>
    <t>139*3</t>
  </si>
  <si>
    <t>8*3</t>
  </si>
  <si>
    <t>(3+3)*3</t>
  </si>
  <si>
    <t>3*3</t>
  </si>
  <si>
    <t>22*3</t>
  </si>
  <si>
    <t>37,5*3</t>
  </si>
  <si>
    <t>1,5*3</t>
  </si>
  <si>
    <t>6</t>
  </si>
  <si>
    <t>113107242</t>
  </si>
  <si>
    <t>Odstranění podkladu živičného tl 100 mm strojně pl přes 200 m2</t>
  </si>
  <si>
    <t>-1680929389</t>
  </si>
  <si>
    <t>Odstranění podkladů nebo krytů strojně plochy jednotlivě přes 200 m2 s přemístěním hmot na skládku na vzdálenost do 20 m nebo s naložením na dopravní prostředek živičných, o tl. vrstvy přes 50 do 100 mm</t>
  </si>
  <si>
    <t>7</t>
  </si>
  <si>
    <t>113107323</t>
  </si>
  <si>
    <t>Odstranění podkladu z kameniva drceného tl 300 mm strojně pl do 50 m2</t>
  </si>
  <si>
    <t>-859939602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</si>
  <si>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</si>
  <si>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8</t>
  </si>
  <si>
    <t>113107331</t>
  </si>
  <si>
    <t>Odstranění podkladu z betonu prostého tl 150 mm strojně pl do 50 m2</t>
  </si>
  <si>
    <t>-807619013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</si>
  <si>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</si>
  <si>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9</t>
  </si>
  <si>
    <t>113201112</t>
  </si>
  <si>
    <t>Vytrhání obrub silničních ležatých</t>
  </si>
  <si>
    <t>m</t>
  </si>
  <si>
    <t>-1394359596</t>
  </si>
  <si>
    <t>stoka 1-1</t>
  </si>
  <si>
    <t>1*3</t>
  </si>
  <si>
    <t>přepojení přípojek</t>
  </si>
  <si>
    <t>8*2</t>
  </si>
  <si>
    <t>1*2</t>
  </si>
  <si>
    <t>10</t>
  </si>
  <si>
    <t>113201112_1R</t>
  </si>
  <si>
    <t>Vytrhání vodících pásků</t>
  </si>
  <si>
    <t>-1317272545</t>
  </si>
  <si>
    <t>11</t>
  </si>
  <si>
    <t>113202111</t>
  </si>
  <si>
    <t>Vytrhání obrub krajníků obrubníků stojatých</t>
  </si>
  <si>
    <t>1455898757</t>
  </si>
  <si>
    <t xml:space="preserve">Vytrhání obrub  s vybouráním lože, s přemístěním hmot na skládku na vzdálenost do 3 m nebo s naložením na dopravní prostředek z krajníků nebo obrubníků stojatých</t>
  </si>
  <si>
    <t>př.č. C.3, D.1.01, D.1.02, D.2.05,</t>
  </si>
  <si>
    <t>propojení přípojek</t>
  </si>
  <si>
    <t>7*3</t>
  </si>
  <si>
    <t>12</t>
  </si>
  <si>
    <t>115101201</t>
  </si>
  <si>
    <t>Čerpání vody na dopravní výšku do 10 m průměrný přítok do 500 l/min</t>
  </si>
  <si>
    <t>hod</t>
  </si>
  <si>
    <t>1245942115</t>
  </si>
  <si>
    <t xml:space="preserve">př.č.  D.1.01</t>
  </si>
  <si>
    <t>spodní voda</t>
  </si>
  <si>
    <t>100*24</t>
  </si>
  <si>
    <t>přečerpání splašků</t>
  </si>
  <si>
    <t>13</t>
  </si>
  <si>
    <t>115101301</t>
  </si>
  <si>
    <t>Pohotovost čerpací soupravy pro dopravní výšku do 10 m přítok do 500 l/min</t>
  </si>
  <si>
    <t>den</t>
  </si>
  <si>
    <t>-2032035577</t>
  </si>
  <si>
    <t>100</t>
  </si>
  <si>
    <t>14</t>
  </si>
  <si>
    <t>119001401</t>
  </si>
  <si>
    <t>Dočasné zajištění potrubí ocelového nebo litinového DN do 200</t>
  </si>
  <si>
    <t>1758910957</t>
  </si>
  <si>
    <t>př.č. C.3, D.1.02, D.1.03</t>
  </si>
  <si>
    <t>stoka 1</t>
  </si>
  <si>
    <t>5*1,4</t>
  </si>
  <si>
    <t>2*1,2</t>
  </si>
  <si>
    <t>10*1,1</t>
  </si>
  <si>
    <t>119001421</t>
  </si>
  <si>
    <t>Dočasné zajištění kabelů a kabelových tratí ze 3 volně ložených kabelů</t>
  </si>
  <si>
    <t>-2076996087</t>
  </si>
  <si>
    <t>2*1,4</t>
  </si>
  <si>
    <t>3*1,2</t>
  </si>
  <si>
    <t>32*1,1</t>
  </si>
  <si>
    <t>16</t>
  </si>
  <si>
    <t>119002121</t>
  </si>
  <si>
    <t>Pomocné konstrukce při zabezpečení výkopů přechodovou lávkou l do 2 m včetně zábradlí zřízení</t>
  </si>
  <si>
    <t>538147822</t>
  </si>
  <si>
    <t>Pomocné konstrukce při zabezpečení výkopu vodorovné pochůzné přechodová lávka do délky 2 000 mm včetně zábradlí zřízení</t>
  </si>
  <si>
    <t>17</t>
  </si>
  <si>
    <t>119002122</t>
  </si>
  <si>
    <t>Pomocné konstrukce při zabezpečení výkopů přechodovou lávkou l do 2 m včetně zábradlí odstranění</t>
  </si>
  <si>
    <t>1371183596</t>
  </si>
  <si>
    <t>Pomocné konstrukce při zabezpečení výkopu vodorovné pochůzné přechodová lávka do délky 2 000 mm včetně zábradlí odstranění</t>
  </si>
  <si>
    <t>18</t>
  </si>
  <si>
    <t>119002411</t>
  </si>
  <si>
    <t xml:space="preserve">Pojezdový ocelový plech pro zabezpčení výkopu  zřízení</t>
  </si>
  <si>
    <t>1453940520</t>
  </si>
  <si>
    <t>Pomocné konstrukce při zabezpečení výkopu vodorovné pojízdné z tlustého ocelového plechu šířky výkopu do 1,0 m zřízení</t>
  </si>
  <si>
    <t>2*(3*3)</t>
  </si>
  <si>
    <t>19</t>
  </si>
  <si>
    <t>119002412</t>
  </si>
  <si>
    <t>Pojezdový ocelový plech pro zabezpčení výkopu odstranění</t>
  </si>
  <si>
    <t>1568673824</t>
  </si>
  <si>
    <t>Pomocné konstrukce při zabezpečení výkopu vodorovné pojízdné z tlustého ocelového plechu šířky výkopu do 1,0 m odstranění</t>
  </si>
  <si>
    <t>20</t>
  </si>
  <si>
    <t>119003223</t>
  </si>
  <si>
    <t>Mobilní plotová zábrana s profilovaným plechem výšky do 2,2 m pro zabezpečení výkopu zřízení</t>
  </si>
  <si>
    <t>-92983080</t>
  </si>
  <si>
    <t>Pomocné konstrukce při zabezpečení výkopu svislé ocelové mobilní oplocení, výšky do 2,2 m panely vyplněné profilovaným plechem zřízení</t>
  </si>
  <si>
    <t>zajištění stoky</t>
  </si>
  <si>
    <t>139+139</t>
  </si>
  <si>
    <t>8+8</t>
  </si>
  <si>
    <t>přípojky</t>
  </si>
  <si>
    <t>93,5+93,5</t>
  </si>
  <si>
    <t>119003224</t>
  </si>
  <si>
    <t>Mobilní plotová zábrana s profilovaným plechem výšky do 2,2 m pro zabezpečení výkopu odstranění</t>
  </si>
  <si>
    <t>26691149</t>
  </si>
  <si>
    <t>Pomocné konstrukce při zabezpečení výkopu svislé ocelové mobilní oplocení, výšky do 2,2 m panely vyplněné profilovaným plechem odstranění</t>
  </si>
  <si>
    <t>22</t>
  </si>
  <si>
    <t>121151103</t>
  </si>
  <si>
    <t>Sejmutí ornice plochy do 100 m2 tl vrstvy do 200 mm strojně</t>
  </si>
  <si>
    <t>-494560324</t>
  </si>
  <si>
    <t>př.č. C.3, D.1.05, D.1.06</t>
  </si>
  <si>
    <t>10,5*3</t>
  </si>
  <si>
    <t>23</t>
  </si>
  <si>
    <t>130001101</t>
  </si>
  <si>
    <t>Příplatek za ztížení vykopávky v blízkosti podzemního vedení</t>
  </si>
  <si>
    <t>m3</t>
  </si>
  <si>
    <t>1992104175</t>
  </si>
  <si>
    <t>(2*1,4*3,0)*7</t>
  </si>
  <si>
    <t>(2*1,2*2,0)*4</t>
  </si>
  <si>
    <t>(2*1,2*2,0)*2</t>
  </si>
  <si>
    <t>(2*1,1*3,0)*42</t>
  </si>
  <si>
    <t>(2*1,1*2,0)*3</t>
  </si>
  <si>
    <t>24</t>
  </si>
  <si>
    <t>132154205</t>
  </si>
  <si>
    <t>Hloubení zapažených rýh š do 2000 mm v hornině třídy těžitelnosti I, skupiny 1 a 2 objem do 1000 m3</t>
  </si>
  <si>
    <t>710452297</t>
  </si>
  <si>
    <t>Hloubení zapažených rýh šířky přes 800 do 2 000 mm strojně s urovnáním dna do předepsaného profilu a spádu v hornině třídy těžitelnosti I skupiny 1 a 2 přes 500 do 1 000 m3</t>
  </si>
  <si>
    <t>139*1,4*3</t>
  </si>
  <si>
    <t>8*1,2*2</t>
  </si>
  <si>
    <t>(3+3)*1,2*2</t>
  </si>
  <si>
    <t>3*1,1*1,5</t>
  </si>
  <si>
    <t>54,5*1,1*3</t>
  </si>
  <si>
    <t>39,0*1,1*2,0</t>
  </si>
  <si>
    <t>25</t>
  </si>
  <si>
    <t>151811132</t>
  </si>
  <si>
    <t>Osazení pažicího boxu hl výkopu do 4 m š do 2,5 m</t>
  </si>
  <si>
    <t>-639992764</t>
  </si>
  <si>
    <t>Zřízení pažicích boxů pro pažení a rozepření stěn rýh podzemního vedení hloubka výkopu do 4 m, šířka přes 1,2 do 2,5 m</t>
  </si>
  <si>
    <t>139*2*3</t>
  </si>
  <si>
    <t>8*2*2</t>
  </si>
  <si>
    <t>(3+3)*2*2</t>
  </si>
  <si>
    <t>3*2*1,5</t>
  </si>
  <si>
    <t>54,5*2*3</t>
  </si>
  <si>
    <t>39,0*2*2,0</t>
  </si>
  <si>
    <t>26</t>
  </si>
  <si>
    <t>151811232</t>
  </si>
  <si>
    <t>Odstranění pažicího boxu hl výkopu do 4 m š do 2,5 m</t>
  </si>
  <si>
    <t>1329841159</t>
  </si>
  <si>
    <t>Odstranění pažicích boxů pro pažení a rozepření stěn rýh podzemního vedení hloubka výkopu do 4 m, šířka přes 1,2 do 2,5 m</t>
  </si>
  <si>
    <t>27</t>
  </si>
  <si>
    <t>162751117</t>
  </si>
  <si>
    <t>Vodorovné přemístění do 10000 m výkopku/sypaniny z horniny třídy těžitelnosti I, skupiny 1 až 3</t>
  </si>
  <si>
    <t>301209412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</si>
  <si>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</si>
  <si>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28</t>
  </si>
  <si>
    <t>162751119</t>
  </si>
  <si>
    <t>Příplatek k vodorovnému přemístění výkopku/sypaniny z horniny třídy těžitelnosti I, skupiny 1 až 3 ZKD 1000 m přes 10000 m</t>
  </si>
  <si>
    <t>-1775026550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</si>
  <si>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</si>
  <si>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888*20 'Přepočtené koeficientem množství</t>
  </si>
  <si>
    <t>30</t>
  </si>
  <si>
    <t>171201221</t>
  </si>
  <si>
    <t>Poplatek za uložení na skládce (skládkovné) zeminy a kamení kód odpadu 17 05 04</t>
  </si>
  <si>
    <t>t</t>
  </si>
  <si>
    <t>vlastní</t>
  </si>
  <si>
    <t>-1911191298</t>
  </si>
  <si>
    <t>Poplatek za uložení stavebního odpadu na skládce (skládkovné) zeminy a kamení zatříděného do Katalogu odpadů pod kódem 17 05 04</t>
  </si>
  <si>
    <t>888*2 'Přepočtené koeficientem množství</t>
  </si>
  <si>
    <t>120</t>
  </si>
  <si>
    <t>171251201</t>
  </si>
  <si>
    <t>Uložení sypaniny na skládky nebo meziskládky</t>
  </si>
  <si>
    <t>170881460</t>
  </si>
  <si>
    <t>Uložení sypaniny na skládky nebo meziskládky bez hutnění s upravením uložené sypaniny do předepsaného tvaru</t>
  </si>
  <si>
    <t>31</t>
  </si>
  <si>
    <t>174151101</t>
  </si>
  <si>
    <t>Zásyp jam, šachet rýh nebo kolem objektů sypaninou se zhutněním</t>
  </si>
  <si>
    <t>18872681</t>
  </si>
  <si>
    <t>Zásyp sypaninou z jakékoliv horniny strojně s uložením výkopku ve vrstvách se zhutněním jam, šachet, rýh nebo kolem objektů v těchto vykopávkách</t>
  </si>
  <si>
    <t>nahrazení nevhodné zeminy</t>
  </si>
  <si>
    <t>139*1,4*2,1</t>
  </si>
  <si>
    <t>8*1,2*1,2</t>
  </si>
  <si>
    <t>(3+3)*1,2*1,2</t>
  </si>
  <si>
    <t>3*1,1*0,3</t>
  </si>
  <si>
    <t>54,5*1,1*2,3</t>
  </si>
  <si>
    <t>39,0*1,1*1,35</t>
  </si>
  <si>
    <t>32</t>
  </si>
  <si>
    <t>M</t>
  </si>
  <si>
    <t>58331200</t>
  </si>
  <si>
    <t>štěrkopísek netříděný zásypový</t>
  </si>
  <si>
    <t>-968920381</t>
  </si>
  <si>
    <t>625,61*2 'Přepočtené koeficientem množství</t>
  </si>
  <si>
    <t>33</t>
  </si>
  <si>
    <t>175111101</t>
  </si>
  <si>
    <t>Obsypání potrubí ručně sypaninou bez prohození, uloženou do 3 m</t>
  </si>
  <si>
    <t>1499036837</t>
  </si>
  <si>
    <t>139*1,4*0,9</t>
  </si>
  <si>
    <t>8*1,2*0,8</t>
  </si>
  <si>
    <t>(3+3)*1,2*0,8</t>
  </si>
  <si>
    <t>3*1,1*0,65</t>
  </si>
  <si>
    <t>54,5*1,1*0,7</t>
  </si>
  <si>
    <t>39,0*1,1*0,65</t>
  </si>
  <si>
    <t>34</t>
  </si>
  <si>
    <t>58337303</t>
  </si>
  <si>
    <t>štěrkopísek frakce 0/8</t>
  </si>
  <si>
    <t>-1156240492</t>
  </si>
  <si>
    <t>260,575*2 'Přepočtené koeficientem množství</t>
  </si>
  <si>
    <t>35</t>
  </si>
  <si>
    <t>181311103</t>
  </si>
  <si>
    <t>Rozprostření ornice tl vrstvy do 200 mm v rovině nebo ve svahu do 1:5 ručně</t>
  </si>
  <si>
    <t>743382903</t>
  </si>
  <si>
    <t>Rozprostření a urovnání ornice v rovině nebo ve svahu sklonu do 1:5 ručně při souvislé ploše, tl. vrstvy do 200 mm</t>
  </si>
  <si>
    <t>36</t>
  </si>
  <si>
    <t>181411141</t>
  </si>
  <si>
    <t>Založení parterového trávníku výsevem plochy do 1000 m2 v rovině a ve svahu do 1:5</t>
  </si>
  <si>
    <t>-1337605550</t>
  </si>
  <si>
    <t>37</t>
  </si>
  <si>
    <t>00572470</t>
  </si>
  <si>
    <t>osivo směs travní univerzál</t>
  </si>
  <si>
    <t>kg</t>
  </si>
  <si>
    <t>-982341882</t>
  </si>
  <si>
    <t>31,5*0,02 'Přepočtené koeficientem množství</t>
  </si>
  <si>
    <t>38</t>
  </si>
  <si>
    <t>184004313</t>
  </si>
  <si>
    <t>Výsadba sazenic stromů v nad 600 do 1500 mm do jamky D 500 mm hl 500 mm</t>
  </si>
  <si>
    <t>-44979614</t>
  </si>
  <si>
    <t xml:space="preserve">Výsadba sazenic bez vykopání jamek a bez donesení hlíny  stromů (školkovaných) v. přes 600 do 1500 mm, jamky o průměru 500 mm, hl. 500 mm</t>
  </si>
  <si>
    <t>39</t>
  </si>
  <si>
    <t>02660348</t>
  </si>
  <si>
    <t>Zerav západní /Thuja occidentalis/ 100-150cm</t>
  </si>
  <si>
    <t>1254295296</t>
  </si>
  <si>
    <t>40</t>
  </si>
  <si>
    <t>184004722</t>
  </si>
  <si>
    <t>Sazenice keřů bez balu v nad 250 do 600 do jamky D 350 mm hl 350 mm</t>
  </si>
  <si>
    <t>-1307433086</t>
  </si>
  <si>
    <t xml:space="preserve">Výsadba sazenic bez vykopání jamek a bez donesení hlíny  keřů bez balu, výšky přes 250 do 600 mm, do jamky o průměru 350 mm, hl. 350 mm</t>
  </si>
  <si>
    <t>př.č. C.3</t>
  </si>
  <si>
    <t>přípojky-záhon se živým plotem</t>
  </si>
  <si>
    <t>20/0,3</t>
  </si>
  <si>
    <t>41</t>
  </si>
  <si>
    <t>184004912</t>
  </si>
  <si>
    <t>Příplatek za donesení hlíny do jamky D 350 mm hl 350 mm</t>
  </si>
  <si>
    <t>197010968</t>
  </si>
  <si>
    <t xml:space="preserve">Výsadba sazenic bez vykopání jamek a bez donesení hlíny  Příplatek k cenám za donesení hlíny ze vzdálenosti do 10 m pro výsadbu do jamky o průměru 350 mm, hl. 350 mm</t>
  </si>
  <si>
    <t>42</t>
  </si>
  <si>
    <t>10391100</t>
  </si>
  <si>
    <t>kůra mulčovací VL</t>
  </si>
  <si>
    <t>50643654</t>
  </si>
  <si>
    <t>20*1,5*0,2</t>
  </si>
  <si>
    <t>Zakládání</t>
  </si>
  <si>
    <t>43</t>
  </si>
  <si>
    <t>212752701</t>
  </si>
  <si>
    <t>Trativod z drenážních trubek tunelových PVC-U SN 4 perforace 220° včetně lože otevřený výkop DN 100 pro liniové stavby</t>
  </si>
  <si>
    <t>-191580634</t>
  </si>
  <si>
    <t>139</t>
  </si>
  <si>
    <t>(3+3)</t>
  </si>
  <si>
    <t>54,5</t>
  </si>
  <si>
    <t>39,0</t>
  </si>
  <si>
    <t>Svislé a kompletní konstrukce</t>
  </si>
  <si>
    <t>44</t>
  </si>
  <si>
    <t>358315114</t>
  </si>
  <si>
    <t>Bourání stoky kompletní nebo otvorů z prostého betonu plochy do 4 m2</t>
  </si>
  <si>
    <t>1779113738</t>
  </si>
  <si>
    <t>Bourání stoky kompletní nebo vybourání otvorů průřezové plochy do 4 m2 ve stokách ze zdiva z prostého betonu</t>
  </si>
  <si>
    <t>př.č. C.2, D.1.02, D.1.3, D.1.6</t>
  </si>
  <si>
    <t>139*1,4*0,7</t>
  </si>
  <si>
    <t>8*1,2*0,6</t>
  </si>
  <si>
    <t>(3+3)*1,2*0,6</t>
  </si>
  <si>
    <t>3*1,1*0,4</t>
  </si>
  <si>
    <t>54,5*1,1*0,4</t>
  </si>
  <si>
    <t>39,0*1,1*0,4</t>
  </si>
  <si>
    <t>šachty dna</t>
  </si>
  <si>
    <t>1,5*1,5*0,2*5</t>
  </si>
  <si>
    <t>4*1*0,25*5</t>
  </si>
  <si>
    <t>šachty skruže</t>
  </si>
  <si>
    <t>3,14*1*0,12*2*5</t>
  </si>
  <si>
    <t>45</t>
  </si>
  <si>
    <t>359901211</t>
  </si>
  <si>
    <t>Monitoring stoky jakékoli výšky na nové kanalizaci</t>
  </si>
  <si>
    <t>-1867540425</t>
  </si>
  <si>
    <t>př.č. D.1.01</t>
  </si>
  <si>
    <t>46</t>
  </si>
  <si>
    <t>R-01</t>
  </si>
  <si>
    <t>Vyplnění stávající stoky prostým betonem</t>
  </si>
  <si>
    <t>-1251226686</t>
  </si>
  <si>
    <t xml:space="preserve">př.č. C.3, D.1.01, </t>
  </si>
  <si>
    <t>Vodorovné konstrukce</t>
  </si>
  <si>
    <t>47</t>
  </si>
  <si>
    <t>451541111</t>
  </si>
  <si>
    <t>Lože pod potrubí otevřený výkop ze štěrkodrtě</t>
  </si>
  <si>
    <t>-372155963</t>
  </si>
  <si>
    <t>139*1,4*0,1</t>
  </si>
  <si>
    <t>8*1,2*0,1</t>
  </si>
  <si>
    <t>(3+3)*1,2*0,1</t>
  </si>
  <si>
    <t>3*1,1*0,1</t>
  </si>
  <si>
    <t>54,5*1,1*0,1</t>
  </si>
  <si>
    <t>39,0*1,1*0,1</t>
  </si>
  <si>
    <t>48</t>
  </si>
  <si>
    <t>452111111</t>
  </si>
  <si>
    <t>Osazení betonových pražců otevřený výkop pl do 25000 mm2</t>
  </si>
  <si>
    <t>621688662</t>
  </si>
  <si>
    <t>139/2,5*2</t>
  </si>
  <si>
    <t>8/2,5*2</t>
  </si>
  <si>
    <t>(3+3)/2,2*2</t>
  </si>
  <si>
    <t>3/2,5*2</t>
  </si>
  <si>
    <t>54,5/2,5*2</t>
  </si>
  <si>
    <t>39,0/2,5*2</t>
  </si>
  <si>
    <t>49</t>
  </si>
  <si>
    <t>59223733</t>
  </si>
  <si>
    <t>podkladek pod trouby betonové/ŽB DN 300-500</t>
  </si>
  <si>
    <t>-523020964</t>
  </si>
  <si>
    <t>50</t>
  </si>
  <si>
    <t>452112111</t>
  </si>
  <si>
    <t>Osazení betonových prstenců nebo rámů v do 100 mm</t>
  </si>
  <si>
    <t>-629667233</t>
  </si>
  <si>
    <t>př.č. D.1.06</t>
  </si>
  <si>
    <t>stoky</t>
  </si>
  <si>
    <t>51</t>
  </si>
  <si>
    <t>59224185</t>
  </si>
  <si>
    <t>prstenec šachtový vyrovnávací betonový 625x120x60mm</t>
  </si>
  <si>
    <t>-559434310</t>
  </si>
  <si>
    <t>52</t>
  </si>
  <si>
    <t>59224187</t>
  </si>
  <si>
    <t>prstenec šachtový vyrovnávací betonový 625x120x100mm</t>
  </si>
  <si>
    <t>1819930266</t>
  </si>
  <si>
    <t>53</t>
  </si>
  <si>
    <t>59224188</t>
  </si>
  <si>
    <t>prstenec šachtový vyrovnávací betonový 625x120x120mm</t>
  </si>
  <si>
    <t>-1066972289</t>
  </si>
  <si>
    <t>54</t>
  </si>
  <si>
    <t>452311131</t>
  </si>
  <si>
    <t>Podkladní desky z betonu prostého tř. C 12/15 otevřený výkop</t>
  </si>
  <si>
    <t>-245170395</t>
  </si>
  <si>
    <t>př.č.D.1.01, D.1.06</t>
  </si>
  <si>
    <t>šachty</t>
  </si>
  <si>
    <t>(1,5*1,5*0,1)*6</t>
  </si>
  <si>
    <t>55</t>
  </si>
  <si>
    <t>452312131</t>
  </si>
  <si>
    <t>Sedlové lože z betonu prostého tř. C 12/15 otevřený výkop</t>
  </si>
  <si>
    <t>-261994083</t>
  </si>
  <si>
    <t>139*(0,585*0,155)</t>
  </si>
  <si>
    <t>8*(0,585*0,255)</t>
  </si>
  <si>
    <t>54,5*(0,585*0,205)</t>
  </si>
  <si>
    <t>39,0*(0,585*0,205)</t>
  </si>
  <si>
    <t>56</t>
  </si>
  <si>
    <t>452351101</t>
  </si>
  <si>
    <t>Bednění podkladních desek nebo bloků nebo sedlového lože otevřený výkop</t>
  </si>
  <si>
    <t>-304593165</t>
  </si>
  <si>
    <t>139*(0,155*2)</t>
  </si>
  <si>
    <t>8*(0,1*2)</t>
  </si>
  <si>
    <t>(3+3)*(0,1*2)</t>
  </si>
  <si>
    <t>3*(0,1*2)</t>
  </si>
  <si>
    <t>54,5*(0,1*2)</t>
  </si>
  <si>
    <t>39,0*(0,1*2)</t>
  </si>
  <si>
    <t>(4*1,5*0,1)*6</t>
  </si>
  <si>
    <t>Komunikace</t>
  </si>
  <si>
    <t>57</t>
  </si>
  <si>
    <t>564861111</t>
  </si>
  <si>
    <t>Podklad ze štěrkodrtě ŠD tl 200 mm</t>
  </si>
  <si>
    <t>1115536458</t>
  </si>
  <si>
    <t>př.č. C.3, D.1.02, D.1.06</t>
  </si>
  <si>
    <t>přepojení UV-komunikace</t>
  </si>
  <si>
    <t>58</t>
  </si>
  <si>
    <t>564861115</t>
  </si>
  <si>
    <t>Podklad ze štěrkodrtě ŠD tl 240 mm</t>
  </si>
  <si>
    <t>2134808610</t>
  </si>
  <si>
    <t>Podklad ze štěrkodrti ŠD s rozprostřením a zhutněním, po zhutnění tl. 240 mm</t>
  </si>
  <si>
    <t>59</t>
  </si>
  <si>
    <t>567114113_1R</t>
  </si>
  <si>
    <t>Podklad z podkladového betonu tř. PB III (C12/15) tl 60 mm</t>
  </si>
  <si>
    <t>1499953652</t>
  </si>
  <si>
    <t>Podklad z podkladového betonu PB tř. PB III (C 12/15) tl. 60 mm</t>
  </si>
  <si>
    <t>60</t>
  </si>
  <si>
    <t>567122114</t>
  </si>
  <si>
    <t>Podklad ze směsi stmelené cementem SC C 8/10 (KSC I) tl 150 mm</t>
  </si>
  <si>
    <t>-1588670938</t>
  </si>
  <si>
    <t>Podklad ze směsi stmelené cementem SC bez dilatačních spár, s rozprostřením a zhutněním SC C 8/10 (KSC I), po zhutnění tl. 150 mm</t>
  </si>
  <si>
    <t>61</t>
  </si>
  <si>
    <t>573111112</t>
  </si>
  <si>
    <t>Postřik živičný infiltrační s posypem z asfaltu množství 1 kg/m2</t>
  </si>
  <si>
    <t>995702223</t>
  </si>
  <si>
    <t>62</t>
  </si>
  <si>
    <t>573231111</t>
  </si>
  <si>
    <t>Postřik živičný spojovací ze silniční emulze v množství do 0,7 kg/m2</t>
  </si>
  <si>
    <t>-1839969633</t>
  </si>
  <si>
    <t>Postřik živičný spojovací bez posypu kamenivem ze silniční emulze, v množství od 0,50 do 0,80 kg/m2</t>
  </si>
  <si>
    <t>63</t>
  </si>
  <si>
    <t>577134131</t>
  </si>
  <si>
    <t>Asfaltový beton vrstva obrusná ACO 11 (ABS) tř. I tl 40 mm š do 3 m z modifikovaného asfaltu</t>
  </si>
  <si>
    <t>-93004335</t>
  </si>
  <si>
    <t>Asfaltový beton vrstva obrusná ACO 11 (ABS) s rozprostřením a se zhutněním z modifikovaného asfaltu v pruhu šířky do 3 m, po zhutnění tl. 40 mm</t>
  </si>
  <si>
    <t>64</t>
  </si>
  <si>
    <t>577165132</t>
  </si>
  <si>
    <t>Asfaltový beton vrstva ložní ACL 16 (ABH) tl 70 mm š do 3 m z modifikovaného asfaltu</t>
  </si>
  <si>
    <t>-1110961487</t>
  </si>
  <si>
    <t>Asfaltový beton vrstva ložní ACL 16 (ABH) s rozprostřením a zhutněním z modifikovaného asfaltu v pruhu šířky do 3 m, po zhutnění tl. 70 mm</t>
  </si>
  <si>
    <t>Trubní vedení</t>
  </si>
  <si>
    <t>65</t>
  </si>
  <si>
    <t>831263195</t>
  </si>
  <si>
    <t>Příplatek za zřízení kanalizační přípojky DN 100 až 300</t>
  </si>
  <si>
    <t>1802871949</t>
  </si>
  <si>
    <t xml:space="preserve">Montáž potrubí z trub kameninových  hrdlových s integrovaným těsněním Příplatek k cenám za zřízení kanalizační přípojky DN od 100 do 300</t>
  </si>
  <si>
    <t>přepojení vpustí</t>
  </si>
  <si>
    <t>66</t>
  </si>
  <si>
    <t>831312121</t>
  </si>
  <si>
    <t>Montáž potrubí z trub kameninových hrdlových s integrovaným těsněním výkop sklon do 20 % DN 150</t>
  </si>
  <si>
    <t>-1226124255</t>
  </si>
  <si>
    <t xml:space="preserve">Montáž potrubí z trub kameninových  hrdlových s integrovaným těsněním v otevřeném výkopu ve sklonu do 20 % DN 150</t>
  </si>
  <si>
    <t>př.č. C.3, D.1.01, D.1.06</t>
  </si>
  <si>
    <t>UV</t>
  </si>
  <si>
    <t>67</t>
  </si>
  <si>
    <t>59710675</t>
  </si>
  <si>
    <t>trouba kameninová glazovaná DN 150 dl 1,50m spojovací systém F</t>
  </si>
  <si>
    <t>91398847</t>
  </si>
  <si>
    <t>42*1,015 'Přepočtené koeficientem množství</t>
  </si>
  <si>
    <t>68</t>
  </si>
  <si>
    <t>831312193</t>
  </si>
  <si>
    <t>Příplatek k montáži kameninového potrubí za napojení dvou dříků trub pomocí převlečné manžety DN 150</t>
  </si>
  <si>
    <t>12490511</t>
  </si>
  <si>
    <t xml:space="preserve">Montáž potrubí z trub kameninových  hrdlových s integrovaným těsněním Příplatek k cenám za napojení dvou dříků trub o stejném průměru (max. rozdíl 12 mm) pomocí převlečné manžety (manžeta zahrnuta v ceně) DN 150</t>
  </si>
  <si>
    <t>69</t>
  </si>
  <si>
    <t>59713313</t>
  </si>
  <si>
    <t>manžeta převlečná pro normální zatížení DN 150 průměr 175-200 š 150mm</t>
  </si>
  <si>
    <t>1554270295</t>
  </si>
  <si>
    <t>10*1,015 'Přepočtené koeficientem množství</t>
  </si>
  <si>
    <t>70</t>
  </si>
  <si>
    <t>831352121</t>
  </si>
  <si>
    <t>Montáž potrubí z trub kameninových hrdlových s integrovaným těsněním výkop sklon do 20 % DN 200</t>
  </si>
  <si>
    <t>1849390359</t>
  </si>
  <si>
    <t>71</t>
  </si>
  <si>
    <t>59710676</t>
  </si>
  <si>
    <t>trouba kameninová glazovaná DN 200 dl 1,50m spojovací systém F</t>
  </si>
  <si>
    <t>-1953264479</t>
  </si>
  <si>
    <t>72</t>
  </si>
  <si>
    <t>831352193</t>
  </si>
  <si>
    <t>Příplatek k montáži kameninového potrubí za napojení dvou dříků trub pomocí převlečné manžety DN 200</t>
  </si>
  <si>
    <t>-72234557</t>
  </si>
  <si>
    <t xml:space="preserve">Montáž potrubí z trub kameninových  hrdlových s integrovaným těsněním Příplatek k cenám za napojení dvou dříků trub o stejném průměru (max. rozdíl 12 mm) pomocí převlečné manžety (manžeta zahrnuta v ceně) DN 200</t>
  </si>
  <si>
    <t>73</t>
  </si>
  <si>
    <t>59713314</t>
  </si>
  <si>
    <t>manžeta převlečná DN 200 D 225-250 š 150mm tř 160</t>
  </si>
  <si>
    <t>-32937026</t>
  </si>
  <si>
    <t>74</t>
  </si>
  <si>
    <t>831372121</t>
  </si>
  <si>
    <t>Montáž potrubí z trub kameninových hrdlových s integrovaným těsněním výkop sklon do 20 % DN 300</t>
  </si>
  <si>
    <t>-501197691</t>
  </si>
  <si>
    <t xml:space="preserve">Montáž potrubí z trub kameninových  hrdlových s integrovaným těsněním v otevřeném výkopu ve sklonu do 20 % DN 300</t>
  </si>
  <si>
    <t>př.č. C.3, D.1.02, D.1.04</t>
  </si>
  <si>
    <t>75</t>
  </si>
  <si>
    <t>59710707</t>
  </si>
  <si>
    <t>trouba kameninová glazovaná DN 300 dl 2,50m spojovací systém C Třída 240</t>
  </si>
  <si>
    <t>1482910984</t>
  </si>
  <si>
    <t>6*1,015 'Přepočtené koeficientem množství</t>
  </si>
  <si>
    <t>76</t>
  </si>
  <si>
    <t>831372193</t>
  </si>
  <si>
    <t>Příplatek k montáži kameninového potrubí za napojení dvou dříků trub pomocí převlečné manžety DN 300</t>
  </si>
  <si>
    <t>-793369830</t>
  </si>
  <si>
    <t xml:space="preserve">Montáž potrubí z trub kameninových  hrdlových s integrovaným těsněním Příplatek k cenám za napojení dvou dříků trub o stejném průměru (max. rozdíl 12 mm) pomocí převlečné manžety (manžeta zahrnuta v ceně) DN 300</t>
  </si>
  <si>
    <t>1+1</t>
  </si>
  <si>
    <t>77</t>
  </si>
  <si>
    <t>59713318</t>
  </si>
  <si>
    <t>manžeta převlečná DN 300 D 335-360 š 190mm tř 160</t>
  </si>
  <si>
    <t>-1738412969</t>
  </si>
  <si>
    <t>78</t>
  </si>
  <si>
    <t>831392121</t>
  </si>
  <si>
    <t>Montáž potrubí z trub kameninových hrdlových s integrovaným těsněním výkop sklon do 20 % DN 400</t>
  </si>
  <si>
    <t>-1145580519</t>
  </si>
  <si>
    <t>79</t>
  </si>
  <si>
    <t>59710701</t>
  </si>
  <si>
    <t>trouba kameninová glazovaná DN 400 dl 2,50m spojovací systém C</t>
  </si>
  <si>
    <t>-1922639209</t>
  </si>
  <si>
    <t>80</t>
  </si>
  <si>
    <t>837312221</t>
  </si>
  <si>
    <t>Montáž kameninových tvarovek jednoosých s integrovaným těsněním otevřený výkop DN 150</t>
  </si>
  <si>
    <t>-1142199423</t>
  </si>
  <si>
    <t xml:space="preserve">Montáž kameninových tvarovek na potrubí z trub kameninových  v otevřeném výkopu s integrovaným těsněním jednoosých DN 150</t>
  </si>
  <si>
    <t>př.č. C.3, D.1.01, D.1.05, D.1.06</t>
  </si>
  <si>
    <t>4+1</t>
  </si>
  <si>
    <t>81</t>
  </si>
  <si>
    <t>59710984</t>
  </si>
  <si>
    <t>koleno kameninové glazované DN 150 45° spojovací systém F</t>
  </si>
  <si>
    <t>-1587973952</t>
  </si>
  <si>
    <t>4*1,015 'Přepočtené koeficientem množství</t>
  </si>
  <si>
    <t>82</t>
  </si>
  <si>
    <t>59711870</t>
  </si>
  <si>
    <t>vložka kameninová glazovaná šachtová DN 150 spojovací systém F</t>
  </si>
  <si>
    <t>-139445823</t>
  </si>
  <si>
    <t>83</t>
  </si>
  <si>
    <t>837352221</t>
  </si>
  <si>
    <t>Montáž kameninových tvarovek jednoosých s integrovaným těsněním otevřený výkop DN 200</t>
  </si>
  <si>
    <t>1027495596</t>
  </si>
  <si>
    <t>př.č. C.3, D.1.01, D.1.05, D.1.07</t>
  </si>
  <si>
    <t>6+2</t>
  </si>
  <si>
    <t>84</t>
  </si>
  <si>
    <t>59710986</t>
  </si>
  <si>
    <t>koleno kameninové glazované DN 200 45° spojovací systém F tř. 160</t>
  </si>
  <si>
    <t>655297893</t>
  </si>
  <si>
    <t>85</t>
  </si>
  <si>
    <t>59711871</t>
  </si>
  <si>
    <t>vložka kameninová glazovaná šachtová DN 200 spojovací systém F, tř.160</t>
  </si>
  <si>
    <t>939936564</t>
  </si>
  <si>
    <t>př.č. C.3, D.1.01, D.1.07</t>
  </si>
  <si>
    <t>86</t>
  </si>
  <si>
    <t>837391221</t>
  </si>
  <si>
    <t>Montáž kameninových tvarovek odbočných s integrovaným těsněním otevřený výkop DN 400</t>
  </si>
  <si>
    <t>1789820872</t>
  </si>
  <si>
    <t>př.č. C.3, D.1.02, D.1.05</t>
  </si>
  <si>
    <t>6+4</t>
  </si>
  <si>
    <t>87</t>
  </si>
  <si>
    <t>59711790</t>
  </si>
  <si>
    <t>odbočka kameninová glazovaná jednoduchá kolmá DN 400/150 dl 1000mm spojovací systém C/F tř.160/-</t>
  </si>
  <si>
    <t>-1790321475</t>
  </si>
  <si>
    <t>88</t>
  </si>
  <si>
    <t>59711790_1R</t>
  </si>
  <si>
    <t>odbočka kameninová glazovaná jednoduchá kolmá DN 400/200 dl 1000mm spojovací systém C/F tř.160/-</t>
  </si>
  <si>
    <t>323260945</t>
  </si>
  <si>
    <t>89</t>
  </si>
  <si>
    <t>837392221</t>
  </si>
  <si>
    <t>Montáž kameninových tvarovek jednoosých s integrovaným těsněním otevřený výkop DN 400</t>
  </si>
  <si>
    <t>-1110797117</t>
  </si>
  <si>
    <t>př.č. C.3, D.1.02, D.1.07</t>
  </si>
  <si>
    <t>90</t>
  </si>
  <si>
    <t>59711880</t>
  </si>
  <si>
    <t>vložka kameninová glazovaná šachtová DN 400 spojovací systém C, tř.160</t>
  </si>
  <si>
    <t>1863015723</t>
  </si>
  <si>
    <t>12*1,015 'Přepočtené koeficientem množství</t>
  </si>
  <si>
    <t>91</t>
  </si>
  <si>
    <t>892352121</t>
  </si>
  <si>
    <t>Tlaková zkouška vzduchem potrubí DN 200 těsnícím vakem ucpávkovým</t>
  </si>
  <si>
    <t>úsek</t>
  </si>
  <si>
    <t>134268746</t>
  </si>
  <si>
    <t>př.č. C.2, D.1.01</t>
  </si>
  <si>
    <t>92</t>
  </si>
  <si>
    <t>892372121</t>
  </si>
  <si>
    <t>Tlaková zkouška vzduchem potrubí DN 300 těsnícím vakem ucpávkovým</t>
  </si>
  <si>
    <t>-593243782</t>
  </si>
  <si>
    <t>Tlakové zkoušky vzduchem těsnícími vaky ucpávkovými DN 300</t>
  </si>
  <si>
    <t>93</t>
  </si>
  <si>
    <t>892392121</t>
  </si>
  <si>
    <t>Tlaková zkouška vzduchem potrubí DN 400 těsnícím vakem ucpávkovým</t>
  </si>
  <si>
    <t>-564530099</t>
  </si>
  <si>
    <t>94</t>
  </si>
  <si>
    <t>894411131</t>
  </si>
  <si>
    <t>Zřízení šachet kanalizačních z betonových dílců na potrubí DN nad 300 do 400 dno beton tř. C 25/30</t>
  </si>
  <si>
    <t>-1859140129</t>
  </si>
  <si>
    <t>př.č. C.2, D.1.01, D.1.07</t>
  </si>
  <si>
    <t>stoka 1, stoka 1-1</t>
  </si>
  <si>
    <t>5+1</t>
  </si>
  <si>
    <t>95</t>
  </si>
  <si>
    <t>59224162_1R</t>
  </si>
  <si>
    <t>skruž betonová s ocelová se stupadly +PE povlakem TBS-Q 1000/1000/120 SP 100x100x12cm</t>
  </si>
  <si>
    <t>1288307123</t>
  </si>
  <si>
    <t>2*1,015 'Přepočtené koeficientem množství</t>
  </si>
  <si>
    <t>96</t>
  </si>
  <si>
    <t>59224161_1R</t>
  </si>
  <si>
    <t>skruž betonová s ocelová se stupadly +PE povlakem TBS-Q 1000/500/120 SP 100x50x12cm</t>
  </si>
  <si>
    <t>799452593</t>
  </si>
  <si>
    <t>97</t>
  </si>
  <si>
    <t>59224160_1R</t>
  </si>
  <si>
    <t>skruž betonová s ocelová se stupadly +PE povlakem TBS-Q 1000/250/120 SP 100x25x12cm</t>
  </si>
  <si>
    <t>-1529331248</t>
  </si>
  <si>
    <t>3*1,015 'Přepočtené koeficientem množství</t>
  </si>
  <si>
    <t>98</t>
  </si>
  <si>
    <t>59224338</t>
  </si>
  <si>
    <t>dno betonové šachty kanalizační přímé 100x80x50cm</t>
  </si>
  <si>
    <t>-602955331</t>
  </si>
  <si>
    <t>99</t>
  </si>
  <si>
    <t>59224168</t>
  </si>
  <si>
    <t>skruž betonová přechodová 62,5/100x60x12cm, stupadla poplastovaná kapsová</t>
  </si>
  <si>
    <t>1313149391</t>
  </si>
  <si>
    <t>59224348</t>
  </si>
  <si>
    <t>těsnění elastomerové pro spojení šachetních dílů DN 1000</t>
  </si>
  <si>
    <t>718127778</t>
  </si>
  <si>
    <t>101</t>
  </si>
  <si>
    <t>899104112</t>
  </si>
  <si>
    <t>Osazení poklopů litinových nebo ocelových včetně rámů pro třídu zatížení D400, E600</t>
  </si>
  <si>
    <t>273829392</t>
  </si>
  <si>
    <t>Osazení poklopů litinových a ocelových včetně rámů pro třídu zatížení D400, E600</t>
  </si>
  <si>
    <t>102</t>
  </si>
  <si>
    <t>552410140_1R</t>
  </si>
  <si>
    <t>Kanalizační poklop litinový, DN 600D 400 s kloubovým uložením v samonivelačním rámu bez odvětrání, se zajištěním</t>
  </si>
  <si>
    <t>1312415004</t>
  </si>
  <si>
    <t>Ostatní konstrukce a práce-bourání</t>
  </si>
  <si>
    <t>103</t>
  </si>
  <si>
    <t>915491211</t>
  </si>
  <si>
    <t>Osazení vodícího proužku z betonových desek do betonového lože tl do 100 mm š proužku 250 mm</t>
  </si>
  <si>
    <t>-739778149</t>
  </si>
  <si>
    <t>104</t>
  </si>
  <si>
    <t>59218002</t>
  </si>
  <si>
    <t>krajník silniční betonový 50x25x10cm</t>
  </si>
  <si>
    <t>1721344305</t>
  </si>
  <si>
    <t>105</t>
  </si>
  <si>
    <t>916231213</t>
  </si>
  <si>
    <t>Osazení chodníkového obrubníku betonového stojatého s boční opěrou do lože z betonu prostého</t>
  </si>
  <si>
    <t>104270776</t>
  </si>
  <si>
    <t>Osazení chodníkového obrubníku betonového se zřízením lože, s vyplněním a zatřením spár cementovou maltou stojatého s boční opěrou z betonu prostého, do lože z betonu prostého</t>
  </si>
  <si>
    <t>106</t>
  </si>
  <si>
    <t>59217002</t>
  </si>
  <si>
    <t>obrubník betonový zahradní šedý 1000x50x200mm</t>
  </si>
  <si>
    <t>1715798431</t>
  </si>
  <si>
    <t>107</t>
  </si>
  <si>
    <t>916241213</t>
  </si>
  <si>
    <t>Osazení obrubníku kamenného stojatého s boční opěrou do lože z betonu prostého</t>
  </si>
  <si>
    <t>-1712358466</t>
  </si>
  <si>
    <t>Osazení obrubníku kamenného se zřízením lože, s vyplněním a zatřením spár cementovou maltou stojatého s boční opěrou z betonu prostého, do lože z betonu prostého</t>
  </si>
  <si>
    <t>108</t>
  </si>
  <si>
    <t>58380203</t>
  </si>
  <si>
    <t>krajník kamenný žulový silniční 180x200x300-800mm</t>
  </si>
  <si>
    <t>-1616566988</t>
  </si>
  <si>
    <t>109</t>
  </si>
  <si>
    <t>919112212</t>
  </si>
  <si>
    <t>Řezání spár pro vytvoření komůrky š 10 mm hl 20 mm pro těsnící zálivku v živičném krytu</t>
  </si>
  <si>
    <t>1551303714</t>
  </si>
  <si>
    <t xml:space="preserve">Řezání dilatačních spár v živičném krytu  vytvoření komůrky pro těsnící zálivku šířky 10 mm, hloubky 20 mm</t>
  </si>
  <si>
    <t>139*2</t>
  </si>
  <si>
    <t>(3+3)*2</t>
  </si>
  <si>
    <t>3*2</t>
  </si>
  <si>
    <t>22*2</t>
  </si>
  <si>
    <t>37,5*2</t>
  </si>
  <si>
    <t>1,5*2</t>
  </si>
  <si>
    <t>110</t>
  </si>
  <si>
    <t>919121132</t>
  </si>
  <si>
    <t>Těsnění spár zálivkou za studena pro komůrky š 20 mm hl 40 mm s těsnicím profilem</t>
  </si>
  <si>
    <t>1638209564</t>
  </si>
  <si>
    <t>Utěsnění dilatačních spár zálivkou za studena v cementobetonovém nebo živičném krytu včetně adhezního nátěru s těsnicím profilem pod zálivkou, pro komůrky šířky 20 mm, hloubky 40 mm</t>
  </si>
  <si>
    <t>111</t>
  </si>
  <si>
    <t>919735112</t>
  </si>
  <si>
    <t>Řezání stávajícího živičného krytu hl do 100 mm</t>
  </si>
  <si>
    <t>-236014479</t>
  </si>
  <si>
    <t>Řezání stávajícího živičného krytu nebo podkladu hloubky přes 50 do 100 mm</t>
  </si>
  <si>
    <t>112</t>
  </si>
  <si>
    <t>977151125</t>
  </si>
  <si>
    <t>Jádrové vrty diamantovými korunkami do D 200 mm do stavebních materiálů</t>
  </si>
  <si>
    <t>-1277806894</t>
  </si>
  <si>
    <t>Jádrové vrty diamantovými korunkami do stavebních materiálů (železobetonu, betonu, cihel, obkladů, dlažeb, kamene) průměru přes 180 do 200 mm</t>
  </si>
  <si>
    <t>př.č. C.3, D.1.01, D.1.02, D.1.03</t>
  </si>
  <si>
    <t>997</t>
  </si>
  <si>
    <t>Přesun sutě</t>
  </si>
  <si>
    <t>113</t>
  </si>
  <si>
    <t>997006512</t>
  </si>
  <si>
    <t>Vodorovné doprava suti s naložením a složením na skládku do 1 km</t>
  </si>
  <si>
    <t>-2051032864</t>
  </si>
  <si>
    <t>114</t>
  </si>
  <si>
    <t>997006519</t>
  </si>
  <si>
    <t>Příplatek k vodorovnému přemístění suti na skládku ZKD 1 km přes 1 km</t>
  </si>
  <si>
    <t>-915675764</t>
  </si>
  <si>
    <t>827,145*20 'Přepočtené koeficientem množství</t>
  </si>
  <si>
    <t>115</t>
  </si>
  <si>
    <t>997006551</t>
  </si>
  <si>
    <t>Hrubé urovnání suti na skládce bez zhutnění</t>
  </si>
  <si>
    <t>923267028</t>
  </si>
  <si>
    <t>116</t>
  </si>
  <si>
    <t>997221615</t>
  </si>
  <si>
    <t>Poplatek za uložení na skládce (skládkovné) stavebního odpadu betonového kód odpadu 17 01 01</t>
  </si>
  <si>
    <t>316589531</t>
  </si>
  <si>
    <t>439,512+0,63</t>
  </si>
  <si>
    <t>117</t>
  </si>
  <si>
    <t>997221645</t>
  </si>
  <si>
    <t>Poplatek za uložení na skládce (skládkovné) odpadu asfaltového bez dehtu kód odpadu 17 03 02</t>
  </si>
  <si>
    <t>-848918574</t>
  </si>
  <si>
    <t>70,266+61,633</t>
  </si>
  <si>
    <t>118</t>
  </si>
  <si>
    <t>997221655</t>
  </si>
  <si>
    <t>-731769812</t>
  </si>
  <si>
    <t>255,389</t>
  </si>
  <si>
    <t>998</t>
  </si>
  <si>
    <t>Přesun hmot</t>
  </si>
  <si>
    <t>119</t>
  </si>
  <si>
    <t>998275101</t>
  </si>
  <si>
    <t>Přesun hmot pro trubní vedení z trub kameninových otevřený výkop</t>
  </si>
  <si>
    <t>-1401608003</t>
  </si>
  <si>
    <t>810-10 - VON 01 - Vedlejší a ostatní náklady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</si>
  <si>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</si>
  <si>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</si>
  <si>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</si>
  <si>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</si>
  <si>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</si>
  <si>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</si>
  <si>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</si>
  <si>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002100002_1R</t>
  </si>
  <si>
    <t>Vytýčení veškerých inž. sítí</t>
  </si>
  <si>
    <t>kpl</t>
  </si>
  <si>
    <t>361488487</t>
  </si>
  <si>
    <t>větně zpětného protokolárního předání jejich správcům</t>
  </si>
  <si>
    <t>002100002_2R</t>
  </si>
  <si>
    <t>Náhradní dodávka vody</t>
  </si>
  <si>
    <t>1494292144</t>
  </si>
  <si>
    <t>VRN1</t>
  </si>
  <si>
    <t>Průzkumné, geodetické a projektové práce</t>
  </si>
  <si>
    <t>012103000</t>
  </si>
  <si>
    <t>Geodetické práce před výstavbou - vytyčení inženýrských sítí</t>
  </si>
  <si>
    <t>soubor</t>
  </si>
  <si>
    <t>1581223399</t>
  </si>
  <si>
    <t>012303000</t>
  </si>
  <si>
    <t>Geodetické práce po výstavbě</t>
  </si>
  <si>
    <t>CS ÚRS 2015 01</t>
  </si>
  <si>
    <t>884851861</t>
  </si>
  <si>
    <t>Průzkumné, geodetické a projektové práce geodetické práce po výstavbě</t>
  </si>
  <si>
    <t>013244000_1R</t>
  </si>
  <si>
    <t>Plán zásad organizace výstavby</t>
  </si>
  <si>
    <t>-335783240</t>
  </si>
  <si>
    <t>013244000_2R</t>
  </si>
  <si>
    <t>Prováděcí dokumentace organizace dopravy v průběhu stavby</t>
  </si>
  <si>
    <t>-1581221540</t>
  </si>
  <si>
    <t>013254000_1R</t>
  </si>
  <si>
    <t>Dokumentace skutečného provedení stavby</t>
  </si>
  <si>
    <t>-810247290</t>
  </si>
  <si>
    <t>VRN3</t>
  </si>
  <si>
    <t>Zařízení staveniště</t>
  </si>
  <si>
    <t>030001000_1R</t>
  </si>
  <si>
    <t>Zajištění kompletního zařízení staveniště včetně připojení na inž. sítě</t>
  </si>
  <si>
    <t>397508536</t>
  </si>
  <si>
    <t>dle plánu zása organizace výstavby</t>
  </si>
  <si>
    <t>034103000</t>
  </si>
  <si>
    <t>Oplocení staveniště</t>
  </si>
  <si>
    <t>326873761</t>
  </si>
  <si>
    <t>034203000</t>
  </si>
  <si>
    <t>Zajištění přístupu na pozemky sousedících se staveništěm</t>
  </si>
  <si>
    <t>1566157984</t>
  </si>
  <si>
    <t>10x přejezdový plech</t>
  </si>
  <si>
    <t>50x lávka</t>
  </si>
  <si>
    <t>034403000</t>
  </si>
  <si>
    <t>Dopravní značení na staveništi</t>
  </si>
  <si>
    <t>811896109</t>
  </si>
  <si>
    <t>039103000_1R</t>
  </si>
  <si>
    <t>Rozebrání, bourání a odvoz zařízení staveniště</t>
  </si>
  <si>
    <t>170133780</t>
  </si>
  <si>
    <t>Likvidace zařízení staveniště</t>
  </si>
  <si>
    <t>VRN4</t>
  </si>
  <si>
    <t>Inženýrská činnost</t>
  </si>
  <si>
    <t>041903000</t>
  </si>
  <si>
    <t>Dozor jiné osoby</t>
  </si>
  <si>
    <t>-1866511558</t>
  </si>
  <si>
    <t>Inženýrská činnost dozory dozor jiné osoby</t>
  </si>
  <si>
    <t>042503000</t>
  </si>
  <si>
    <t>Plán BOZP na staveništi</t>
  </si>
  <si>
    <t>1621798746</t>
  </si>
  <si>
    <t>Inženýrská činnost posudky plán BOZP na staveništi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</si>
</sst>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810_P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Pardubice, ul. Ke Kamenci - kanalizace mezi ul. Štrossova a Wintrova II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Pardubice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30. 9. 2020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Vodovody a kanalizace Pardubice, a.s.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VK PROJEKT, spol. s 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Ladislav Konvalina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'810-1 - IO 01 - Kanalizace'!J30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'810-1 - IO 01 - Kanalizace'!P126</f>
        <v>0</v>
      </c>
      <c r="AV95" s="128">
        <f>'810-1 - IO 01 - Kanalizace'!J33</f>
        <v>0</v>
      </c>
      <c r="AW95" s="128">
        <f>'810-1 - IO 01 - Kanalizace'!J34</f>
        <v>0</v>
      </c>
      <c r="AX95" s="128">
        <f>'810-1 - IO 01 - Kanalizace'!J35</f>
        <v>0</v>
      </c>
      <c r="AY95" s="128">
        <f>'810-1 - IO 01 - Kanalizace'!J36</f>
        <v>0</v>
      </c>
      <c r="AZ95" s="128">
        <f>'810-1 - IO 01 - Kanalizace'!F33</f>
        <v>0</v>
      </c>
      <c r="BA95" s="128">
        <f>'810-1 - IO 01 - Kanalizace'!F34</f>
        <v>0</v>
      </c>
      <c r="BB95" s="128">
        <f>'810-1 - IO 01 - Kanalizace'!F35</f>
        <v>0</v>
      </c>
      <c r="BC95" s="128">
        <f>'810-1 - IO 01 - Kanalizace'!F36</f>
        <v>0</v>
      </c>
      <c r="BD95" s="130">
        <f>'810-1 - IO 01 - Kanalizace'!F37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16.5" customHeight="1">
      <c r="A96" s="119" t="s">
        <v>84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'810-10 - VON 01 - Vedlejš...'!J30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93</v>
      </c>
      <c r="AR96" s="126"/>
      <c r="AS96" s="132">
        <v>0</v>
      </c>
      <c r="AT96" s="133">
        <f>ROUND(SUM(AV96:AW96),2)</f>
        <v>0</v>
      </c>
      <c r="AU96" s="134">
        <f>'810-10 - VON 01 - Vedlejš...'!P121</f>
        <v>0</v>
      </c>
      <c r="AV96" s="133">
        <f>'810-10 - VON 01 - Vedlejš...'!J33</f>
        <v>0</v>
      </c>
      <c r="AW96" s="133">
        <f>'810-10 - VON 01 - Vedlejš...'!J34</f>
        <v>0</v>
      </c>
      <c r="AX96" s="133">
        <f>'810-10 - VON 01 - Vedlejš...'!J35</f>
        <v>0</v>
      </c>
      <c r="AY96" s="133">
        <f>'810-10 - VON 01 - Vedlejš...'!J36</f>
        <v>0</v>
      </c>
      <c r="AZ96" s="133">
        <f>'810-10 - VON 01 - Vedlejš...'!F33</f>
        <v>0</v>
      </c>
      <c r="BA96" s="133">
        <f>'810-10 - VON 01 - Vedlejš...'!F34</f>
        <v>0</v>
      </c>
      <c r="BB96" s="133">
        <f>'810-10 - VON 01 - Vedlejš...'!F35</f>
        <v>0</v>
      </c>
      <c r="BC96" s="133">
        <f>'810-10 - VON 01 - Vedlejš...'!F36</f>
        <v>0</v>
      </c>
      <c r="BD96" s="135">
        <f>'810-10 - VON 01 - Vedlejš...'!F37</f>
        <v>0</v>
      </c>
      <c r="BE96" s="7"/>
      <c r="BT96" s="131" t="s">
        <v>88</v>
      </c>
      <c r="BV96" s="131" t="s">
        <v>82</v>
      </c>
      <c r="BW96" s="131" t="s">
        <v>94</v>
      </c>
      <c r="BX96" s="131" t="s">
        <v>5</v>
      </c>
      <c r="CL96" s="131" t="s">
        <v>1</v>
      </c>
      <c r="CM96" s="131" t="s">
        <v>90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VNao1KKSoPyVIaEZe9xeHCrdfAqugR5gOUazElQm80+WppJQazonfbNb9BnqEkFHIoTkZgZp7wkodiFtx3Cing==" hashValue="0x4sG4nRdwcWGU21Y0th+Bl1nQAmB5QuPgzThwT6iIzZHl/VG2OYo9mfpxxIlGmhQrmerPCUvYcQT1o1cQ3cT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810-1 - IO 01 - Kanalizace'!C2" display="/"/>
    <hyperlink ref="A96" location="'810-10 - VON 01 - Vedlej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Pardubice, ul. Ke Kamenci - kanalizace mezi ul. Štrossova a Wintrova II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38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ROUND((SUM(BE126:BE1106)),  2)</f>
        <v>0</v>
      </c>
      <c r="G33" s="38"/>
      <c r="H33" s="38"/>
      <c r="I33" s="155">
        <v>0.20999999999999999</v>
      </c>
      <c r="J33" s="154">
        <f>ROUND(((SUM(BE126:BE1106))*I33),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ROUND((SUM(BF126:BF1106)),  2)</f>
        <v>0</v>
      </c>
      <c r="G34" s="38"/>
      <c r="H34" s="38"/>
      <c r="I34" s="155">
        <v>0.14999999999999999</v>
      </c>
      <c r="J34" s="154">
        <f>ROUND(((SUM(BF126:BF1106))*I34),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ROUND((SUM(BG126:BG1106)),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ROUND((SUM(BH126:BH1106)),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ROUND((SUM(BI126:BI1106)),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Pardubice, ul. Ke Kamenci - kanalizace mezi ul. Štrossova a Wintrova II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810-1 - IO 01 -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Pardubice</v>
      </c>
      <c r="G89" s="40"/>
      <c r="H89" s="40"/>
      <c r="I89" s="32" t="s">
        <v>22</v>
      </c>
      <c r="J89" s="79" t="str">
        <f>IF(J12="","",J12)</f>
        <v>30. 9. 2020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Vodovody a kanalizace Pardubice, a.s.</v>
      </c>
      <c r="G91" s="40"/>
      <c r="H91" s="40"/>
      <c r="I91" s="32" t="s">
        <v>32</v>
      </c>
      <c r="J91" s="36" t="str">
        <f>E21</f>
        <v>VK PROJEKT,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Ladislav Konvalina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J455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J471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107</v>
      </c>
      <c r="E101" s="188"/>
      <c r="F101" s="188"/>
      <c r="G101" s="188"/>
      <c r="H101" s="188"/>
      <c r="I101" s="188"/>
      <c r="J101" s="189">
        <f>J512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J615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J734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110</v>
      </c>
      <c r="E104" s="188"/>
      <c r="F104" s="188"/>
      <c r="G104" s="188"/>
      <c r="H104" s="188"/>
      <c r="I104" s="188"/>
      <c r="J104" s="189">
        <f>J965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8"/>
      <c r="J105" s="189">
        <f>J1084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112</v>
      </c>
      <c r="E106" s="188"/>
      <c r="F106" s="188"/>
      <c r="G106" s="188"/>
      <c r="H106" s="188"/>
      <c r="I106" s="188"/>
      <c r="J106" s="189">
        <f>J1104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74" t="str">
        <f>E7</f>
        <v>Pardubice, ul. Ke Kamenci - kanalizace mezi ul. Štrossova a Wintrova II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810-1 - IO 01 - Kanalizace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Pardubice</v>
      </c>
      <c r="G120" s="40"/>
      <c r="H120" s="40"/>
      <c r="I120" s="32" t="s">
        <v>22</v>
      </c>
      <c r="J120" s="79" t="str">
        <f>IF(J12="","",J12)</f>
        <v>30. 9. 2020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E15</f>
        <v>Vodovody a kanalizace Pardubice, a.s.</v>
      </c>
      <c r="G122" s="40"/>
      <c r="H122" s="40"/>
      <c r="I122" s="32" t="s">
        <v>32</v>
      </c>
      <c r="J122" s="36" t="str">
        <f>E21</f>
        <v>VK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IF(E18="","",E18)</f>
        <v>Vyplň údaj</v>
      </c>
      <c r="G123" s="40"/>
      <c r="H123" s="40"/>
      <c r="I123" s="32" t="s">
        <v>37</v>
      </c>
      <c r="J123" s="36" t="str">
        <f>E24</f>
        <v>Ladislav Konvalina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114</v>
      </c>
      <c r="D125" s="194" t="s">
        <v>65</v>
      </c>
      <c r="E125" s="194" t="s">
        <v>61</v>
      </c>
      <c r="F125" s="194" t="s">
        <v>62</v>
      </c>
      <c r="G125" s="194" t="s">
        <v>115</v>
      </c>
      <c r="H125" s="194" t="s">
        <v>116</v>
      </c>
      <c r="I125" s="194" t="s">
        <v>117</v>
      </c>
      <c r="J125" s="194" t="s">
        <v>100</v>
      </c>
      <c r="K125" s="195" t="s">
        <v>118</v>
      </c>
      <c r="L125" s="196"/>
      <c r="M125" s="100" t="s">
        <v>1</v>
      </c>
      <c r="N125" s="101" t="s">
        <v>44</v>
      </c>
      <c r="O125" s="101" t="s">
        <v>119</v>
      </c>
      <c r="P125" s="101" t="s">
        <v>120</v>
      </c>
      <c r="Q125" s="101" t="s">
        <v>121</v>
      </c>
      <c r="R125" s="101" t="s">
        <v>122</v>
      </c>
      <c r="S125" s="101" t="s">
        <v>123</v>
      </c>
      <c r="T125" s="102" t="s">
        <v>124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125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</f>
        <v>0</v>
      </c>
      <c r="Q126" s="104"/>
      <c r="R126" s="199">
        <f>R127</f>
        <v>1961.8890365499997</v>
      </c>
      <c r="S126" s="104"/>
      <c r="T126" s="200">
        <f>T127</f>
        <v>827.14460000000008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102</v>
      </c>
      <c r="BK126" s="201">
        <f>BK127</f>
        <v>0</v>
      </c>
    </row>
    <row r="127" s="12" customFormat="1" ht="25.92" customHeight="1">
      <c r="A127" s="12"/>
      <c r="B127" s="202"/>
      <c r="C127" s="203"/>
      <c r="D127" s="204" t="s">
        <v>79</v>
      </c>
      <c r="E127" s="205" t="s">
        <v>126</v>
      </c>
      <c r="F127" s="205" t="s">
        <v>127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P128+P455+P471+P512+P615+P734+P965+P1084+P1104</f>
        <v>0</v>
      </c>
      <c r="Q127" s="210"/>
      <c r="R127" s="211">
        <f>R128+R455+R471+R512+R615+R734+R965+R1084+R1104</f>
        <v>1961.8890365499997</v>
      </c>
      <c r="S127" s="210"/>
      <c r="T127" s="212">
        <f>T128+T455+T471+T512+T615+T734+T965+T1084+T1104</f>
        <v>827.14460000000008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88</v>
      </c>
      <c r="AT127" s="214" t="s">
        <v>79</v>
      </c>
      <c r="AU127" s="214" t="s">
        <v>80</v>
      </c>
      <c r="AY127" s="213" t="s">
        <v>128</v>
      </c>
      <c r="BK127" s="215">
        <f>BK128+BK455+BK471+BK512+BK615+BK734+BK965+BK1084+BK1104</f>
        <v>0</v>
      </c>
    </row>
    <row r="128" s="12" customFormat="1" ht="22.8" customHeight="1">
      <c r="A128" s="12"/>
      <c r="B128" s="202"/>
      <c r="C128" s="203"/>
      <c r="D128" s="204" t="s">
        <v>79</v>
      </c>
      <c r="E128" s="216" t="s">
        <v>88</v>
      </c>
      <c r="F128" s="216" t="s">
        <v>129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SUM(P129:P454)</f>
        <v>0</v>
      </c>
      <c r="Q128" s="210"/>
      <c r="R128" s="211">
        <f>SUM(R129:R454)</f>
        <v>1776.6841719999998</v>
      </c>
      <c r="S128" s="210"/>
      <c r="T128" s="212">
        <f>SUM(T129:T454)</f>
        <v>387.28799999999995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88</v>
      </c>
      <c r="AT128" s="214" t="s">
        <v>79</v>
      </c>
      <c r="AU128" s="214" t="s">
        <v>88</v>
      </c>
      <c r="AY128" s="213" t="s">
        <v>128</v>
      </c>
      <c r="BK128" s="215">
        <f>SUM(BK129:BK454)</f>
        <v>0</v>
      </c>
    </row>
    <row r="129" s="2" customFormat="1" ht="24.15" customHeight="1">
      <c r="A129" s="38"/>
      <c r="B129" s="39"/>
      <c r="C129" s="218" t="s">
        <v>88</v>
      </c>
      <c r="D129" s="218" t="s">
        <v>130</v>
      </c>
      <c r="E129" s="219" t="s">
        <v>131</v>
      </c>
      <c r="F129" s="220" t="s">
        <v>132</v>
      </c>
      <c r="G129" s="221" t="s">
        <v>133</v>
      </c>
      <c r="H129" s="222">
        <v>4</v>
      </c>
      <c r="I129" s="223"/>
      <c r="J129" s="224">
        <f>ROUND(I129*H129,2)</f>
        <v>0</v>
      </c>
      <c r="K129" s="220" t="s">
        <v>134</v>
      </c>
      <c r="L129" s="44"/>
      <c r="M129" s="225" t="s">
        <v>1</v>
      </c>
      <c r="N129" s="226" t="s">
        <v>45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135</v>
      </c>
      <c r="AT129" s="229" t="s">
        <v>130</v>
      </c>
      <c r="AU129" s="229" t="s">
        <v>90</v>
      </c>
      <c r="AY129" s="17" t="s">
        <v>128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88</v>
      </c>
      <c r="BK129" s="230">
        <f>ROUND(I129*H129,2)</f>
        <v>0</v>
      </c>
      <c r="BL129" s="17" t="s">
        <v>135</v>
      </c>
      <c r="BM129" s="229" t="s">
        <v>136</v>
      </c>
    </row>
    <row r="130" s="2" customFormat="1">
      <c r="A130" s="38"/>
      <c r="B130" s="39"/>
      <c r="C130" s="40"/>
      <c r="D130" s="231" t="s">
        <v>137</v>
      </c>
      <c r="E130" s="40"/>
      <c r="F130" s="232" t="s">
        <v>138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137</v>
      </c>
      <c r="AU130" s="17" t="s">
        <v>90</v>
      </c>
    </row>
    <row r="131" s="2" customFormat="1" ht="16.5" customHeight="1">
      <c r="A131" s="38"/>
      <c r="B131" s="39"/>
      <c r="C131" s="218" t="s">
        <v>90</v>
      </c>
      <c r="D131" s="218" t="s">
        <v>130</v>
      </c>
      <c r="E131" s="219" t="s">
        <v>139</v>
      </c>
      <c r="F131" s="220" t="s">
        <v>140</v>
      </c>
      <c r="G131" s="221" t="s">
        <v>133</v>
      </c>
      <c r="H131" s="222">
        <v>4</v>
      </c>
      <c r="I131" s="223"/>
      <c r="J131" s="224">
        <f>ROUND(I131*H131,2)</f>
        <v>0</v>
      </c>
      <c r="K131" s="220" t="s">
        <v>134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135</v>
      </c>
      <c r="AT131" s="229" t="s">
        <v>130</v>
      </c>
      <c r="AU131" s="229" t="s">
        <v>90</v>
      </c>
      <c r="AY131" s="17" t="s">
        <v>128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88</v>
      </c>
      <c r="BK131" s="230">
        <f>ROUND(I131*H131,2)</f>
        <v>0</v>
      </c>
      <c r="BL131" s="17" t="s">
        <v>135</v>
      </c>
      <c r="BM131" s="229" t="s">
        <v>141</v>
      </c>
    </row>
    <row r="132" s="2" customFormat="1">
      <c r="A132" s="38"/>
      <c r="B132" s="39"/>
      <c r="C132" s="40"/>
      <c r="D132" s="231" t="s">
        <v>137</v>
      </c>
      <c r="E132" s="40"/>
      <c r="F132" s="232" t="s">
        <v>142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137</v>
      </c>
      <c r="AU132" s="17" t="s">
        <v>90</v>
      </c>
    </row>
    <row r="133" s="2" customFormat="1" ht="24.15" customHeight="1">
      <c r="A133" s="38"/>
      <c r="B133" s="39"/>
      <c r="C133" s="218" t="s">
        <v>143</v>
      </c>
      <c r="D133" s="218" t="s">
        <v>130</v>
      </c>
      <c r="E133" s="219" t="s">
        <v>144</v>
      </c>
      <c r="F133" s="220" t="s">
        <v>145</v>
      </c>
      <c r="G133" s="221" t="s">
        <v>146</v>
      </c>
      <c r="H133" s="222">
        <v>280.14999999999998</v>
      </c>
      <c r="I133" s="223"/>
      <c r="J133" s="224">
        <f>ROUND(I133*H133,2)</f>
        <v>0</v>
      </c>
      <c r="K133" s="220" t="s">
        <v>134</v>
      </c>
      <c r="L133" s="44"/>
      <c r="M133" s="225" t="s">
        <v>1</v>
      </c>
      <c r="N133" s="226" t="s">
        <v>45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0.75</v>
      </c>
      <c r="T133" s="228">
        <f>S133*H133</f>
        <v>210.11249999999998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135</v>
      </c>
      <c r="AT133" s="229" t="s">
        <v>130</v>
      </c>
      <c r="AU133" s="229" t="s">
        <v>90</v>
      </c>
      <c r="AY133" s="17" t="s">
        <v>128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88</v>
      </c>
      <c r="BK133" s="230">
        <f>ROUND(I133*H133,2)</f>
        <v>0</v>
      </c>
      <c r="BL133" s="17" t="s">
        <v>135</v>
      </c>
      <c r="BM133" s="229" t="s">
        <v>147</v>
      </c>
    </row>
    <row r="134" s="2" customFormat="1">
      <c r="A134" s="38"/>
      <c r="B134" s="39"/>
      <c r="C134" s="40"/>
      <c r="D134" s="231" t="s">
        <v>137</v>
      </c>
      <c r="E134" s="40"/>
      <c r="F134" s="232" t="s">
        <v>148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137</v>
      </c>
      <c r="AU134" s="17" t="s">
        <v>90</v>
      </c>
    </row>
    <row r="135" s="13" customFormat="1">
      <c r="A135" s="13"/>
      <c r="B135" s="236"/>
      <c r="C135" s="237"/>
      <c r="D135" s="231" t="s">
        <v>149</v>
      </c>
      <c r="E135" s="238" t="s">
        <v>1</v>
      </c>
      <c r="F135" s="239" t="s">
        <v>150</v>
      </c>
      <c r="G135" s="237"/>
      <c r="H135" s="238" t="s">
        <v>1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149</v>
      </c>
      <c r="AU135" s="245" t="s">
        <v>90</v>
      </c>
      <c r="AV135" s="13" t="s">
        <v>88</v>
      </c>
      <c r="AW135" s="13" t="s">
        <v>36</v>
      </c>
      <c r="AX135" s="13" t="s">
        <v>80</v>
      </c>
      <c r="AY135" s="245" t="s">
        <v>128</v>
      </c>
    </row>
    <row r="136" s="13" customFormat="1">
      <c r="A136" s="13"/>
      <c r="B136" s="236"/>
      <c r="C136" s="237"/>
      <c r="D136" s="231" t="s">
        <v>149</v>
      </c>
      <c r="E136" s="238" t="s">
        <v>1</v>
      </c>
      <c r="F136" s="239" t="s">
        <v>151</v>
      </c>
      <c r="G136" s="237"/>
      <c r="H136" s="238" t="s">
        <v>1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149</v>
      </c>
      <c r="AU136" s="245" t="s">
        <v>90</v>
      </c>
      <c r="AV136" s="13" t="s">
        <v>88</v>
      </c>
      <c r="AW136" s="13" t="s">
        <v>36</v>
      </c>
      <c r="AX136" s="13" t="s">
        <v>80</v>
      </c>
      <c r="AY136" s="245" t="s">
        <v>128</v>
      </c>
    </row>
    <row r="137" s="14" customFormat="1">
      <c r="A137" s="14"/>
      <c r="B137" s="246"/>
      <c r="C137" s="247"/>
      <c r="D137" s="231" t="s">
        <v>149</v>
      </c>
      <c r="E137" s="248" t="s">
        <v>1</v>
      </c>
      <c r="F137" s="249" t="s">
        <v>152</v>
      </c>
      <c r="G137" s="247"/>
      <c r="H137" s="250">
        <v>194.59999999999999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149</v>
      </c>
      <c r="AU137" s="256" t="s">
        <v>90</v>
      </c>
      <c r="AV137" s="14" t="s">
        <v>90</v>
      </c>
      <c r="AW137" s="14" t="s">
        <v>36</v>
      </c>
      <c r="AX137" s="14" t="s">
        <v>80</v>
      </c>
      <c r="AY137" s="256" t="s">
        <v>128</v>
      </c>
    </row>
    <row r="138" s="13" customFormat="1">
      <c r="A138" s="13"/>
      <c r="B138" s="236"/>
      <c r="C138" s="237"/>
      <c r="D138" s="231" t="s">
        <v>149</v>
      </c>
      <c r="E138" s="238" t="s">
        <v>1</v>
      </c>
      <c r="F138" s="239" t="s">
        <v>153</v>
      </c>
      <c r="G138" s="237"/>
      <c r="H138" s="238" t="s">
        <v>1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149</v>
      </c>
      <c r="AU138" s="245" t="s">
        <v>90</v>
      </c>
      <c r="AV138" s="13" t="s">
        <v>88</v>
      </c>
      <c r="AW138" s="13" t="s">
        <v>36</v>
      </c>
      <c r="AX138" s="13" t="s">
        <v>80</v>
      </c>
      <c r="AY138" s="245" t="s">
        <v>128</v>
      </c>
    </row>
    <row r="139" s="14" customFormat="1">
      <c r="A139" s="14"/>
      <c r="B139" s="246"/>
      <c r="C139" s="247"/>
      <c r="D139" s="231" t="s">
        <v>149</v>
      </c>
      <c r="E139" s="248" t="s">
        <v>1</v>
      </c>
      <c r="F139" s="249" t="s">
        <v>154</v>
      </c>
      <c r="G139" s="247"/>
      <c r="H139" s="250">
        <v>9.5999999999999996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149</v>
      </c>
      <c r="AU139" s="256" t="s">
        <v>90</v>
      </c>
      <c r="AV139" s="14" t="s">
        <v>90</v>
      </c>
      <c r="AW139" s="14" t="s">
        <v>36</v>
      </c>
      <c r="AX139" s="14" t="s">
        <v>80</v>
      </c>
      <c r="AY139" s="256" t="s">
        <v>128</v>
      </c>
    </row>
    <row r="140" s="13" customFormat="1">
      <c r="A140" s="13"/>
      <c r="B140" s="236"/>
      <c r="C140" s="237"/>
      <c r="D140" s="231" t="s">
        <v>149</v>
      </c>
      <c r="E140" s="238" t="s">
        <v>1</v>
      </c>
      <c r="F140" s="239" t="s">
        <v>155</v>
      </c>
      <c r="G140" s="237"/>
      <c r="H140" s="238" t="s">
        <v>1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149</v>
      </c>
      <c r="AU140" s="245" t="s">
        <v>90</v>
      </c>
      <c r="AV140" s="13" t="s">
        <v>88</v>
      </c>
      <c r="AW140" s="13" t="s">
        <v>36</v>
      </c>
      <c r="AX140" s="13" t="s">
        <v>80</v>
      </c>
      <c r="AY140" s="245" t="s">
        <v>128</v>
      </c>
    </row>
    <row r="141" s="14" customFormat="1">
      <c r="A141" s="14"/>
      <c r="B141" s="246"/>
      <c r="C141" s="247"/>
      <c r="D141" s="231" t="s">
        <v>149</v>
      </c>
      <c r="E141" s="248" t="s">
        <v>1</v>
      </c>
      <c r="F141" s="249" t="s">
        <v>156</v>
      </c>
      <c r="G141" s="247"/>
      <c r="H141" s="250">
        <v>7.2000000000000002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149</v>
      </c>
      <c r="AU141" s="256" t="s">
        <v>90</v>
      </c>
      <c r="AV141" s="14" t="s">
        <v>90</v>
      </c>
      <c r="AW141" s="14" t="s">
        <v>36</v>
      </c>
      <c r="AX141" s="14" t="s">
        <v>80</v>
      </c>
      <c r="AY141" s="256" t="s">
        <v>128</v>
      </c>
    </row>
    <row r="142" s="14" customFormat="1">
      <c r="A142" s="14"/>
      <c r="B142" s="246"/>
      <c r="C142" s="247"/>
      <c r="D142" s="231" t="s">
        <v>149</v>
      </c>
      <c r="E142" s="248" t="s">
        <v>1</v>
      </c>
      <c r="F142" s="249" t="s">
        <v>157</v>
      </c>
      <c r="G142" s="247"/>
      <c r="H142" s="250">
        <v>3.2999999999999998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149</v>
      </c>
      <c r="AU142" s="256" t="s">
        <v>90</v>
      </c>
      <c r="AV142" s="14" t="s">
        <v>90</v>
      </c>
      <c r="AW142" s="14" t="s">
        <v>36</v>
      </c>
      <c r="AX142" s="14" t="s">
        <v>80</v>
      </c>
      <c r="AY142" s="256" t="s">
        <v>128</v>
      </c>
    </row>
    <row r="143" s="13" customFormat="1">
      <c r="A143" s="13"/>
      <c r="B143" s="236"/>
      <c r="C143" s="237"/>
      <c r="D143" s="231" t="s">
        <v>149</v>
      </c>
      <c r="E143" s="238" t="s">
        <v>1</v>
      </c>
      <c r="F143" s="239" t="s">
        <v>158</v>
      </c>
      <c r="G143" s="237"/>
      <c r="H143" s="238" t="s">
        <v>1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149</v>
      </c>
      <c r="AU143" s="245" t="s">
        <v>90</v>
      </c>
      <c r="AV143" s="13" t="s">
        <v>88</v>
      </c>
      <c r="AW143" s="13" t="s">
        <v>36</v>
      </c>
      <c r="AX143" s="13" t="s">
        <v>80</v>
      </c>
      <c r="AY143" s="245" t="s">
        <v>128</v>
      </c>
    </row>
    <row r="144" s="14" customFormat="1">
      <c r="A144" s="14"/>
      <c r="B144" s="246"/>
      <c r="C144" s="247"/>
      <c r="D144" s="231" t="s">
        <v>149</v>
      </c>
      <c r="E144" s="248" t="s">
        <v>1</v>
      </c>
      <c r="F144" s="249" t="s">
        <v>159</v>
      </c>
      <c r="G144" s="247"/>
      <c r="H144" s="250">
        <v>24.199999999999999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149</v>
      </c>
      <c r="AU144" s="256" t="s">
        <v>90</v>
      </c>
      <c r="AV144" s="14" t="s">
        <v>90</v>
      </c>
      <c r="AW144" s="14" t="s">
        <v>36</v>
      </c>
      <c r="AX144" s="14" t="s">
        <v>80</v>
      </c>
      <c r="AY144" s="256" t="s">
        <v>128</v>
      </c>
    </row>
    <row r="145" s="13" customFormat="1">
      <c r="A145" s="13"/>
      <c r="B145" s="236"/>
      <c r="C145" s="237"/>
      <c r="D145" s="231" t="s">
        <v>149</v>
      </c>
      <c r="E145" s="238" t="s">
        <v>1</v>
      </c>
      <c r="F145" s="239" t="s">
        <v>160</v>
      </c>
      <c r="G145" s="237"/>
      <c r="H145" s="238" t="s">
        <v>1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149</v>
      </c>
      <c r="AU145" s="245" t="s">
        <v>90</v>
      </c>
      <c r="AV145" s="13" t="s">
        <v>88</v>
      </c>
      <c r="AW145" s="13" t="s">
        <v>36</v>
      </c>
      <c r="AX145" s="13" t="s">
        <v>80</v>
      </c>
      <c r="AY145" s="245" t="s">
        <v>128</v>
      </c>
    </row>
    <row r="146" s="14" customFormat="1">
      <c r="A146" s="14"/>
      <c r="B146" s="246"/>
      <c r="C146" s="247"/>
      <c r="D146" s="231" t="s">
        <v>149</v>
      </c>
      <c r="E146" s="248" t="s">
        <v>1</v>
      </c>
      <c r="F146" s="249" t="s">
        <v>161</v>
      </c>
      <c r="G146" s="247"/>
      <c r="H146" s="250">
        <v>41.25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149</v>
      </c>
      <c r="AU146" s="256" t="s">
        <v>90</v>
      </c>
      <c r="AV146" s="14" t="s">
        <v>90</v>
      </c>
      <c r="AW146" s="14" t="s">
        <v>36</v>
      </c>
      <c r="AX146" s="14" t="s">
        <v>80</v>
      </c>
      <c r="AY146" s="256" t="s">
        <v>128</v>
      </c>
    </row>
    <row r="147" s="15" customFormat="1">
      <c r="A147" s="15"/>
      <c r="B147" s="257"/>
      <c r="C147" s="258"/>
      <c r="D147" s="231" t="s">
        <v>149</v>
      </c>
      <c r="E147" s="259" t="s">
        <v>1</v>
      </c>
      <c r="F147" s="260" t="s">
        <v>162</v>
      </c>
      <c r="G147" s="258"/>
      <c r="H147" s="261">
        <v>280.14999999999998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149</v>
      </c>
      <c r="AU147" s="267" t="s">
        <v>90</v>
      </c>
      <c r="AV147" s="15" t="s">
        <v>135</v>
      </c>
      <c r="AW147" s="15" t="s">
        <v>36</v>
      </c>
      <c r="AX147" s="15" t="s">
        <v>88</v>
      </c>
      <c r="AY147" s="267" t="s">
        <v>128</v>
      </c>
    </row>
    <row r="148" s="2" customFormat="1" ht="24.15" customHeight="1">
      <c r="A148" s="38"/>
      <c r="B148" s="39"/>
      <c r="C148" s="218" t="s">
        <v>135</v>
      </c>
      <c r="D148" s="218" t="s">
        <v>130</v>
      </c>
      <c r="E148" s="219" t="s">
        <v>163</v>
      </c>
      <c r="F148" s="220" t="s">
        <v>164</v>
      </c>
      <c r="G148" s="221" t="s">
        <v>146</v>
      </c>
      <c r="H148" s="222">
        <v>25.850000000000001</v>
      </c>
      <c r="I148" s="223"/>
      <c r="J148" s="224">
        <f>ROUND(I148*H148,2)</f>
        <v>0</v>
      </c>
      <c r="K148" s="220" t="s">
        <v>134</v>
      </c>
      <c r="L148" s="44"/>
      <c r="M148" s="225" t="s">
        <v>1</v>
      </c>
      <c r="N148" s="226" t="s">
        <v>45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0.32500000000000001</v>
      </c>
      <c r="T148" s="228">
        <f>S148*H148</f>
        <v>8.401250000000001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135</v>
      </c>
      <c r="AT148" s="229" t="s">
        <v>130</v>
      </c>
      <c r="AU148" s="229" t="s">
        <v>90</v>
      </c>
      <c r="AY148" s="17" t="s">
        <v>128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88</v>
      </c>
      <c r="BK148" s="230">
        <f>ROUND(I148*H148,2)</f>
        <v>0</v>
      </c>
      <c r="BL148" s="17" t="s">
        <v>135</v>
      </c>
      <c r="BM148" s="229" t="s">
        <v>165</v>
      </c>
    </row>
    <row r="149" s="2" customFormat="1">
      <c r="A149" s="38"/>
      <c r="B149" s="39"/>
      <c r="C149" s="40"/>
      <c r="D149" s="231" t="s">
        <v>137</v>
      </c>
      <c r="E149" s="40"/>
      <c r="F149" s="232" t="s">
        <v>166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90</v>
      </c>
    </row>
    <row r="150" s="13" customFormat="1">
      <c r="A150" s="13"/>
      <c r="B150" s="236"/>
      <c r="C150" s="237"/>
      <c r="D150" s="231" t="s">
        <v>149</v>
      </c>
      <c r="E150" s="238" t="s">
        <v>1</v>
      </c>
      <c r="F150" s="239" t="s">
        <v>150</v>
      </c>
      <c r="G150" s="237"/>
      <c r="H150" s="238" t="s">
        <v>1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149</v>
      </c>
      <c r="AU150" s="245" t="s">
        <v>90</v>
      </c>
      <c r="AV150" s="13" t="s">
        <v>88</v>
      </c>
      <c r="AW150" s="13" t="s">
        <v>36</v>
      </c>
      <c r="AX150" s="13" t="s">
        <v>80</v>
      </c>
      <c r="AY150" s="245" t="s">
        <v>128</v>
      </c>
    </row>
    <row r="151" s="13" customFormat="1">
      <c r="A151" s="13"/>
      <c r="B151" s="236"/>
      <c r="C151" s="237"/>
      <c r="D151" s="231" t="s">
        <v>149</v>
      </c>
      <c r="E151" s="238" t="s">
        <v>1</v>
      </c>
      <c r="F151" s="239" t="s">
        <v>167</v>
      </c>
      <c r="G151" s="237"/>
      <c r="H151" s="238" t="s">
        <v>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149</v>
      </c>
      <c r="AU151" s="245" t="s">
        <v>90</v>
      </c>
      <c r="AV151" s="13" t="s">
        <v>88</v>
      </c>
      <c r="AW151" s="13" t="s">
        <v>36</v>
      </c>
      <c r="AX151" s="13" t="s">
        <v>80</v>
      </c>
      <c r="AY151" s="245" t="s">
        <v>128</v>
      </c>
    </row>
    <row r="152" s="14" customFormat="1">
      <c r="A152" s="14"/>
      <c r="B152" s="246"/>
      <c r="C152" s="247"/>
      <c r="D152" s="231" t="s">
        <v>149</v>
      </c>
      <c r="E152" s="248" t="s">
        <v>1</v>
      </c>
      <c r="F152" s="249" t="s">
        <v>159</v>
      </c>
      <c r="G152" s="247"/>
      <c r="H152" s="250">
        <v>24.199999999999999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149</v>
      </c>
      <c r="AU152" s="256" t="s">
        <v>90</v>
      </c>
      <c r="AV152" s="14" t="s">
        <v>90</v>
      </c>
      <c r="AW152" s="14" t="s">
        <v>36</v>
      </c>
      <c r="AX152" s="14" t="s">
        <v>80</v>
      </c>
      <c r="AY152" s="256" t="s">
        <v>128</v>
      </c>
    </row>
    <row r="153" s="13" customFormat="1">
      <c r="A153" s="13"/>
      <c r="B153" s="236"/>
      <c r="C153" s="237"/>
      <c r="D153" s="231" t="s">
        <v>149</v>
      </c>
      <c r="E153" s="238" t="s">
        <v>1</v>
      </c>
      <c r="F153" s="239" t="s">
        <v>168</v>
      </c>
      <c r="G153" s="237"/>
      <c r="H153" s="238" t="s">
        <v>1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149</v>
      </c>
      <c r="AU153" s="245" t="s">
        <v>90</v>
      </c>
      <c r="AV153" s="13" t="s">
        <v>88</v>
      </c>
      <c r="AW153" s="13" t="s">
        <v>36</v>
      </c>
      <c r="AX153" s="13" t="s">
        <v>80</v>
      </c>
      <c r="AY153" s="245" t="s">
        <v>128</v>
      </c>
    </row>
    <row r="154" s="14" customFormat="1">
      <c r="A154" s="14"/>
      <c r="B154" s="246"/>
      <c r="C154" s="247"/>
      <c r="D154" s="231" t="s">
        <v>149</v>
      </c>
      <c r="E154" s="248" t="s">
        <v>1</v>
      </c>
      <c r="F154" s="249" t="s">
        <v>169</v>
      </c>
      <c r="G154" s="247"/>
      <c r="H154" s="250">
        <v>1.6499999999999999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149</v>
      </c>
      <c r="AU154" s="256" t="s">
        <v>90</v>
      </c>
      <c r="AV154" s="14" t="s">
        <v>90</v>
      </c>
      <c r="AW154" s="14" t="s">
        <v>36</v>
      </c>
      <c r="AX154" s="14" t="s">
        <v>80</v>
      </c>
      <c r="AY154" s="256" t="s">
        <v>128</v>
      </c>
    </row>
    <row r="155" s="15" customFormat="1">
      <c r="A155" s="15"/>
      <c r="B155" s="257"/>
      <c r="C155" s="258"/>
      <c r="D155" s="231" t="s">
        <v>149</v>
      </c>
      <c r="E155" s="259" t="s">
        <v>1</v>
      </c>
      <c r="F155" s="260" t="s">
        <v>162</v>
      </c>
      <c r="G155" s="258"/>
      <c r="H155" s="261">
        <v>25.850000000000001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7" t="s">
        <v>149</v>
      </c>
      <c r="AU155" s="267" t="s">
        <v>90</v>
      </c>
      <c r="AV155" s="15" t="s">
        <v>135</v>
      </c>
      <c r="AW155" s="15" t="s">
        <v>36</v>
      </c>
      <c r="AX155" s="15" t="s">
        <v>88</v>
      </c>
      <c r="AY155" s="267" t="s">
        <v>128</v>
      </c>
    </row>
    <row r="156" s="2" customFormat="1" ht="24.15" customHeight="1">
      <c r="A156" s="38"/>
      <c r="B156" s="39"/>
      <c r="C156" s="218" t="s">
        <v>170</v>
      </c>
      <c r="D156" s="218" t="s">
        <v>130</v>
      </c>
      <c r="E156" s="219" t="s">
        <v>171</v>
      </c>
      <c r="F156" s="220" t="s">
        <v>172</v>
      </c>
      <c r="G156" s="221" t="s">
        <v>146</v>
      </c>
      <c r="H156" s="222">
        <v>717</v>
      </c>
      <c r="I156" s="223"/>
      <c r="J156" s="224">
        <f>ROUND(I156*H156,2)</f>
        <v>0</v>
      </c>
      <c r="K156" s="220" t="s">
        <v>134</v>
      </c>
      <c r="L156" s="44"/>
      <c r="M156" s="225" t="s">
        <v>1</v>
      </c>
      <c r="N156" s="226" t="s">
        <v>45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0.098000000000000004</v>
      </c>
      <c r="T156" s="228">
        <f>S156*H156</f>
        <v>70.266000000000005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135</v>
      </c>
      <c r="AT156" s="229" t="s">
        <v>130</v>
      </c>
      <c r="AU156" s="229" t="s">
        <v>90</v>
      </c>
      <c r="AY156" s="17" t="s">
        <v>128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88</v>
      </c>
      <c r="BK156" s="230">
        <f>ROUND(I156*H156,2)</f>
        <v>0</v>
      </c>
      <c r="BL156" s="17" t="s">
        <v>135</v>
      </c>
      <c r="BM156" s="229" t="s">
        <v>173</v>
      </c>
    </row>
    <row r="157" s="2" customFormat="1">
      <c r="A157" s="38"/>
      <c r="B157" s="39"/>
      <c r="C157" s="40"/>
      <c r="D157" s="231" t="s">
        <v>137</v>
      </c>
      <c r="E157" s="40"/>
      <c r="F157" s="232" t="s">
        <v>174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137</v>
      </c>
      <c r="AU157" s="17" t="s">
        <v>90</v>
      </c>
    </row>
    <row r="158" s="13" customFormat="1">
      <c r="A158" s="13"/>
      <c r="B158" s="236"/>
      <c r="C158" s="237"/>
      <c r="D158" s="231" t="s">
        <v>149</v>
      </c>
      <c r="E158" s="238" t="s">
        <v>1</v>
      </c>
      <c r="F158" s="239" t="s">
        <v>150</v>
      </c>
      <c r="G158" s="237"/>
      <c r="H158" s="238" t="s">
        <v>1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149</v>
      </c>
      <c r="AU158" s="245" t="s">
        <v>90</v>
      </c>
      <c r="AV158" s="13" t="s">
        <v>88</v>
      </c>
      <c r="AW158" s="13" t="s">
        <v>36</v>
      </c>
      <c r="AX158" s="13" t="s">
        <v>80</v>
      </c>
      <c r="AY158" s="245" t="s">
        <v>128</v>
      </c>
    </row>
    <row r="159" s="13" customFormat="1">
      <c r="A159" s="13"/>
      <c r="B159" s="236"/>
      <c r="C159" s="237"/>
      <c r="D159" s="231" t="s">
        <v>149</v>
      </c>
      <c r="E159" s="238" t="s">
        <v>1</v>
      </c>
      <c r="F159" s="239" t="s">
        <v>151</v>
      </c>
      <c r="G159" s="237"/>
      <c r="H159" s="238" t="s">
        <v>1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149</v>
      </c>
      <c r="AU159" s="245" t="s">
        <v>90</v>
      </c>
      <c r="AV159" s="13" t="s">
        <v>88</v>
      </c>
      <c r="AW159" s="13" t="s">
        <v>36</v>
      </c>
      <c r="AX159" s="13" t="s">
        <v>80</v>
      </c>
      <c r="AY159" s="245" t="s">
        <v>128</v>
      </c>
    </row>
    <row r="160" s="14" customFormat="1">
      <c r="A160" s="14"/>
      <c r="B160" s="246"/>
      <c r="C160" s="247"/>
      <c r="D160" s="231" t="s">
        <v>149</v>
      </c>
      <c r="E160" s="248" t="s">
        <v>1</v>
      </c>
      <c r="F160" s="249" t="s">
        <v>175</v>
      </c>
      <c r="G160" s="247"/>
      <c r="H160" s="250">
        <v>417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149</v>
      </c>
      <c r="AU160" s="256" t="s">
        <v>90</v>
      </c>
      <c r="AV160" s="14" t="s">
        <v>90</v>
      </c>
      <c r="AW160" s="14" t="s">
        <v>36</v>
      </c>
      <c r="AX160" s="14" t="s">
        <v>80</v>
      </c>
      <c r="AY160" s="256" t="s">
        <v>128</v>
      </c>
    </row>
    <row r="161" s="13" customFormat="1">
      <c r="A161" s="13"/>
      <c r="B161" s="236"/>
      <c r="C161" s="237"/>
      <c r="D161" s="231" t="s">
        <v>149</v>
      </c>
      <c r="E161" s="238" t="s">
        <v>1</v>
      </c>
      <c r="F161" s="239" t="s">
        <v>153</v>
      </c>
      <c r="G161" s="237"/>
      <c r="H161" s="238" t="s">
        <v>1</v>
      </c>
      <c r="I161" s="240"/>
      <c r="J161" s="237"/>
      <c r="K161" s="237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149</v>
      </c>
      <c r="AU161" s="245" t="s">
        <v>90</v>
      </c>
      <c r="AV161" s="13" t="s">
        <v>88</v>
      </c>
      <c r="AW161" s="13" t="s">
        <v>36</v>
      </c>
      <c r="AX161" s="13" t="s">
        <v>80</v>
      </c>
      <c r="AY161" s="245" t="s">
        <v>128</v>
      </c>
    </row>
    <row r="162" s="14" customFormat="1">
      <c r="A162" s="14"/>
      <c r="B162" s="246"/>
      <c r="C162" s="247"/>
      <c r="D162" s="231" t="s">
        <v>149</v>
      </c>
      <c r="E162" s="248" t="s">
        <v>1</v>
      </c>
      <c r="F162" s="249" t="s">
        <v>176</v>
      </c>
      <c r="G162" s="247"/>
      <c r="H162" s="250">
        <v>24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149</v>
      </c>
      <c r="AU162" s="256" t="s">
        <v>90</v>
      </c>
      <c r="AV162" s="14" t="s">
        <v>90</v>
      </c>
      <c r="AW162" s="14" t="s">
        <v>36</v>
      </c>
      <c r="AX162" s="14" t="s">
        <v>80</v>
      </c>
      <c r="AY162" s="256" t="s">
        <v>128</v>
      </c>
    </row>
    <row r="163" s="13" customFormat="1">
      <c r="A163" s="13"/>
      <c r="B163" s="236"/>
      <c r="C163" s="237"/>
      <c r="D163" s="231" t="s">
        <v>149</v>
      </c>
      <c r="E163" s="238" t="s">
        <v>1</v>
      </c>
      <c r="F163" s="239" t="s">
        <v>155</v>
      </c>
      <c r="G163" s="237"/>
      <c r="H163" s="238" t="s">
        <v>1</v>
      </c>
      <c r="I163" s="240"/>
      <c r="J163" s="237"/>
      <c r="K163" s="237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149</v>
      </c>
      <c r="AU163" s="245" t="s">
        <v>90</v>
      </c>
      <c r="AV163" s="13" t="s">
        <v>88</v>
      </c>
      <c r="AW163" s="13" t="s">
        <v>36</v>
      </c>
      <c r="AX163" s="13" t="s">
        <v>80</v>
      </c>
      <c r="AY163" s="245" t="s">
        <v>128</v>
      </c>
    </row>
    <row r="164" s="14" customFormat="1">
      <c r="A164" s="14"/>
      <c r="B164" s="246"/>
      <c r="C164" s="247"/>
      <c r="D164" s="231" t="s">
        <v>149</v>
      </c>
      <c r="E164" s="248" t="s">
        <v>1</v>
      </c>
      <c r="F164" s="249" t="s">
        <v>177</v>
      </c>
      <c r="G164" s="247"/>
      <c r="H164" s="250">
        <v>18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149</v>
      </c>
      <c r="AU164" s="256" t="s">
        <v>90</v>
      </c>
      <c r="AV164" s="14" t="s">
        <v>90</v>
      </c>
      <c r="AW164" s="14" t="s">
        <v>36</v>
      </c>
      <c r="AX164" s="14" t="s">
        <v>80</v>
      </c>
      <c r="AY164" s="256" t="s">
        <v>128</v>
      </c>
    </row>
    <row r="165" s="14" customFormat="1">
      <c r="A165" s="14"/>
      <c r="B165" s="246"/>
      <c r="C165" s="247"/>
      <c r="D165" s="231" t="s">
        <v>149</v>
      </c>
      <c r="E165" s="248" t="s">
        <v>1</v>
      </c>
      <c r="F165" s="249" t="s">
        <v>178</v>
      </c>
      <c r="G165" s="247"/>
      <c r="H165" s="250">
        <v>9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149</v>
      </c>
      <c r="AU165" s="256" t="s">
        <v>90</v>
      </c>
      <c r="AV165" s="14" t="s">
        <v>90</v>
      </c>
      <c r="AW165" s="14" t="s">
        <v>36</v>
      </c>
      <c r="AX165" s="14" t="s">
        <v>80</v>
      </c>
      <c r="AY165" s="256" t="s">
        <v>128</v>
      </c>
    </row>
    <row r="166" s="13" customFormat="1">
      <c r="A166" s="13"/>
      <c r="B166" s="236"/>
      <c r="C166" s="237"/>
      <c r="D166" s="231" t="s">
        <v>149</v>
      </c>
      <c r="E166" s="238" t="s">
        <v>1</v>
      </c>
      <c r="F166" s="239" t="s">
        <v>158</v>
      </c>
      <c r="G166" s="237"/>
      <c r="H166" s="238" t="s">
        <v>1</v>
      </c>
      <c r="I166" s="240"/>
      <c r="J166" s="237"/>
      <c r="K166" s="237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149</v>
      </c>
      <c r="AU166" s="245" t="s">
        <v>90</v>
      </c>
      <c r="AV166" s="13" t="s">
        <v>88</v>
      </c>
      <c r="AW166" s="13" t="s">
        <v>36</v>
      </c>
      <c r="AX166" s="13" t="s">
        <v>80</v>
      </c>
      <c r="AY166" s="245" t="s">
        <v>128</v>
      </c>
    </row>
    <row r="167" s="14" customFormat="1">
      <c r="A167" s="14"/>
      <c r="B167" s="246"/>
      <c r="C167" s="247"/>
      <c r="D167" s="231" t="s">
        <v>149</v>
      </c>
      <c r="E167" s="248" t="s">
        <v>1</v>
      </c>
      <c r="F167" s="249" t="s">
        <v>179</v>
      </c>
      <c r="G167" s="247"/>
      <c r="H167" s="250">
        <v>66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149</v>
      </c>
      <c r="AU167" s="256" t="s">
        <v>90</v>
      </c>
      <c r="AV167" s="14" t="s">
        <v>90</v>
      </c>
      <c r="AW167" s="14" t="s">
        <v>36</v>
      </c>
      <c r="AX167" s="14" t="s">
        <v>80</v>
      </c>
      <c r="AY167" s="256" t="s">
        <v>128</v>
      </c>
    </row>
    <row r="168" s="13" customFormat="1">
      <c r="A168" s="13"/>
      <c r="B168" s="236"/>
      <c r="C168" s="237"/>
      <c r="D168" s="231" t="s">
        <v>149</v>
      </c>
      <c r="E168" s="238" t="s">
        <v>1</v>
      </c>
      <c r="F168" s="239" t="s">
        <v>160</v>
      </c>
      <c r="G168" s="237"/>
      <c r="H168" s="238" t="s">
        <v>1</v>
      </c>
      <c r="I168" s="240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149</v>
      </c>
      <c r="AU168" s="245" t="s">
        <v>90</v>
      </c>
      <c r="AV168" s="13" t="s">
        <v>88</v>
      </c>
      <c r="AW168" s="13" t="s">
        <v>36</v>
      </c>
      <c r="AX168" s="13" t="s">
        <v>80</v>
      </c>
      <c r="AY168" s="245" t="s">
        <v>128</v>
      </c>
    </row>
    <row r="169" s="14" customFormat="1">
      <c r="A169" s="14"/>
      <c r="B169" s="246"/>
      <c r="C169" s="247"/>
      <c r="D169" s="231" t="s">
        <v>149</v>
      </c>
      <c r="E169" s="248" t="s">
        <v>1</v>
      </c>
      <c r="F169" s="249" t="s">
        <v>180</v>
      </c>
      <c r="G169" s="247"/>
      <c r="H169" s="250">
        <v>112.5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149</v>
      </c>
      <c r="AU169" s="256" t="s">
        <v>90</v>
      </c>
      <c r="AV169" s="14" t="s">
        <v>90</v>
      </c>
      <c r="AW169" s="14" t="s">
        <v>36</v>
      </c>
      <c r="AX169" s="14" t="s">
        <v>80</v>
      </c>
      <c r="AY169" s="256" t="s">
        <v>128</v>
      </c>
    </row>
    <row r="170" s="13" customFormat="1">
      <c r="A170" s="13"/>
      <c r="B170" s="236"/>
      <c r="C170" s="237"/>
      <c r="D170" s="231" t="s">
        <v>149</v>
      </c>
      <c r="E170" s="238" t="s">
        <v>1</v>
      </c>
      <c r="F170" s="239" t="s">
        <v>167</v>
      </c>
      <c r="G170" s="237"/>
      <c r="H170" s="238" t="s">
        <v>1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149</v>
      </c>
      <c r="AU170" s="245" t="s">
        <v>90</v>
      </c>
      <c r="AV170" s="13" t="s">
        <v>88</v>
      </c>
      <c r="AW170" s="13" t="s">
        <v>36</v>
      </c>
      <c r="AX170" s="13" t="s">
        <v>80</v>
      </c>
      <c r="AY170" s="245" t="s">
        <v>128</v>
      </c>
    </row>
    <row r="171" s="14" customFormat="1">
      <c r="A171" s="14"/>
      <c r="B171" s="246"/>
      <c r="C171" s="247"/>
      <c r="D171" s="231" t="s">
        <v>149</v>
      </c>
      <c r="E171" s="248" t="s">
        <v>1</v>
      </c>
      <c r="F171" s="249" t="s">
        <v>179</v>
      </c>
      <c r="G171" s="247"/>
      <c r="H171" s="250">
        <v>66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149</v>
      </c>
      <c r="AU171" s="256" t="s">
        <v>90</v>
      </c>
      <c r="AV171" s="14" t="s">
        <v>90</v>
      </c>
      <c r="AW171" s="14" t="s">
        <v>36</v>
      </c>
      <c r="AX171" s="14" t="s">
        <v>80</v>
      </c>
      <c r="AY171" s="256" t="s">
        <v>128</v>
      </c>
    </row>
    <row r="172" s="13" customFormat="1">
      <c r="A172" s="13"/>
      <c r="B172" s="236"/>
      <c r="C172" s="237"/>
      <c r="D172" s="231" t="s">
        <v>149</v>
      </c>
      <c r="E172" s="238" t="s">
        <v>1</v>
      </c>
      <c r="F172" s="239" t="s">
        <v>168</v>
      </c>
      <c r="G172" s="237"/>
      <c r="H172" s="238" t="s">
        <v>1</v>
      </c>
      <c r="I172" s="240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149</v>
      </c>
      <c r="AU172" s="245" t="s">
        <v>90</v>
      </c>
      <c r="AV172" s="13" t="s">
        <v>88</v>
      </c>
      <c r="AW172" s="13" t="s">
        <v>36</v>
      </c>
      <c r="AX172" s="13" t="s">
        <v>80</v>
      </c>
      <c r="AY172" s="245" t="s">
        <v>128</v>
      </c>
    </row>
    <row r="173" s="14" customFormat="1">
      <c r="A173" s="14"/>
      <c r="B173" s="246"/>
      <c r="C173" s="247"/>
      <c r="D173" s="231" t="s">
        <v>149</v>
      </c>
      <c r="E173" s="248" t="s">
        <v>1</v>
      </c>
      <c r="F173" s="249" t="s">
        <v>181</v>
      </c>
      <c r="G173" s="247"/>
      <c r="H173" s="250">
        <v>4.5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149</v>
      </c>
      <c r="AU173" s="256" t="s">
        <v>90</v>
      </c>
      <c r="AV173" s="14" t="s">
        <v>90</v>
      </c>
      <c r="AW173" s="14" t="s">
        <v>36</v>
      </c>
      <c r="AX173" s="14" t="s">
        <v>80</v>
      </c>
      <c r="AY173" s="256" t="s">
        <v>128</v>
      </c>
    </row>
    <row r="174" s="15" customFormat="1">
      <c r="A174" s="15"/>
      <c r="B174" s="257"/>
      <c r="C174" s="258"/>
      <c r="D174" s="231" t="s">
        <v>149</v>
      </c>
      <c r="E174" s="259" t="s">
        <v>1</v>
      </c>
      <c r="F174" s="260" t="s">
        <v>162</v>
      </c>
      <c r="G174" s="258"/>
      <c r="H174" s="261">
        <v>717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149</v>
      </c>
      <c r="AU174" s="267" t="s">
        <v>90</v>
      </c>
      <c r="AV174" s="15" t="s">
        <v>135</v>
      </c>
      <c r="AW174" s="15" t="s">
        <v>36</v>
      </c>
      <c r="AX174" s="15" t="s">
        <v>88</v>
      </c>
      <c r="AY174" s="267" t="s">
        <v>128</v>
      </c>
    </row>
    <row r="175" s="2" customFormat="1" ht="24.15" customHeight="1">
      <c r="A175" s="38"/>
      <c r="B175" s="39"/>
      <c r="C175" s="218" t="s">
        <v>182</v>
      </c>
      <c r="D175" s="218" t="s">
        <v>130</v>
      </c>
      <c r="E175" s="219" t="s">
        <v>183</v>
      </c>
      <c r="F175" s="220" t="s">
        <v>184</v>
      </c>
      <c r="G175" s="221" t="s">
        <v>146</v>
      </c>
      <c r="H175" s="222">
        <v>280.14999999999998</v>
      </c>
      <c r="I175" s="223"/>
      <c r="J175" s="224">
        <f>ROUND(I175*H175,2)</f>
        <v>0</v>
      </c>
      <c r="K175" s="220" t="s">
        <v>134</v>
      </c>
      <c r="L175" s="44"/>
      <c r="M175" s="225" t="s">
        <v>1</v>
      </c>
      <c r="N175" s="226" t="s">
        <v>45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0.22</v>
      </c>
      <c r="T175" s="228">
        <f>S175*H175</f>
        <v>61.632999999999996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135</v>
      </c>
      <c r="AT175" s="229" t="s">
        <v>130</v>
      </c>
      <c r="AU175" s="229" t="s">
        <v>90</v>
      </c>
      <c r="AY175" s="17" t="s">
        <v>128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88</v>
      </c>
      <c r="BK175" s="230">
        <f>ROUND(I175*H175,2)</f>
        <v>0</v>
      </c>
      <c r="BL175" s="17" t="s">
        <v>135</v>
      </c>
      <c r="BM175" s="229" t="s">
        <v>185</v>
      </c>
    </row>
    <row r="176" s="2" customFormat="1">
      <c r="A176" s="38"/>
      <c r="B176" s="39"/>
      <c r="C176" s="40"/>
      <c r="D176" s="231" t="s">
        <v>137</v>
      </c>
      <c r="E176" s="40"/>
      <c r="F176" s="232" t="s">
        <v>186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137</v>
      </c>
      <c r="AU176" s="17" t="s">
        <v>90</v>
      </c>
    </row>
    <row r="177" s="13" customFormat="1">
      <c r="A177" s="13"/>
      <c r="B177" s="236"/>
      <c r="C177" s="237"/>
      <c r="D177" s="231" t="s">
        <v>149</v>
      </c>
      <c r="E177" s="238" t="s">
        <v>1</v>
      </c>
      <c r="F177" s="239" t="s">
        <v>150</v>
      </c>
      <c r="G177" s="237"/>
      <c r="H177" s="238" t="s">
        <v>1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149</v>
      </c>
      <c r="AU177" s="245" t="s">
        <v>90</v>
      </c>
      <c r="AV177" s="13" t="s">
        <v>88</v>
      </c>
      <c r="AW177" s="13" t="s">
        <v>36</v>
      </c>
      <c r="AX177" s="13" t="s">
        <v>80</v>
      </c>
      <c r="AY177" s="245" t="s">
        <v>128</v>
      </c>
    </row>
    <row r="178" s="13" customFormat="1">
      <c r="A178" s="13"/>
      <c r="B178" s="236"/>
      <c r="C178" s="237"/>
      <c r="D178" s="231" t="s">
        <v>149</v>
      </c>
      <c r="E178" s="238" t="s">
        <v>1</v>
      </c>
      <c r="F178" s="239" t="s">
        <v>151</v>
      </c>
      <c r="G178" s="237"/>
      <c r="H178" s="238" t="s">
        <v>1</v>
      </c>
      <c r="I178" s="240"/>
      <c r="J178" s="237"/>
      <c r="K178" s="237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149</v>
      </c>
      <c r="AU178" s="245" t="s">
        <v>90</v>
      </c>
      <c r="AV178" s="13" t="s">
        <v>88</v>
      </c>
      <c r="AW178" s="13" t="s">
        <v>36</v>
      </c>
      <c r="AX178" s="13" t="s">
        <v>80</v>
      </c>
      <c r="AY178" s="245" t="s">
        <v>128</v>
      </c>
    </row>
    <row r="179" s="14" customFormat="1">
      <c r="A179" s="14"/>
      <c r="B179" s="246"/>
      <c r="C179" s="247"/>
      <c r="D179" s="231" t="s">
        <v>149</v>
      </c>
      <c r="E179" s="248" t="s">
        <v>1</v>
      </c>
      <c r="F179" s="249" t="s">
        <v>152</v>
      </c>
      <c r="G179" s="247"/>
      <c r="H179" s="250">
        <v>194.59999999999999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149</v>
      </c>
      <c r="AU179" s="256" t="s">
        <v>90</v>
      </c>
      <c r="AV179" s="14" t="s">
        <v>90</v>
      </c>
      <c r="AW179" s="14" t="s">
        <v>36</v>
      </c>
      <c r="AX179" s="14" t="s">
        <v>80</v>
      </c>
      <c r="AY179" s="256" t="s">
        <v>128</v>
      </c>
    </row>
    <row r="180" s="13" customFormat="1">
      <c r="A180" s="13"/>
      <c r="B180" s="236"/>
      <c r="C180" s="237"/>
      <c r="D180" s="231" t="s">
        <v>149</v>
      </c>
      <c r="E180" s="238" t="s">
        <v>1</v>
      </c>
      <c r="F180" s="239" t="s">
        <v>153</v>
      </c>
      <c r="G180" s="237"/>
      <c r="H180" s="238" t="s">
        <v>1</v>
      </c>
      <c r="I180" s="240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149</v>
      </c>
      <c r="AU180" s="245" t="s">
        <v>90</v>
      </c>
      <c r="AV180" s="13" t="s">
        <v>88</v>
      </c>
      <c r="AW180" s="13" t="s">
        <v>36</v>
      </c>
      <c r="AX180" s="13" t="s">
        <v>80</v>
      </c>
      <c r="AY180" s="245" t="s">
        <v>128</v>
      </c>
    </row>
    <row r="181" s="14" customFormat="1">
      <c r="A181" s="14"/>
      <c r="B181" s="246"/>
      <c r="C181" s="247"/>
      <c r="D181" s="231" t="s">
        <v>149</v>
      </c>
      <c r="E181" s="248" t="s">
        <v>1</v>
      </c>
      <c r="F181" s="249" t="s">
        <v>154</v>
      </c>
      <c r="G181" s="247"/>
      <c r="H181" s="250">
        <v>9.5999999999999996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149</v>
      </c>
      <c r="AU181" s="256" t="s">
        <v>90</v>
      </c>
      <c r="AV181" s="14" t="s">
        <v>90</v>
      </c>
      <c r="AW181" s="14" t="s">
        <v>36</v>
      </c>
      <c r="AX181" s="14" t="s">
        <v>80</v>
      </c>
      <c r="AY181" s="256" t="s">
        <v>128</v>
      </c>
    </row>
    <row r="182" s="13" customFormat="1">
      <c r="A182" s="13"/>
      <c r="B182" s="236"/>
      <c r="C182" s="237"/>
      <c r="D182" s="231" t="s">
        <v>149</v>
      </c>
      <c r="E182" s="238" t="s">
        <v>1</v>
      </c>
      <c r="F182" s="239" t="s">
        <v>155</v>
      </c>
      <c r="G182" s="237"/>
      <c r="H182" s="238" t="s">
        <v>1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149</v>
      </c>
      <c r="AU182" s="245" t="s">
        <v>90</v>
      </c>
      <c r="AV182" s="13" t="s">
        <v>88</v>
      </c>
      <c r="AW182" s="13" t="s">
        <v>36</v>
      </c>
      <c r="AX182" s="13" t="s">
        <v>80</v>
      </c>
      <c r="AY182" s="245" t="s">
        <v>128</v>
      </c>
    </row>
    <row r="183" s="14" customFormat="1">
      <c r="A183" s="14"/>
      <c r="B183" s="246"/>
      <c r="C183" s="247"/>
      <c r="D183" s="231" t="s">
        <v>149</v>
      </c>
      <c r="E183" s="248" t="s">
        <v>1</v>
      </c>
      <c r="F183" s="249" t="s">
        <v>156</v>
      </c>
      <c r="G183" s="247"/>
      <c r="H183" s="250">
        <v>7.2000000000000002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149</v>
      </c>
      <c r="AU183" s="256" t="s">
        <v>90</v>
      </c>
      <c r="AV183" s="14" t="s">
        <v>90</v>
      </c>
      <c r="AW183" s="14" t="s">
        <v>36</v>
      </c>
      <c r="AX183" s="14" t="s">
        <v>80</v>
      </c>
      <c r="AY183" s="256" t="s">
        <v>128</v>
      </c>
    </row>
    <row r="184" s="14" customFormat="1">
      <c r="A184" s="14"/>
      <c r="B184" s="246"/>
      <c r="C184" s="247"/>
      <c r="D184" s="231" t="s">
        <v>149</v>
      </c>
      <c r="E184" s="248" t="s">
        <v>1</v>
      </c>
      <c r="F184" s="249" t="s">
        <v>157</v>
      </c>
      <c r="G184" s="247"/>
      <c r="H184" s="250">
        <v>3.2999999999999998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149</v>
      </c>
      <c r="AU184" s="256" t="s">
        <v>90</v>
      </c>
      <c r="AV184" s="14" t="s">
        <v>90</v>
      </c>
      <c r="AW184" s="14" t="s">
        <v>36</v>
      </c>
      <c r="AX184" s="14" t="s">
        <v>80</v>
      </c>
      <c r="AY184" s="256" t="s">
        <v>128</v>
      </c>
    </row>
    <row r="185" s="13" customFormat="1">
      <c r="A185" s="13"/>
      <c r="B185" s="236"/>
      <c r="C185" s="237"/>
      <c r="D185" s="231" t="s">
        <v>149</v>
      </c>
      <c r="E185" s="238" t="s">
        <v>1</v>
      </c>
      <c r="F185" s="239" t="s">
        <v>158</v>
      </c>
      <c r="G185" s="237"/>
      <c r="H185" s="238" t="s">
        <v>1</v>
      </c>
      <c r="I185" s="240"/>
      <c r="J185" s="237"/>
      <c r="K185" s="237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149</v>
      </c>
      <c r="AU185" s="245" t="s">
        <v>90</v>
      </c>
      <c r="AV185" s="13" t="s">
        <v>88</v>
      </c>
      <c r="AW185" s="13" t="s">
        <v>36</v>
      </c>
      <c r="AX185" s="13" t="s">
        <v>80</v>
      </c>
      <c r="AY185" s="245" t="s">
        <v>128</v>
      </c>
    </row>
    <row r="186" s="14" customFormat="1">
      <c r="A186" s="14"/>
      <c r="B186" s="246"/>
      <c r="C186" s="247"/>
      <c r="D186" s="231" t="s">
        <v>149</v>
      </c>
      <c r="E186" s="248" t="s">
        <v>1</v>
      </c>
      <c r="F186" s="249" t="s">
        <v>159</v>
      </c>
      <c r="G186" s="247"/>
      <c r="H186" s="250">
        <v>24.199999999999999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149</v>
      </c>
      <c r="AU186" s="256" t="s">
        <v>90</v>
      </c>
      <c r="AV186" s="14" t="s">
        <v>90</v>
      </c>
      <c r="AW186" s="14" t="s">
        <v>36</v>
      </c>
      <c r="AX186" s="14" t="s">
        <v>80</v>
      </c>
      <c r="AY186" s="256" t="s">
        <v>128</v>
      </c>
    </row>
    <row r="187" s="13" customFormat="1">
      <c r="A187" s="13"/>
      <c r="B187" s="236"/>
      <c r="C187" s="237"/>
      <c r="D187" s="231" t="s">
        <v>149</v>
      </c>
      <c r="E187" s="238" t="s">
        <v>1</v>
      </c>
      <c r="F187" s="239" t="s">
        <v>160</v>
      </c>
      <c r="G187" s="237"/>
      <c r="H187" s="238" t="s">
        <v>1</v>
      </c>
      <c r="I187" s="240"/>
      <c r="J187" s="237"/>
      <c r="K187" s="237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149</v>
      </c>
      <c r="AU187" s="245" t="s">
        <v>90</v>
      </c>
      <c r="AV187" s="13" t="s">
        <v>88</v>
      </c>
      <c r="AW187" s="13" t="s">
        <v>36</v>
      </c>
      <c r="AX187" s="13" t="s">
        <v>80</v>
      </c>
      <c r="AY187" s="245" t="s">
        <v>128</v>
      </c>
    </row>
    <row r="188" s="14" customFormat="1">
      <c r="A188" s="14"/>
      <c r="B188" s="246"/>
      <c r="C188" s="247"/>
      <c r="D188" s="231" t="s">
        <v>149</v>
      </c>
      <c r="E188" s="248" t="s">
        <v>1</v>
      </c>
      <c r="F188" s="249" t="s">
        <v>161</v>
      </c>
      <c r="G188" s="247"/>
      <c r="H188" s="250">
        <v>41.25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149</v>
      </c>
      <c r="AU188" s="256" t="s">
        <v>90</v>
      </c>
      <c r="AV188" s="14" t="s">
        <v>90</v>
      </c>
      <c r="AW188" s="14" t="s">
        <v>36</v>
      </c>
      <c r="AX188" s="14" t="s">
        <v>80</v>
      </c>
      <c r="AY188" s="256" t="s">
        <v>128</v>
      </c>
    </row>
    <row r="189" s="15" customFormat="1">
      <c r="A189" s="15"/>
      <c r="B189" s="257"/>
      <c r="C189" s="258"/>
      <c r="D189" s="231" t="s">
        <v>149</v>
      </c>
      <c r="E189" s="259" t="s">
        <v>1</v>
      </c>
      <c r="F189" s="260" t="s">
        <v>162</v>
      </c>
      <c r="G189" s="258"/>
      <c r="H189" s="261">
        <v>280.14999999999998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149</v>
      </c>
      <c r="AU189" s="267" t="s">
        <v>90</v>
      </c>
      <c r="AV189" s="15" t="s">
        <v>135</v>
      </c>
      <c r="AW189" s="15" t="s">
        <v>36</v>
      </c>
      <c r="AX189" s="15" t="s">
        <v>88</v>
      </c>
      <c r="AY189" s="267" t="s">
        <v>128</v>
      </c>
    </row>
    <row r="190" s="2" customFormat="1" ht="24.15" customHeight="1">
      <c r="A190" s="38"/>
      <c r="B190" s="39"/>
      <c r="C190" s="218" t="s">
        <v>187</v>
      </c>
      <c r="D190" s="218" t="s">
        <v>130</v>
      </c>
      <c r="E190" s="219" t="s">
        <v>188</v>
      </c>
      <c r="F190" s="220" t="s">
        <v>189</v>
      </c>
      <c r="G190" s="221" t="s">
        <v>146</v>
      </c>
      <c r="H190" s="222">
        <v>25.850000000000001</v>
      </c>
      <c r="I190" s="223"/>
      <c r="J190" s="224">
        <f>ROUND(I190*H190,2)</f>
        <v>0</v>
      </c>
      <c r="K190" s="220" t="s">
        <v>134</v>
      </c>
      <c r="L190" s="44"/>
      <c r="M190" s="225" t="s">
        <v>1</v>
      </c>
      <c r="N190" s="226" t="s">
        <v>45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0.44</v>
      </c>
      <c r="T190" s="228">
        <f>S190*H190</f>
        <v>11.374000000000001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135</v>
      </c>
      <c r="AT190" s="229" t="s">
        <v>130</v>
      </c>
      <c r="AU190" s="229" t="s">
        <v>90</v>
      </c>
      <c r="AY190" s="17" t="s">
        <v>128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88</v>
      </c>
      <c r="BK190" s="230">
        <f>ROUND(I190*H190,2)</f>
        <v>0</v>
      </c>
      <c r="BL190" s="17" t="s">
        <v>135</v>
      </c>
      <c r="BM190" s="229" t="s">
        <v>190</v>
      </c>
    </row>
    <row r="191" s="2" customFormat="1">
      <c r="A191" s="38"/>
      <c r="B191" s="39"/>
      <c r="C191" s="40"/>
      <c r="D191" s="231" t="s">
        <v>137</v>
      </c>
      <c r="E191" s="40"/>
      <c r="F191" s="232" t="s">
        <v>191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137</v>
      </c>
      <c r="AU191" s="17" t="s">
        <v>90</v>
      </c>
    </row>
    <row r="192" s="13" customFormat="1">
      <c r="A192" s="13"/>
      <c r="B192" s="236"/>
      <c r="C192" s="237"/>
      <c r="D192" s="231" t="s">
        <v>149</v>
      </c>
      <c r="E192" s="238" t="s">
        <v>1</v>
      </c>
      <c r="F192" s="239" t="s">
        <v>150</v>
      </c>
      <c r="G192" s="237"/>
      <c r="H192" s="238" t="s">
        <v>1</v>
      </c>
      <c r="I192" s="240"/>
      <c r="J192" s="237"/>
      <c r="K192" s="237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149</v>
      </c>
      <c r="AU192" s="245" t="s">
        <v>90</v>
      </c>
      <c r="AV192" s="13" t="s">
        <v>88</v>
      </c>
      <c r="AW192" s="13" t="s">
        <v>36</v>
      </c>
      <c r="AX192" s="13" t="s">
        <v>80</v>
      </c>
      <c r="AY192" s="245" t="s">
        <v>128</v>
      </c>
    </row>
    <row r="193" s="13" customFormat="1">
      <c r="A193" s="13"/>
      <c r="B193" s="236"/>
      <c r="C193" s="237"/>
      <c r="D193" s="231" t="s">
        <v>149</v>
      </c>
      <c r="E193" s="238" t="s">
        <v>1</v>
      </c>
      <c r="F193" s="239" t="s">
        <v>167</v>
      </c>
      <c r="G193" s="237"/>
      <c r="H193" s="238" t="s">
        <v>1</v>
      </c>
      <c r="I193" s="240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149</v>
      </c>
      <c r="AU193" s="245" t="s">
        <v>90</v>
      </c>
      <c r="AV193" s="13" t="s">
        <v>88</v>
      </c>
      <c r="AW193" s="13" t="s">
        <v>36</v>
      </c>
      <c r="AX193" s="13" t="s">
        <v>80</v>
      </c>
      <c r="AY193" s="245" t="s">
        <v>128</v>
      </c>
    </row>
    <row r="194" s="14" customFormat="1">
      <c r="A194" s="14"/>
      <c r="B194" s="246"/>
      <c r="C194" s="247"/>
      <c r="D194" s="231" t="s">
        <v>149</v>
      </c>
      <c r="E194" s="248" t="s">
        <v>1</v>
      </c>
      <c r="F194" s="249" t="s">
        <v>159</v>
      </c>
      <c r="G194" s="247"/>
      <c r="H194" s="250">
        <v>24.199999999999999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149</v>
      </c>
      <c r="AU194" s="256" t="s">
        <v>90</v>
      </c>
      <c r="AV194" s="14" t="s">
        <v>90</v>
      </c>
      <c r="AW194" s="14" t="s">
        <v>36</v>
      </c>
      <c r="AX194" s="14" t="s">
        <v>80</v>
      </c>
      <c r="AY194" s="256" t="s">
        <v>128</v>
      </c>
    </row>
    <row r="195" s="13" customFormat="1">
      <c r="A195" s="13"/>
      <c r="B195" s="236"/>
      <c r="C195" s="237"/>
      <c r="D195" s="231" t="s">
        <v>149</v>
      </c>
      <c r="E195" s="238" t="s">
        <v>1</v>
      </c>
      <c r="F195" s="239" t="s">
        <v>168</v>
      </c>
      <c r="G195" s="237"/>
      <c r="H195" s="238" t="s">
        <v>1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149</v>
      </c>
      <c r="AU195" s="245" t="s">
        <v>90</v>
      </c>
      <c r="AV195" s="13" t="s">
        <v>88</v>
      </c>
      <c r="AW195" s="13" t="s">
        <v>36</v>
      </c>
      <c r="AX195" s="13" t="s">
        <v>80</v>
      </c>
      <c r="AY195" s="245" t="s">
        <v>128</v>
      </c>
    </row>
    <row r="196" s="14" customFormat="1">
      <c r="A196" s="14"/>
      <c r="B196" s="246"/>
      <c r="C196" s="247"/>
      <c r="D196" s="231" t="s">
        <v>149</v>
      </c>
      <c r="E196" s="248" t="s">
        <v>1</v>
      </c>
      <c r="F196" s="249" t="s">
        <v>169</v>
      </c>
      <c r="G196" s="247"/>
      <c r="H196" s="250">
        <v>1.6499999999999999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149</v>
      </c>
      <c r="AU196" s="256" t="s">
        <v>90</v>
      </c>
      <c r="AV196" s="14" t="s">
        <v>90</v>
      </c>
      <c r="AW196" s="14" t="s">
        <v>36</v>
      </c>
      <c r="AX196" s="14" t="s">
        <v>80</v>
      </c>
      <c r="AY196" s="256" t="s">
        <v>128</v>
      </c>
    </row>
    <row r="197" s="15" customFormat="1">
      <c r="A197" s="15"/>
      <c r="B197" s="257"/>
      <c r="C197" s="258"/>
      <c r="D197" s="231" t="s">
        <v>149</v>
      </c>
      <c r="E197" s="259" t="s">
        <v>1</v>
      </c>
      <c r="F197" s="260" t="s">
        <v>162</v>
      </c>
      <c r="G197" s="258"/>
      <c r="H197" s="261">
        <v>25.850000000000001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149</v>
      </c>
      <c r="AU197" s="267" t="s">
        <v>90</v>
      </c>
      <c r="AV197" s="15" t="s">
        <v>135</v>
      </c>
      <c r="AW197" s="15" t="s">
        <v>36</v>
      </c>
      <c r="AX197" s="15" t="s">
        <v>88</v>
      </c>
      <c r="AY197" s="267" t="s">
        <v>128</v>
      </c>
    </row>
    <row r="198" s="2" customFormat="1" ht="24.15" customHeight="1">
      <c r="A198" s="38"/>
      <c r="B198" s="39"/>
      <c r="C198" s="218" t="s">
        <v>192</v>
      </c>
      <c r="D198" s="218" t="s">
        <v>130</v>
      </c>
      <c r="E198" s="219" t="s">
        <v>193</v>
      </c>
      <c r="F198" s="220" t="s">
        <v>194</v>
      </c>
      <c r="G198" s="221" t="s">
        <v>146</v>
      </c>
      <c r="H198" s="222">
        <v>25.850000000000001</v>
      </c>
      <c r="I198" s="223"/>
      <c r="J198" s="224">
        <f>ROUND(I198*H198,2)</f>
        <v>0</v>
      </c>
      <c r="K198" s="220" t="s">
        <v>134</v>
      </c>
      <c r="L198" s="44"/>
      <c r="M198" s="225" t="s">
        <v>1</v>
      </c>
      <c r="N198" s="226" t="s">
        <v>45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0.32500000000000001</v>
      </c>
      <c r="T198" s="228">
        <f>S198*H198</f>
        <v>8.401250000000001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135</v>
      </c>
      <c r="AT198" s="229" t="s">
        <v>130</v>
      </c>
      <c r="AU198" s="229" t="s">
        <v>90</v>
      </c>
      <c r="AY198" s="17" t="s">
        <v>128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88</v>
      </c>
      <c r="BK198" s="230">
        <f>ROUND(I198*H198,2)</f>
        <v>0</v>
      </c>
      <c r="BL198" s="17" t="s">
        <v>135</v>
      </c>
      <c r="BM198" s="229" t="s">
        <v>195</v>
      </c>
    </row>
    <row r="199" s="2" customFormat="1">
      <c r="A199" s="38"/>
      <c r="B199" s="39"/>
      <c r="C199" s="40"/>
      <c r="D199" s="231" t="s">
        <v>137</v>
      </c>
      <c r="E199" s="40"/>
      <c r="F199" s="232" t="s">
        <v>196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137</v>
      </c>
      <c r="AU199" s="17" t="s">
        <v>90</v>
      </c>
    </row>
    <row r="200" s="13" customFormat="1">
      <c r="A200" s="13"/>
      <c r="B200" s="236"/>
      <c r="C200" s="237"/>
      <c r="D200" s="231" t="s">
        <v>149</v>
      </c>
      <c r="E200" s="238" t="s">
        <v>1</v>
      </c>
      <c r="F200" s="239" t="s">
        <v>150</v>
      </c>
      <c r="G200" s="237"/>
      <c r="H200" s="238" t="s">
        <v>1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149</v>
      </c>
      <c r="AU200" s="245" t="s">
        <v>90</v>
      </c>
      <c r="AV200" s="13" t="s">
        <v>88</v>
      </c>
      <c r="AW200" s="13" t="s">
        <v>36</v>
      </c>
      <c r="AX200" s="13" t="s">
        <v>80</v>
      </c>
      <c r="AY200" s="245" t="s">
        <v>128</v>
      </c>
    </row>
    <row r="201" s="13" customFormat="1">
      <c r="A201" s="13"/>
      <c r="B201" s="236"/>
      <c r="C201" s="237"/>
      <c r="D201" s="231" t="s">
        <v>149</v>
      </c>
      <c r="E201" s="238" t="s">
        <v>1</v>
      </c>
      <c r="F201" s="239" t="s">
        <v>167</v>
      </c>
      <c r="G201" s="237"/>
      <c r="H201" s="238" t="s">
        <v>1</v>
      </c>
      <c r="I201" s="240"/>
      <c r="J201" s="237"/>
      <c r="K201" s="237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149</v>
      </c>
      <c r="AU201" s="245" t="s">
        <v>90</v>
      </c>
      <c r="AV201" s="13" t="s">
        <v>88</v>
      </c>
      <c r="AW201" s="13" t="s">
        <v>36</v>
      </c>
      <c r="AX201" s="13" t="s">
        <v>80</v>
      </c>
      <c r="AY201" s="245" t="s">
        <v>128</v>
      </c>
    </row>
    <row r="202" s="14" customFormat="1">
      <c r="A202" s="14"/>
      <c r="B202" s="246"/>
      <c r="C202" s="247"/>
      <c r="D202" s="231" t="s">
        <v>149</v>
      </c>
      <c r="E202" s="248" t="s">
        <v>1</v>
      </c>
      <c r="F202" s="249" t="s">
        <v>159</v>
      </c>
      <c r="G202" s="247"/>
      <c r="H202" s="250">
        <v>24.199999999999999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149</v>
      </c>
      <c r="AU202" s="256" t="s">
        <v>90</v>
      </c>
      <c r="AV202" s="14" t="s">
        <v>90</v>
      </c>
      <c r="AW202" s="14" t="s">
        <v>36</v>
      </c>
      <c r="AX202" s="14" t="s">
        <v>80</v>
      </c>
      <c r="AY202" s="256" t="s">
        <v>128</v>
      </c>
    </row>
    <row r="203" s="13" customFormat="1">
      <c r="A203" s="13"/>
      <c r="B203" s="236"/>
      <c r="C203" s="237"/>
      <c r="D203" s="231" t="s">
        <v>149</v>
      </c>
      <c r="E203" s="238" t="s">
        <v>1</v>
      </c>
      <c r="F203" s="239" t="s">
        <v>168</v>
      </c>
      <c r="G203" s="237"/>
      <c r="H203" s="238" t="s">
        <v>1</v>
      </c>
      <c r="I203" s="240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149</v>
      </c>
      <c r="AU203" s="245" t="s">
        <v>90</v>
      </c>
      <c r="AV203" s="13" t="s">
        <v>88</v>
      </c>
      <c r="AW203" s="13" t="s">
        <v>36</v>
      </c>
      <c r="AX203" s="13" t="s">
        <v>80</v>
      </c>
      <c r="AY203" s="245" t="s">
        <v>128</v>
      </c>
    </row>
    <row r="204" s="14" customFormat="1">
      <c r="A204" s="14"/>
      <c r="B204" s="246"/>
      <c r="C204" s="247"/>
      <c r="D204" s="231" t="s">
        <v>149</v>
      </c>
      <c r="E204" s="248" t="s">
        <v>1</v>
      </c>
      <c r="F204" s="249" t="s">
        <v>169</v>
      </c>
      <c r="G204" s="247"/>
      <c r="H204" s="250">
        <v>1.6499999999999999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149</v>
      </c>
      <c r="AU204" s="256" t="s">
        <v>90</v>
      </c>
      <c r="AV204" s="14" t="s">
        <v>90</v>
      </c>
      <c r="AW204" s="14" t="s">
        <v>36</v>
      </c>
      <c r="AX204" s="14" t="s">
        <v>80</v>
      </c>
      <c r="AY204" s="256" t="s">
        <v>128</v>
      </c>
    </row>
    <row r="205" s="15" customFormat="1">
      <c r="A205" s="15"/>
      <c r="B205" s="257"/>
      <c r="C205" s="258"/>
      <c r="D205" s="231" t="s">
        <v>149</v>
      </c>
      <c r="E205" s="259" t="s">
        <v>1</v>
      </c>
      <c r="F205" s="260" t="s">
        <v>162</v>
      </c>
      <c r="G205" s="258"/>
      <c r="H205" s="261">
        <v>25.850000000000001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7" t="s">
        <v>149</v>
      </c>
      <c r="AU205" s="267" t="s">
        <v>90</v>
      </c>
      <c r="AV205" s="15" t="s">
        <v>135</v>
      </c>
      <c r="AW205" s="15" t="s">
        <v>36</v>
      </c>
      <c r="AX205" s="15" t="s">
        <v>88</v>
      </c>
      <c r="AY205" s="267" t="s">
        <v>128</v>
      </c>
    </row>
    <row r="206" s="2" customFormat="1" ht="16.5" customHeight="1">
      <c r="A206" s="38"/>
      <c r="B206" s="39"/>
      <c r="C206" s="218" t="s">
        <v>197</v>
      </c>
      <c r="D206" s="218" t="s">
        <v>130</v>
      </c>
      <c r="E206" s="219" t="s">
        <v>198</v>
      </c>
      <c r="F206" s="220" t="s">
        <v>199</v>
      </c>
      <c r="G206" s="221" t="s">
        <v>200</v>
      </c>
      <c r="H206" s="222">
        <v>21</v>
      </c>
      <c r="I206" s="223"/>
      <c r="J206" s="224">
        <f>ROUND(I206*H206,2)</f>
        <v>0</v>
      </c>
      <c r="K206" s="220" t="s">
        <v>134</v>
      </c>
      <c r="L206" s="44"/>
      <c r="M206" s="225" t="s">
        <v>1</v>
      </c>
      <c r="N206" s="226" t="s">
        <v>45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0.28999999999999998</v>
      </c>
      <c r="T206" s="228">
        <f>S206*H206</f>
        <v>6.0899999999999999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135</v>
      </c>
      <c r="AT206" s="229" t="s">
        <v>130</v>
      </c>
      <c r="AU206" s="229" t="s">
        <v>90</v>
      </c>
      <c r="AY206" s="17" t="s">
        <v>128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88</v>
      </c>
      <c r="BK206" s="230">
        <f>ROUND(I206*H206,2)</f>
        <v>0</v>
      </c>
      <c r="BL206" s="17" t="s">
        <v>135</v>
      </c>
      <c r="BM206" s="229" t="s">
        <v>201</v>
      </c>
    </row>
    <row r="207" s="2" customFormat="1">
      <c r="A207" s="38"/>
      <c r="B207" s="39"/>
      <c r="C207" s="40"/>
      <c r="D207" s="231" t="s">
        <v>137</v>
      </c>
      <c r="E207" s="40"/>
      <c r="F207" s="232" t="s">
        <v>199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137</v>
      </c>
      <c r="AU207" s="17" t="s">
        <v>90</v>
      </c>
    </row>
    <row r="208" s="13" customFormat="1">
      <c r="A208" s="13"/>
      <c r="B208" s="236"/>
      <c r="C208" s="237"/>
      <c r="D208" s="231" t="s">
        <v>149</v>
      </c>
      <c r="E208" s="238" t="s">
        <v>1</v>
      </c>
      <c r="F208" s="239" t="s">
        <v>150</v>
      </c>
      <c r="G208" s="237"/>
      <c r="H208" s="238" t="s">
        <v>1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149</v>
      </c>
      <c r="AU208" s="245" t="s">
        <v>90</v>
      </c>
      <c r="AV208" s="13" t="s">
        <v>88</v>
      </c>
      <c r="AW208" s="13" t="s">
        <v>36</v>
      </c>
      <c r="AX208" s="13" t="s">
        <v>80</v>
      </c>
      <c r="AY208" s="245" t="s">
        <v>128</v>
      </c>
    </row>
    <row r="209" s="13" customFormat="1">
      <c r="A209" s="13"/>
      <c r="B209" s="236"/>
      <c r="C209" s="237"/>
      <c r="D209" s="231" t="s">
        <v>149</v>
      </c>
      <c r="E209" s="238" t="s">
        <v>1</v>
      </c>
      <c r="F209" s="239" t="s">
        <v>202</v>
      </c>
      <c r="G209" s="237"/>
      <c r="H209" s="238" t="s">
        <v>1</v>
      </c>
      <c r="I209" s="240"/>
      <c r="J209" s="237"/>
      <c r="K209" s="237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149</v>
      </c>
      <c r="AU209" s="245" t="s">
        <v>90</v>
      </c>
      <c r="AV209" s="13" t="s">
        <v>88</v>
      </c>
      <c r="AW209" s="13" t="s">
        <v>36</v>
      </c>
      <c r="AX209" s="13" t="s">
        <v>80</v>
      </c>
      <c r="AY209" s="245" t="s">
        <v>128</v>
      </c>
    </row>
    <row r="210" s="14" customFormat="1">
      <c r="A210" s="14"/>
      <c r="B210" s="246"/>
      <c r="C210" s="247"/>
      <c r="D210" s="231" t="s">
        <v>149</v>
      </c>
      <c r="E210" s="248" t="s">
        <v>1</v>
      </c>
      <c r="F210" s="249" t="s">
        <v>203</v>
      </c>
      <c r="G210" s="247"/>
      <c r="H210" s="250">
        <v>3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149</v>
      </c>
      <c r="AU210" s="256" t="s">
        <v>90</v>
      </c>
      <c r="AV210" s="14" t="s">
        <v>90</v>
      </c>
      <c r="AW210" s="14" t="s">
        <v>36</v>
      </c>
      <c r="AX210" s="14" t="s">
        <v>80</v>
      </c>
      <c r="AY210" s="256" t="s">
        <v>128</v>
      </c>
    </row>
    <row r="211" s="13" customFormat="1">
      <c r="A211" s="13"/>
      <c r="B211" s="236"/>
      <c r="C211" s="237"/>
      <c r="D211" s="231" t="s">
        <v>149</v>
      </c>
      <c r="E211" s="238" t="s">
        <v>1</v>
      </c>
      <c r="F211" s="239" t="s">
        <v>204</v>
      </c>
      <c r="G211" s="237"/>
      <c r="H211" s="238" t="s">
        <v>1</v>
      </c>
      <c r="I211" s="240"/>
      <c r="J211" s="237"/>
      <c r="K211" s="237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149</v>
      </c>
      <c r="AU211" s="245" t="s">
        <v>90</v>
      </c>
      <c r="AV211" s="13" t="s">
        <v>88</v>
      </c>
      <c r="AW211" s="13" t="s">
        <v>36</v>
      </c>
      <c r="AX211" s="13" t="s">
        <v>80</v>
      </c>
      <c r="AY211" s="245" t="s">
        <v>128</v>
      </c>
    </row>
    <row r="212" s="14" customFormat="1">
      <c r="A212" s="14"/>
      <c r="B212" s="246"/>
      <c r="C212" s="247"/>
      <c r="D212" s="231" t="s">
        <v>149</v>
      </c>
      <c r="E212" s="248" t="s">
        <v>1</v>
      </c>
      <c r="F212" s="249" t="s">
        <v>205</v>
      </c>
      <c r="G212" s="247"/>
      <c r="H212" s="250">
        <v>16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149</v>
      </c>
      <c r="AU212" s="256" t="s">
        <v>90</v>
      </c>
      <c r="AV212" s="14" t="s">
        <v>90</v>
      </c>
      <c r="AW212" s="14" t="s">
        <v>36</v>
      </c>
      <c r="AX212" s="14" t="s">
        <v>80</v>
      </c>
      <c r="AY212" s="256" t="s">
        <v>128</v>
      </c>
    </row>
    <row r="213" s="13" customFormat="1">
      <c r="A213" s="13"/>
      <c r="B213" s="236"/>
      <c r="C213" s="237"/>
      <c r="D213" s="231" t="s">
        <v>149</v>
      </c>
      <c r="E213" s="238" t="s">
        <v>1</v>
      </c>
      <c r="F213" s="239" t="s">
        <v>160</v>
      </c>
      <c r="G213" s="237"/>
      <c r="H213" s="238" t="s">
        <v>1</v>
      </c>
      <c r="I213" s="240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149</v>
      </c>
      <c r="AU213" s="245" t="s">
        <v>90</v>
      </c>
      <c r="AV213" s="13" t="s">
        <v>88</v>
      </c>
      <c r="AW213" s="13" t="s">
        <v>36</v>
      </c>
      <c r="AX213" s="13" t="s">
        <v>80</v>
      </c>
      <c r="AY213" s="245" t="s">
        <v>128</v>
      </c>
    </row>
    <row r="214" s="14" customFormat="1">
      <c r="A214" s="14"/>
      <c r="B214" s="246"/>
      <c r="C214" s="247"/>
      <c r="D214" s="231" t="s">
        <v>149</v>
      </c>
      <c r="E214" s="248" t="s">
        <v>1</v>
      </c>
      <c r="F214" s="249" t="s">
        <v>206</v>
      </c>
      <c r="G214" s="247"/>
      <c r="H214" s="250">
        <v>2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149</v>
      </c>
      <c r="AU214" s="256" t="s">
        <v>90</v>
      </c>
      <c r="AV214" s="14" t="s">
        <v>90</v>
      </c>
      <c r="AW214" s="14" t="s">
        <v>36</v>
      </c>
      <c r="AX214" s="14" t="s">
        <v>80</v>
      </c>
      <c r="AY214" s="256" t="s">
        <v>128</v>
      </c>
    </row>
    <row r="215" s="15" customFormat="1">
      <c r="A215" s="15"/>
      <c r="B215" s="257"/>
      <c r="C215" s="258"/>
      <c r="D215" s="231" t="s">
        <v>149</v>
      </c>
      <c r="E215" s="259" t="s">
        <v>1</v>
      </c>
      <c r="F215" s="260" t="s">
        <v>162</v>
      </c>
      <c r="G215" s="258"/>
      <c r="H215" s="261">
        <v>21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149</v>
      </c>
      <c r="AU215" s="267" t="s">
        <v>90</v>
      </c>
      <c r="AV215" s="15" t="s">
        <v>135</v>
      </c>
      <c r="AW215" s="15" t="s">
        <v>36</v>
      </c>
      <c r="AX215" s="15" t="s">
        <v>88</v>
      </c>
      <c r="AY215" s="267" t="s">
        <v>128</v>
      </c>
    </row>
    <row r="216" s="2" customFormat="1" ht="16.5" customHeight="1">
      <c r="A216" s="38"/>
      <c r="B216" s="39"/>
      <c r="C216" s="218" t="s">
        <v>207</v>
      </c>
      <c r="D216" s="218" t="s">
        <v>130</v>
      </c>
      <c r="E216" s="219" t="s">
        <v>208</v>
      </c>
      <c r="F216" s="220" t="s">
        <v>209</v>
      </c>
      <c r="G216" s="221" t="s">
        <v>200</v>
      </c>
      <c r="H216" s="222">
        <v>21</v>
      </c>
      <c r="I216" s="223"/>
      <c r="J216" s="224">
        <f>ROUND(I216*H216,2)</f>
        <v>0</v>
      </c>
      <c r="K216" s="220" t="s">
        <v>1</v>
      </c>
      <c r="L216" s="44"/>
      <c r="M216" s="225" t="s">
        <v>1</v>
      </c>
      <c r="N216" s="226" t="s">
        <v>45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0.28999999999999998</v>
      </c>
      <c r="T216" s="228">
        <f>S216*H216</f>
        <v>6.0899999999999999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135</v>
      </c>
      <c r="AT216" s="229" t="s">
        <v>130</v>
      </c>
      <c r="AU216" s="229" t="s">
        <v>90</v>
      </c>
      <c r="AY216" s="17" t="s">
        <v>128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88</v>
      </c>
      <c r="BK216" s="230">
        <f>ROUND(I216*H216,2)</f>
        <v>0</v>
      </c>
      <c r="BL216" s="17" t="s">
        <v>135</v>
      </c>
      <c r="BM216" s="229" t="s">
        <v>210</v>
      </c>
    </row>
    <row r="217" s="2" customFormat="1">
      <c r="A217" s="38"/>
      <c r="B217" s="39"/>
      <c r="C217" s="40"/>
      <c r="D217" s="231" t="s">
        <v>137</v>
      </c>
      <c r="E217" s="40"/>
      <c r="F217" s="232" t="s">
        <v>209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137</v>
      </c>
      <c r="AU217" s="17" t="s">
        <v>90</v>
      </c>
    </row>
    <row r="218" s="13" customFormat="1">
      <c r="A218" s="13"/>
      <c r="B218" s="236"/>
      <c r="C218" s="237"/>
      <c r="D218" s="231" t="s">
        <v>149</v>
      </c>
      <c r="E218" s="238" t="s">
        <v>1</v>
      </c>
      <c r="F218" s="239" t="s">
        <v>150</v>
      </c>
      <c r="G218" s="237"/>
      <c r="H218" s="238" t="s">
        <v>1</v>
      </c>
      <c r="I218" s="240"/>
      <c r="J218" s="237"/>
      <c r="K218" s="237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149</v>
      </c>
      <c r="AU218" s="245" t="s">
        <v>90</v>
      </c>
      <c r="AV218" s="13" t="s">
        <v>88</v>
      </c>
      <c r="AW218" s="13" t="s">
        <v>36</v>
      </c>
      <c r="AX218" s="13" t="s">
        <v>80</v>
      </c>
      <c r="AY218" s="245" t="s">
        <v>128</v>
      </c>
    </row>
    <row r="219" s="13" customFormat="1">
      <c r="A219" s="13"/>
      <c r="B219" s="236"/>
      <c r="C219" s="237"/>
      <c r="D219" s="231" t="s">
        <v>149</v>
      </c>
      <c r="E219" s="238" t="s">
        <v>1</v>
      </c>
      <c r="F219" s="239" t="s">
        <v>202</v>
      </c>
      <c r="G219" s="237"/>
      <c r="H219" s="238" t="s">
        <v>1</v>
      </c>
      <c r="I219" s="240"/>
      <c r="J219" s="237"/>
      <c r="K219" s="237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149</v>
      </c>
      <c r="AU219" s="245" t="s">
        <v>90</v>
      </c>
      <c r="AV219" s="13" t="s">
        <v>88</v>
      </c>
      <c r="AW219" s="13" t="s">
        <v>36</v>
      </c>
      <c r="AX219" s="13" t="s">
        <v>80</v>
      </c>
      <c r="AY219" s="245" t="s">
        <v>128</v>
      </c>
    </row>
    <row r="220" s="14" customFormat="1">
      <c r="A220" s="14"/>
      <c r="B220" s="246"/>
      <c r="C220" s="247"/>
      <c r="D220" s="231" t="s">
        <v>149</v>
      </c>
      <c r="E220" s="248" t="s">
        <v>1</v>
      </c>
      <c r="F220" s="249" t="s">
        <v>203</v>
      </c>
      <c r="G220" s="247"/>
      <c r="H220" s="250">
        <v>3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149</v>
      </c>
      <c r="AU220" s="256" t="s">
        <v>90</v>
      </c>
      <c r="AV220" s="14" t="s">
        <v>90</v>
      </c>
      <c r="AW220" s="14" t="s">
        <v>36</v>
      </c>
      <c r="AX220" s="14" t="s">
        <v>80</v>
      </c>
      <c r="AY220" s="256" t="s">
        <v>128</v>
      </c>
    </row>
    <row r="221" s="13" customFormat="1">
      <c r="A221" s="13"/>
      <c r="B221" s="236"/>
      <c r="C221" s="237"/>
      <c r="D221" s="231" t="s">
        <v>149</v>
      </c>
      <c r="E221" s="238" t="s">
        <v>1</v>
      </c>
      <c r="F221" s="239" t="s">
        <v>204</v>
      </c>
      <c r="G221" s="237"/>
      <c r="H221" s="238" t="s">
        <v>1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149</v>
      </c>
      <c r="AU221" s="245" t="s">
        <v>90</v>
      </c>
      <c r="AV221" s="13" t="s">
        <v>88</v>
      </c>
      <c r="AW221" s="13" t="s">
        <v>36</v>
      </c>
      <c r="AX221" s="13" t="s">
        <v>80</v>
      </c>
      <c r="AY221" s="245" t="s">
        <v>128</v>
      </c>
    </row>
    <row r="222" s="14" customFormat="1">
      <c r="A222" s="14"/>
      <c r="B222" s="246"/>
      <c r="C222" s="247"/>
      <c r="D222" s="231" t="s">
        <v>149</v>
      </c>
      <c r="E222" s="248" t="s">
        <v>1</v>
      </c>
      <c r="F222" s="249" t="s">
        <v>205</v>
      </c>
      <c r="G222" s="247"/>
      <c r="H222" s="250">
        <v>16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149</v>
      </c>
      <c r="AU222" s="256" t="s">
        <v>90</v>
      </c>
      <c r="AV222" s="14" t="s">
        <v>90</v>
      </c>
      <c r="AW222" s="14" t="s">
        <v>36</v>
      </c>
      <c r="AX222" s="14" t="s">
        <v>80</v>
      </c>
      <c r="AY222" s="256" t="s">
        <v>128</v>
      </c>
    </row>
    <row r="223" s="13" customFormat="1">
      <c r="A223" s="13"/>
      <c r="B223" s="236"/>
      <c r="C223" s="237"/>
      <c r="D223" s="231" t="s">
        <v>149</v>
      </c>
      <c r="E223" s="238" t="s">
        <v>1</v>
      </c>
      <c r="F223" s="239" t="s">
        <v>160</v>
      </c>
      <c r="G223" s="237"/>
      <c r="H223" s="238" t="s">
        <v>1</v>
      </c>
      <c r="I223" s="240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149</v>
      </c>
      <c r="AU223" s="245" t="s">
        <v>90</v>
      </c>
      <c r="AV223" s="13" t="s">
        <v>88</v>
      </c>
      <c r="AW223" s="13" t="s">
        <v>36</v>
      </c>
      <c r="AX223" s="13" t="s">
        <v>80</v>
      </c>
      <c r="AY223" s="245" t="s">
        <v>128</v>
      </c>
    </row>
    <row r="224" s="14" customFormat="1">
      <c r="A224" s="14"/>
      <c r="B224" s="246"/>
      <c r="C224" s="247"/>
      <c r="D224" s="231" t="s">
        <v>149</v>
      </c>
      <c r="E224" s="248" t="s">
        <v>1</v>
      </c>
      <c r="F224" s="249" t="s">
        <v>206</v>
      </c>
      <c r="G224" s="247"/>
      <c r="H224" s="250">
        <v>2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149</v>
      </c>
      <c r="AU224" s="256" t="s">
        <v>90</v>
      </c>
      <c r="AV224" s="14" t="s">
        <v>90</v>
      </c>
      <c r="AW224" s="14" t="s">
        <v>36</v>
      </c>
      <c r="AX224" s="14" t="s">
        <v>80</v>
      </c>
      <c r="AY224" s="256" t="s">
        <v>128</v>
      </c>
    </row>
    <row r="225" s="15" customFormat="1">
      <c r="A225" s="15"/>
      <c r="B225" s="257"/>
      <c r="C225" s="258"/>
      <c r="D225" s="231" t="s">
        <v>149</v>
      </c>
      <c r="E225" s="259" t="s">
        <v>1</v>
      </c>
      <c r="F225" s="260" t="s">
        <v>162</v>
      </c>
      <c r="G225" s="258"/>
      <c r="H225" s="261">
        <v>21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149</v>
      </c>
      <c r="AU225" s="267" t="s">
        <v>90</v>
      </c>
      <c r="AV225" s="15" t="s">
        <v>135</v>
      </c>
      <c r="AW225" s="15" t="s">
        <v>36</v>
      </c>
      <c r="AX225" s="15" t="s">
        <v>88</v>
      </c>
      <c r="AY225" s="267" t="s">
        <v>128</v>
      </c>
    </row>
    <row r="226" s="2" customFormat="1" ht="16.5" customHeight="1">
      <c r="A226" s="38"/>
      <c r="B226" s="39"/>
      <c r="C226" s="218" t="s">
        <v>211</v>
      </c>
      <c r="D226" s="218" t="s">
        <v>130</v>
      </c>
      <c r="E226" s="219" t="s">
        <v>212</v>
      </c>
      <c r="F226" s="220" t="s">
        <v>213</v>
      </c>
      <c r="G226" s="221" t="s">
        <v>200</v>
      </c>
      <c r="H226" s="222">
        <v>24</v>
      </c>
      <c r="I226" s="223"/>
      <c r="J226" s="224">
        <f>ROUND(I226*H226,2)</f>
        <v>0</v>
      </c>
      <c r="K226" s="220" t="s">
        <v>134</v>
      </c>
      <c r="L226" s="44"/>
      <c r="M226" s="225" t="s">
        <v>1</v>
      </c>
      <c r="N226" s="226" t="s">
        <v>45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0.20499999999999999</v>
      </c>
      <c r="T226" s="228">
        <f>S226*H226</f>
        <v>4.9199999999999999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135</v>
      </c>
      <c r="AT226" s="229" t="s">
        <v>130</v>
      </c>
      <c r="AU226" s="229" t="s">
        <v>90</v>
      </c>
      <c r="AY226" s="17" t="s">
        <v>128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88</v>
      </c>
      <c r="BK226" s="230">
        <f>ROUND(I226*H226,2)</f>
        <v>0</v>
      </c>
      <c r="BL226" s="17" t="s">
        <v>135</v>
      </c>
      <c r="BM226" s="229" t="s">
        <v>214</v>
      </c>
    </row>
    <row r="227" s="2" customFormat="1">
      <c r="A227" s="38"/>
      <c r="B227" s="39"/>
      <c r="C227" s="40"/>
      <c r="D227" s="231" t="s">
        <v>137</v>
      </c>
      <c r="E227" s="40"/>
      <c r="F227" s="232" t="s">
        <v>215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137</v>
      </c>
      <c r="AU227" s="17" t="s">
        <v>90</v>
      </c>
    </row>
    <row r="228" s="13" customFormat="1">
      <c r="A228" s="13"/>
      <c r="B228" s="236"/>
      <c r="C228" s="237"/>
      <c r="D228" s="231" t="s">
        <v>149</v>
      </c>
      <c r="E228" s="238" t="s">
        <v>1</v>
      </c>
      <c r="F228" s="239" t="s">
        <v>216</v>
      </c>
      <c r="G228" s="237"/>
      <c r="H228" s="238" t="s">
        <v>1</v>
      </c>
      <c r="I228" s="240"/>
      <c r="J228" s="237"/>
      <c r="K228" s="237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149</v>
      </c>
      <c r="AU228" s="245" t="s">
        <v>90</v>
      </c>
      <c r="AV228" s="13" t="s">
        <v>88</v>
      </c>
      <c r="AW228" s="13" t="s">
        <v>36</v>
      </c>
      <c r="AX228" s="13" t="s">
        <v>80</v>
      </c>
      <c r="AY228" s="245" t="s">
        <v>128</v>
      </c>
    </row>
    <row r="229" s="13" customFormat="1">
      <c r="A229" s="13"/>
      <c r="B229" s="236"/>
      <c r="C229" s="237"/>
      <c r="D229" s="231" t="s">
        <v>149</v>
      </c>
      <c r="E229" s="238" t="s">
        <v>1</v>
      </c>
      <c r="F229" s="239" t="s">
        <v>217</v>
      </c>
      <c r="G229" s="237"/>
      <c r="H229" s="238" t="s">
        <v>1</v>
      </c>
      <c r="I229" s="240"/>
      <c r="J229" s="237"/>
      <c r="K229" s="237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149</v>
      </c>
      <c r="AU229" s="245" t="s">
        <v>90</v>
      </c>
      <c r="AV229" s="13" t="s">
        <v>88</v>
      </c>
      <c r="AW229" s="13" t="s">
        <v>36</v>
      </c>
      <c r="AX229" s="13" t="s">
        <v>80</v>
      </c>
      <c r="AY229" s="245" t="s">
        <v>128</v>
      </c>
    </row>
    <row r="230" s="14" customFormat="1">
      <c r="A230" s="14"/>
      <c r="B230" s="246"/>
      <c r="C230" s="247"/>
      <c r="D230" s="231" t="s">
        <v>149</v>
      </c>
      <c r="E230" s="248" t="s">
        <v>1</v>
      </c>
      <c r="F230" s="249" t="s">
        <v>218</v>
      </c>
      <c r="G230" s="247"/>
      <c r="H230" s="250">
        <v>21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149</v>
      </c>
      <c r="AU230" s="256" t="s">
        <v>90</v>
      </c>
      <c r="AV230" s="14" t="s">
        <v>90</v>
      </c>
      <c r="AW230" s="14" t="s">
        <v>36</v>
      </c>
      <c r="AX230" s="14" t="s">
        <v>80</v>
      </c>
      <c r="AY230" s="256" t="s">
        <v>128</v>
      </c>
    </row>
    <row r="231" s="13" customFormat="1">
      <c r="A231" s="13"/>
      <c r="B231" s="236"/>
      <c r="C231" s="237"/>
      <c r="D231" s="231" t="s">
        <v>149</v>
      </c>
      <c r="E231" s="238" t="s">
        <v>1</v>
      </c>
      <c r="F231" s="239" t="s">
        <v>160</v>
      </c>
      <c r="G231" s="237"/>
      <c r="H231" s="238" t="s">
        <v>1</v>
      </c>
      <c r="I231" s="240"/>
      <c r="J231" s="237"/>
      <c r="K231" s="237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149</v>
      </c>
      <c r="AU231" s="245" t="s">
        <v>90</v>
      </c>
      <c r="AV231" s="13" t="s">
        <v>88</v>
      </c>
      <c r="AW231" s="13" t="s">
        <v>36</v>
      </c>
      <c r="AX231" s="13" t="s">
        <v>80</v>
      </c>
      <c r="AY231" s="245" t="s">
        <v>128</v>
      </c>
    </row>
    <row r="232" s="14" customFormat="1">
      <c r="A232" s="14"/>
      <c r="B232" s="246"/>
      <c r="C232" s="247"/>
      <c r="D232" s="231" t="s">
        <v>149</v>
      </c>
      <c r="E232" s="248" t="s">
        <v>1</v>
      </c>
      <c r="F232" s="249" t="s">
        <v>203</v>
      </c>
      <c r="G232" s="247"/>
      <c r="H232" s="250">
        <v>3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149</v>
      </c>
      <c r="AU232" s="256" t="s">
        <v>90</v>
      </c>
      <c r="AV232" s="14" t="s">
        <v>90</v>
      </c>
      <c r="AW232" s="14" t="s">
        <v>36</v>
      </c>
      <c r="AX232" s="14" t="s">
        <v>80</v>
      </c>
      <c r="AY232" s="256" t="s">
        <v>128</v>
      </c>
    </row>
    <row r="233" s="15" customFormat="1">
      <c r="A233" s="15"/>
      <c r="B233" s="257"/>
      <c r="C233" s="258"/>
      <c r="D233" s="231" t="s">
        <v>149</v>
      </c>
      <c r="E233" s="259" t="s">
        <v>1</v>
      </c>
      <c r="F233" s="260" t="s">
        <v>162</v>
      </c>
      <c r="G233" s="258"/>
      <c r="H233" s="261">
        <v>24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149</v>
      </c>
      <c r="AU233" s="267" t="s">
        <v>90</v>
      </c>
      <c r="AV233" s="15" t="s">
        <v>135</v>
      </c>
      <c r="AW233" s="15" t="s">
        <v>36</v>
      </c>
      <c r="AX233" s="15" t="s">
        <v>88</v>
      </c>
      <c r="AY233" s="267" t="s">
        <v>128</v>
      </c>
    </row>
    <row r="234" s="2" customFormat="1" ht="24.15" customHeight="1">
      <c r="A234" s="38"/>
      <c r="B234" s="39"/>
      <c r="C234" s="218" t="s">
        <v>219</v>
      </c>
      <c r="D234" s="218" t="s">
        <v>130</v>
      </c>
      <c r="E234" s="219" t="s">
        <v>220</v>
      </c>
      <c r="F234" s="220" t="s">
        <v>221</v>
      </c>
      <c r="G234" s="221" t="s">
        <v>222</v>
      </c>
      <c r="H234" s="222">
        <v>4800</v>
      </c>
      <c r="I234" s="223"/>
      <c r="J234" s="224">
        <f>ROUND(I234*H234,2)</f>
        <v>0</v>
      </c>
      <c r="K234" s="220" t="s">
        <v>134</v>
      </c>
      <c r="L234" s="44"/>
      <c r="M234" s="225" t="s">
        <v>1</v>
      </c>
      <c r="N234" s="226" t="s">
        <v>45</v>
      </c>
      <c r="O234" s="91"/>
      <c r="P234" s="227">
        <f>O234*H234</f>
        <v>0</v>
      </c>
      <c r="Q234" s="227">
        <v>3.0000000000000001E-05</v>
      </c>
      <c r="R234" s="227">
        <f>Q234*H234</f>
        <v>0.14400000000000002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135</v>
      </c>
      <c r="AT234" s="229" t="s">
        <v>130</v>
      </c>
      <c r="AU234" s="229" t="s">
        <v>90</v>
      </c>
      <c r="AY234" s="17" t="s">
        <v>128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88</v>
      </c>
      <c r="BK234" s="230">
        <f>ROUND(I234*H234,2)</f>
        <v>0</v>
      </c>
      <c r="BL234" s="17" t="s">
        <v>135</v>
      </c>
      <c r="BM234" s="229" t="s">
        <v>223</v>
      </c>
    </row>
    <row r="235" s="2" customFormat="1">
      <c r="A235" s="38"/>
      <c r="B235" s="39"/>
      <c r="C235" s="40"/>
      <c r="D235" s="231" t="s">
        <v>137</v>
      </c>
      <c r="E235" s="40"/>
      <c r="F235" s="232" t="s">
        <v>221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137</v>
      </c>
      <c r="AU235" s="17" t="s">
        <v>90</v>
      </c>
    </row>
    <row r="236" s="13" customFormat="1">
      <c r="A236" s="13"/>
      <c r="B236" s="236"/>
      <c r="C236" s="237"/>
      <c r="D236" s="231" t="s">
        <v>149</v>
      </c>
      <c r="E236" s="238" t="s">
        <v>1</v>
      </c>
      <c r="F236" s="239" t="s">
        <v>224</v>
      </c>
      <c r="G236" s="237"/>
      <c r="H236" s="238" t="s">
        <v>1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149</v>
      </c>
      <c r="AU236" s="245" t="s">
        <v>90</v>
      </c>
      <c r="AV236" s="13" t="s">
        <v>88</v>
      </c>
      <c r="AW236" s="13" t="s">
        <v>36</v>
      </c>
      <c r="AX236" s="13" t="s">
        <v>80</v>
      </c>
      <c r="AY236" s="245" t="s">
        <v>128</v>
      </c>
    </row>
    <row r="237" s="13" customFormat="1">
      <c r="A237" s="13"/>
      <c r="B237" s="236"/>
      <c r="C237" s="237"/>
      <c r="D237" s="231" t="s">
        <v>149</v>
      </c>
      <c r="E237" s="238" t="s">
        <v>1</v>
      </c>
      <c r="F237" s="239" t="s">
        <v>225</v>
      </c>
      <c r="G237" s="237"/>
      <c r="H237" s="238" t="s">
        <v>1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149</v>
      </c>
      <c r="AU237" s="245" t="s">
        <v>90</v>
      </c>
      <c r="AV237" s="13" t="s">
        <v>88</v>
      </c>
      <c r="AW237" s="13" t="s">
        <v>36</v>
      </c>
      <c r="AX237" s="13" t="s">
        <v>80</v>
      </c>
      <c r="AY237" s="245" t="s">
        <v>128</v>
      </c>
    </row>
    <row r="238" s="14" customFormat="1">
      <c r="A238" s="14"/>
      <c r="B238" s="246"/>
      <c r="C238" s="247"/>
      <c r="D238" s="231" t="s">
        <v>149</v>
      </c>
      <c r="E238" s="248" t="s">
        <v>1</v>
      </c>
      <c r="F238" s="249" t="s">
        <v>226</v>
      </c>
      <c r="G238" s="247"/>
      <c r="H238" s="250">
        <v>2400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149</v>
      </c>
      <c r="AU238" s="256" t="s">
        <v>90</v>
      </c>
      <c r="AV238" s="14" t="s">
        <v>90</v>
      </c>
      <c r="AW238" s="14" t="s">
        <v>36</v>
      </c>
      <c r="AX238" s="14" t="s">
        <v>80</v>
      </c>
      <c r="AY238" s="256" t="s">
        <v>128</v>
      </c>
    </row>
    <row r="239" s="13" customFormat="1">
      <c r="A239" s="13"/>
      <c r="B239" s="236"/>
      <c r="C239" s="237"/>
      <c r="D239" s="231" t="s">
        <v>149</v>
      </c>
      <c r="E239" s="238" t="s">
        <v>1</v>
      </c>
      <c r="F239" s="239" t="s">
        <v>227</v>
      </c>
      <c r="G239" s="237"/>
      <c r="H239" s="238" t="s">
        <v>1</v>
      </c>
      <c r="I239" s="240"/>
      <c r="J239" s="237"/>
      <c r="K239" s="237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149</v>
      </c>
      <c r="AU239" s="245" t="s">
        <v>90</v>
      </c>
      <c r="AV239" s="13" t="s">
        <v>88</v>
      </c>
      <c r="AW239" s="13" t="s">
        <v>36</v>
      </c>
      <c r="AX239" s="13" t="s">
        <v>80</v>
      </c>
      <c r="AY239" s="245" t="s">
        <v>128</v>
      </c>
    </row>
    <row r="240" s="14" customFormat="1">
      <c r="A240" s="14"/>
      <c r="B240" s="246"/>
      <c r="C240" s="247"/>
      <c r="D240" s="231" t="s">
        <v>149</v>
      </c>
      <c r="E240" s="248" t="s">
        <v>1</v>
      </c>
      <c r="F240" s="249" t="s">
        <v>226</v>
      </c>
      <c r="G240" s="247"/>
      <c r="H240" s="250">
        <v>2400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149</v>
      </c>
      <c r="AU240" s="256" t="s">
        <v>90</v>
      </c>
      <c r="AV240" s="14" t="s">
        <v>90</v>
      </c>
      <c r="AW240" s="14" t="s">
        <v>36</v>
      </c>
      <c r="AX240" s="14" t="s">
        <v>80</v>
      </c>
      <c r="AY240" s="256" t="s">
        <v>128</v>
      </c>
    </row>
    <row r="241" s="15" customFormat="1">
      <c r="A241" s="15"/>
      <c r="B241" s="257"/>
      <c r="C241" s="258"/>
      <c r="D241" s="231" t="s">
        <v>149</v>
      </c>
      <c r="E241" s="259" t="s">
        <v>1</v>
      </c>
      <c r="F241" s="260" t="s">
        <v>162</v>
      </c>
      <c r="G241" s="258"/>
      <c r="H241" s="261">
        <v>4800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149</v>
      </c>
      <c r="AU241" s="267" t="s">
        <v>90</v>
      </c>
      <c r="AV241" s="15" t="s">
        <v>135</v>
      </c>
      <c r="AW241" s="15" t="s">
        <v>36</v>
      </c>
      <c r="AX241" s="15" t="s">
        <v>88</v>
      </c>
      <c r="AY241" s="267" t="s">
        <v>128</v>
      </c>
    </row>
    <row r="242" s="2" customFormat="1" ht="24.15" customHeight="1">
      <c r="A242" s="38"/>
      <c r="B242" s="39"/>
      <c r="C242" s="218" t="s">
        <v>228</v>
      </c>
      <c r="D242" s="218" t="s">
        <v>130</v>
      </c>
      <c r="E242" s="219" t="s">
        <v>229</v>
      </c>
      <c r="F242" s="220" t="s">
        <v>230</v>
      </c>
      <c r="G242" s="221" t="s">
        <v>231</v>
      </c>
      <c r="H242" s="222">
        <v>200</v>
      </c>
      <c r="I242" s="223"/>
      <c r="J242" s="224">
        <f>ROUND(I242*H242,2)</f>
        <v>0</v>
      </c>
      <c r="K242" s="220" t="s">
        <v>134</v>
      </c>
      <c r="L242" s="44"/>
      <c r="M242" s="225" t="s">
        <v>1</v>
      </c>
      <c r="N242" s="226" t="s">
        <v>45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135</v>
      </c>
      <c r="AT242" s="229" t="s">
        <v>130</v>
      </c>
      <c r="AU242" s="229" t="s">
        <v>90</v>
      </c>
      <c r="AY242" s="17" t="s">
        <v>128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88</v>
      </c>
      <c r="BK242" s="230">
        <f>ROUND(I242*H242,2)</f>
        <v>0</v>
      </c>
      <c r="BL242" s="17" t="s">
        <v>135</v>
      </c>
      <c r="BM242" s="229" t="s">
        <v>232</v>
      </c>
    </row>
    <row r="243" s="2" customFormat="1">
      <c r="A243" s="38"/>
      <c r="B243" s="39"/>
      <c r="C243" s="40"/>
      <c r="D243" s="231" t="s">
        <v>137</v>
      </c>
      <c r="E243" s="40"/>
      <c r="F243" s="232" t="s">
        <v>230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137</v>
      </c>
      <c r="AU243" s="17" t="s">
        <v>90</v>
      </c>
    </row>
    <row r="244" s="13" customFormat="1">
      <c r="A244" s="13"/>
      <c r="B244" s="236"/>
      <c r="C244" s="237"/>
      <c r="D244" s="231" t="s">
        <v>149</v>
      </c>
      <c r="E244" s="238" t="s">
        <v>1</v>
      </c>
      <c r="F244" s="239" t="s">
        <v>224</v>
      </c>
      <c r="G244" s="237"/>
      <c r="H244" s="238" t="s">
        <v>1</v>
      </c>
      <c r="I244" s="240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149</v>
      </c>
      <c r="AU244" s="245" t="s">
        <v>90</v>
      </c>
      <c r="AV244" s="13" t="s">
        <v>88</v>
      </c>
      <c r="AW244" s="13" t="s">
        <v>36</v>
      </c>
      <c r="AX244" s="13" t="s">
        <v>80</v>
      </c>
      <c r="AY244" s="245" t="s">
        <v>128</v>
      </c>
    </row>
    <row r="245" s="13" customFormat="1">
      <c r="A245" s="13"/>
      <c r="B245" s="236"/>
      <c r="C245" s="237"/>
      <c r="D245" s="231" t="s">
        <v>149</v>
      </c>
      <c r="E245" s="238" t="s">
        <v>1</v>
      </c>
      <c r="F245" s="239" t="s">
        <v>225</v>
      </c>
      <c r="G245" s="237"/>
      <c r="H245" s="238" t="s">
        <v>1</v>
      </c>
      <c r="I245" s="240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149</v>
      </c>
      <c r="AU245" s="245" t="s">
        <v>90</v>
      </c>
      <c r="AV245" s="13" t="s">
        <v>88</v>
      </c>
      <c r="AW245" s="13" t="s">
        <v>36</v>
      </c>
      <c r="AX245" s="13" t="s">
        <v>80</v>
      </c>
      <c r="AY245" s="245" t="s">
        <v>128</v>
      </c>
    </row>
    <row r="246" s="14" customFormat="1">
      <c r="A246" s="14"/>
      <c r="B246" s="246"/>
      <c r="C246" s="247"/>
      <c r="D246" s="231" t="s">
        <v>149</v>
      </c>
      <c r="E246" s="248" t="s">
        <v>1</v>
      </c>
      <c r="F246" s="249" t="s">
        <v>233</v>
      </c>
      <c r="G246" s="247"/>
      <c r="H246" s="250">
        <v>100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149</v>
      </c>
      <c r="AU246" s="256" t="s">
        <v>90</v>
      </c>
      <c r="AV246" s="14" t="s">
        <v>90</v>
      </c>
      <c r="AW246" s="14" t="s">
        <v>36</v>
      </c>
      <c r="AX246" s="14" t="s">
        <v>80</v>
      </c>
      <c r="AY246" s="256" t="s">
        <v>128</v>
      </c>
    </row>
    <row r="247" s="13" customFormat="1">
      <c r="A247" s="13"/>
      <c r="B247" s="236"/>
      <c r="C247" s="237"/>
      <c r="D247" s="231" t="s">
        <v>149</v>
      </c>
      <c r="E247" s="238" t="s">
        <v>1</v>
      </c>
      <c r="F247" s="239" t="s">
        <v>227</v>
      </c>
      <c r="G247" s="237"/>
      <c r="H247" s="238" t="s">
        <v>1</v>
      </c>
      <c r="I247" s="240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149</v>
      </c>
      <c r="AU247" s="245" t="s">
        <v>90</v>
      </c>
      <c r="AV247" s="13" t="s">
        <v>88</v>
      </c>
      <c r="AW247" s="13" t="s">
        <v>36</v>
      </c>
      <c r="AX247" s="13" t="s">
        <v>80</v>
      </c>
      <c r="AY247" s="245" t="s">
        <v>128</v>
      </c>
    </row>
    <row r="248" s="14" customFormat="1">
      <c r="A248" s="14"/>
      <c r="B248" s="246"/>
      <c r="C248" s="247"/>
      <c r="D248" s="231" t="s">
        <v>149</v>
      </c>
      <c r="E248" s="248" t="s">
        <v>1</v>
      </c>
      <c r="F248" s="249" t="s">
        <v>233</v>
      </c>
      <c r="G248" s="247"/>
      <c r="H248" s="250">
        <v>100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149</v>
      </c>
      <c r="AU248" s="256" t="s">
        <v>90</v>
      </c>
      <c r="AV248" s="14" t="s">
        <v>90</v>
      </c>
      <c r="AW248" s="14" t="s">
        <v>36</v>
      </c>
      <c r="AX248" s="14" t="s">
        <v>80</v>
      </c>
      <c r="AY248" s="256" t="s">
        <v>128</v>
      </c>
    </row>
    <row r="249" s="15" customFormat="1">
      <c r="A249" s="15"/>
      <c r="B249" s="257"/>
      <c r="C249" s="258"/>
      <c r="D249" s="231" t="s">
        <v>149</v>
      </c>
      <c r="E249" s="259" t="s">
        <v>1</v>
      </c>
      <c r="F249" s="260" t="s">
        <v>162</v>
      </c>
      <c r="G249" s="258"/>
      <c r="H249" s="261">
        <v>200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149</v>
      </c>
      <c r="AU249" s="267" t="s">
        <v>90</v>
      </c>
      <c r="AV249" s="15" t="s">
        <v>135</v>
      </c>
      <c r="AW249" s="15" t="s">
        <v>36</v>
      </c>
      <c r="AX249" s="15" t="s">
        <v>88</v>
      </c>
      <c r="AY249" s="267" t="s">
        <v>128</v>
      </c>
    </row>
    <row r="250" s="2" customFormat="1" ht="24.15" customHeight="1">
      <c r="A250" s="38"/>
      <c r="B250" s="39"/>
      <c r="C250" s="218" t="s">
        <v>234</v>
      </c>
      <c r="D250" s="218" t="s">
        <v>130</v>
      </c>
      <c r="E250" s="219" t="s">
        <v>235</v>
      </c>
      <c r="F250" s="220" t="s">
        <v>236</v>
      </c>
      <c r="G250" s="221" t="s">
        <v>200</v>
      </c>
      <c r="H250" s="222">
        <v>20.399999999999999</v>
      </c>
      <c r="I250" s="223"/>
      <c r="J250" s="224">
        <f>ROUND(I250*H250,2)</f>
        <v>0</v>
      </c>
      <c r="K250" s="220" t="s">
        <v>134</v>
      </c>
      <c r="L250" s="44"/>
      <c r="M250" s="225" t="s">
        <v>1</v>
      </c>
      <c r="N250" s="226" t="s">
        <v>45</v>
      </c>
      <c r="O250" s="91"/>
      <c r="P250" s="227">
        <f>O250*H250</f>
        <v>0</v>
      </c>
      <c r="Q250" s="227">
        <v>0.0086800000000000002</v>
      </c>
      <c r="R250" s="227">
        <f>Q250*H250</f>
        <v>0.17707199999999998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135</v>
      </c>
      <c r="AT250" s="229" t="s">
        <v>130</v>
      </c>
      <c r="AU250" s="229" t="s">
        <v>90</v>
      </c>
      <c r="AY250" s="17" t="s">
        <v>128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88</v>
      </c>
      <c r="BK250" s="230">
        <f>ROUND(I250*H250,2)</f>
        <v>0</v>
      </c>
      <c r="BL250" s="17" t="s">
        <v>135</v>
      </c>
      <c r="BM250" s="229" t="s">
        <v>237</v>
      </c>
    </row>
    <row r="251" s="2" customFormat="1">
      <c r="A251" s="38"/>
      <c r="B251" s="39"/>
      <c r="C251" s="40"/>
      <c r="D251" s="231" t="s">
        <v>137</v>
      </c>
      <c r="E251" s="40"/>
      <c r="F251" s="232" t="s">
        <v>236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137</v>
      </c>
      <c r="AU251" s="17" t="s">
        <v>90</v>
      </c>
    </row>
    <row r="252" s="13" customFormat="1">
      <c r="A252" s="13"/>
      <c r="B252" s="236"/>
      <c r="C252" s="237"/>
      <c r="D252" s="231" t="s">
        <v>149</v>
      </c>
      <c r="E252" s="238" t="s">
        <v>1</v>
      </c>
      <c r="F252" s="239" t="s">
        <v>238</v>
      </c>
      <c r="G252" s="237"/>
      <c r="H252" s="238" t="s">
        <v>1</v>
      </c>
      <c r="I252" s="240"/>
      <c r="J252" s="237"/>
      <c r="K252" s="237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149</v>
      </c>
      <c r="AU252" s="245" t="s">
        <v>90</v>
      </c>
      <c r="AV252" s="13" t="s">
        <v>88</v>
      </c>
      <c r="AW252" s="13" t="s">
        <v>36</v>
      </c>
      <c r="AX252" s="13" t="s">
        <v>80</v>
      </c>
      <c r="AY252" s="245" t="s">
        <v>128</v>
      </c>
    </row>
    <row r="253" s="13" customFormat="1">
      <c r="A253" s="13"/>
      <c r="B253" s="236"/>
      <c r="C253" s="237"/>
      <c r="D253" s="231" t="s">
        <v>149</v>
      </c>
      <c r="E253" s="238" t="s">
        <v>1</v>
      </c>
      <c r="F253" s="239" t="s">
        <v>239</v>
      </c>
      <c r="G253" s="237"/>
      <c r="H253" s="238" t="s">
        <v>1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149</v>
      </c>
      <c r="AU253" s="245" t="s">
        <v>90</v>
      </c>
      <c r="AV253" s="13" t="s">
        <v>88</v>
      </c>
      <c r="AW253" s="13" t="s">
        <v>36</v>
      </c>
      <c r="AX253" s="13" t="s">
        <v>80</v>
      </c>
      <c r="AY253" s="245" t="s">
        <v>128</v>
      </c>
    </row>
    <row r="254" s="14" customFormat="1">
      <c r="A254" s="14"/>
      <c r="B254" s="246"/>
      <c r="C254" s="247"/>
      <c r="D254" s="231" t="s">
        <v>149</v>
      </c>
      <c r="E254" s="248" t="s">
        <v>1</v>
      </c>
      <c r="F254" s="249" t="s">
        <v>240</v>
      </c>
      <c r="G254" s="247"/>
      <c r="H254" s="250">
        <v>7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149</v>
      </c>
      <c r="AU254" s="256" t="s">
        <v>90</v>
      </c>
      <c r="AV254" s="14" t="s">
        <v>90</v>
      </c>
      <c r="AW254" s="14" t="s">
        <v>36</v>
      </c>
      <c r="AX254" s="14" t="s">
        <v>80</v>
      </c>
      <c r="AY254" s="256" t="s">
        <v>128</v>
      </c>
    </row>
    <row r="255" s="13" customFormat="1">
      <c r="A255" s="13"/>
      <c r="B255" s="236"/>
      <c r="C255" s="237"/>
      <c r="D255" s="231" t="s">
        <v>149</v>
      </c>
      <c r="E255" s="238" t="s">
        <v>1</v>
      </c>
      <c r="F255" s="239" t="s">
        <v>202</v>
      </c>
      <c r="G255" s="237"/>
      <c r="H255" s="238" t="s">
        <v>1</v>
      </c>
      <c r="I255" s="240"/>
      <c r="J255" s="237"/>
      <c r="K255" s="237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149</v>
      </c>
      <c r="AU255" s="245" t="s">
        <v>90</v>
      </c>
      <c r="AV255" s="13" t="s">
        <v>88</v>
      </c>
      <c r="AW255" s="13" t="s">
        <v>36</v>
      </c>
      <c r="AX255" s="13" t="s">
        <v>80</v>
      </c>
      <c r="AY255" s="245" t="s">
        <v>128</v>
      </c>
    </row>
    <row r="256" s="14" customFormat="1">
      <c r="A256" s="14"/>
      <c r="B256" s="246"/>
      <c r="C256" s="247"/>
      <c r="D256" s="231" t="s">
        <v>149</v>
      </c>
      <c r="E256" s="248" t="s">
        <v>1</v>
      </c>
      <c r="F256" s="249" t="s">
        <v>241</v>
      </c>
      <c r="G256" s="247"/>
      <c r="H256" s="250">
        <v>2.3999999999999999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149</v>
      </c>
      <c r="AU256" s="256" t="s">
        <v>90</v>
      </c>
      <c r="AV256" s="14" t="s">
        <v>90</v>
      </c>
      <c r="AW256" s="14" t="s">
        <v>36</v>
      </c>
      <c r="AX256" s="14" t="s">
        <v>80</v>
      </c>
      <c r="AY256" s="256" t="s">
        <v>128</v>
      </c>
    </row>
    <row r="257" s="13" customFormat="1">
      <c r="A257" s="13"/>
      <c r="B257" s="236"/>
      <c r="C257" s="237"/>
      <c r="D257" s="231" t="s">
        <v>149</v>
      </c>
      <c r="E257" s="238" t="s">
        <v>1</v>
      </c>
      <c r="F257" s="239" t="s">
        <v>204</v>
      </c>
      <c r="G257" s="237"/>
      <c r="H257" s="238" t="s">
        <v>1</v>
      </c>
      <c r="I257" s="240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149</v>
      </c>
      <c r="AU257" s="245" t="s">
        <v>90</v>
      </c>
      <c r="AV257" s="13" t="s">
        <v>88</v>
      </c>
      <c r="AW257" s="13" t="s">
        <v>36</v>
      </c>
      <c r="AX257" s="13" t="s">
        <v>80</v>
      </c>
      <c r="AY257" s="245" t="s">
        <v>128</v>
      </c>
    </row>
    <row r="258" s="14" customFormat="1">
      <c r="A258" s="14"/>
      <c r="B258" s="246"/>
      <c r="C258" s="247"/>
      <c r="D258" s="231" t="s">
        <v>149</v>
      </c>
      <c r="E258" s="248" t="s">
        <v>1</v>
      </c>
      <c r="F258" s="249" t="s">
        <v>242</v>
      </c>
      <c r="G258" s="247"/>
      <c r="H258" s="250">
        <v>11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149</v>
      </c>
      <c r="AU258" s="256" t="s">
        <v>90</v>
      </c>
      <c r="AV258" s="14" t="s">
        <v>90</v>
      </c>
      <c r="AW258" s="14" t="s">
        <v>36</v>
      </c>
      <c r="AX258" s="14" t="s">
        <v>80</v>
      </c>
      <c r="AY258" s="256" t="s">
        <v>128</v>
      </c>
    </row>
    <row r="259" s="15" customFormat="1">
      <c r="A259" s="15"/>
      <c r="B259" s="257"/>
      <c r="C259" s="258"/>
      <c r="D259" s="231" t="s">
        <v>149</v>
      </c>
      <c r="E259" s="259" t="s">
        <v>1</v>
      </c>
      <c r="F259" s="260" t="s">
        <v>162</v>
      </c>
      <c r="G259" s="258"/>
      <c r="H259" s="261">
        <v>20.399999999999999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149</v>
      </c>
      <c r="AU259" s="267" t="s">
        <v>90</v>
      </c>
      <c r="AV259" s="15" t="s">
        <v>135</v>
      </c>
      <c r="AW259" s="15" t="s">
        <v>36</v>
      </c>
      <c r="AX259" s="15" t="s">
        <v>88</v>
      </c>
      <c r="AY259" s="267" t="s">
        <v>128</v>
      </c>
    </row>
    <row r="260" s="2" customFormat="1" ht="24.15" customHeight="1">
      <c r="A260" s="38"/>
      <c r="B260" s="39"/>
      <c r="C260" s="218" t="s">
        <v>8</v>
      </c>
      <c r="D260" s="218" t="s">
        <v>130</v>
      </c>
      <c r="E260" s="219" t="s">
        <v>243</v>
      </c>
      <c r="F260" s="220" t="s">
        <v>244</v>
      </c>
      <c r="G260" s="221" t="s">
        <v>200</v>
      </c>
      <c r="H260" s="222">
        <v>47.299999999999997</v>
      </c>
      <c r="I260" s="223"/>
      <c r="J260" s="224">
        <f>ROUND(I260*H260,2)</f>
        <v>0</v>
      </c>
      <c r="K260" s="220" t="s">
        <v>134</v>
      </c>
      <c r="L260" s="44"/>
      <c r="M260" s="225" t="s">
        <v>1</v>
      </c>
      <c r="N260" s="226" t="s">
        <v>45</v>
      </c>
      <c r="O260" s="91"/>
      <c r="P260" s="227">
        <f>O260*H260</f>
        <v>0</v>
      </c>
      <c r="Q260" s="227">
        <v>0.036900000000000002</v>
      </c>
      <c r="R260" s="227">
        <f>Q260*H260</f>
        <v>1.7453700000000001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135</v>
      </c>
      <c r="AT260" s="229" t="s">
        <v>130</v>
      </c>
      <c r="AU260" s="229" t="s">
        <v>90</v>
      </c>
      <c r="AY260" s="17" t="s">
        <v>128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88</v>
      </c>
      <c r="BK260" s="230">
        <f>ROUND(I260*H260,2)</f>
        <v>0</v>
      </c>
      <c r="BL260" s="17" t="s">
        <v>135</v>
      </c>
      <c r="BM260" s="229" t="s">
        <v>245</v>
      </c>
    </row>
    <row r="261" s="2" customFormat="1">
      <c r="A261" s="38"/>
      <c r="B261" s="39"/>
      <c r="C261" s="40"/>
      <c r="D261" s="231" t="s">
        <v>137</v>
      </c>
      <c r="E261" s="40"/>
      <c r="F261" s="232" t="s">
        <v>244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137</v>
      </c>
      <c r="AU261" s="17" t="s">
        <v>90</v>
      </c>
    </row>
    <row r="262" s="13" customFormat="1">
      <c r="A262" s="13"/>
      <c r="B262" s="236"/>
      <c r="C262" s="237"/>
      <c r="D262" s="231" t="s">
        <v>149</v>
      </c>
      <c r="E262" s="238" t="s">
        <v>1</v>
      </c>
      <c r="F262" s="239" t="s">
        <v>238</v>
      </c>
      <c r="G262" s="237"/>
      <c r="H262" s="238" t="s">
        <v>1</v>
      </c>
      <c r="I262" s="240"/>
      <c r="J262" s="237"/>
      <c r="K262" s="237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149</v>
      </c>
      <c r="AU262" s="245" t="s">
        <v>90</v>
      </c>
      <c r="AV262" s="13" t="s">
        <v>88</v>
      </c>
      <c r="AW262" s="13" t="s">
        <v>36</v>
      </c>
      <c r="AX262" s="13" t="s">
        <v>80</v>
      </c>
      <c r="AY262" s="245" t="s">
        <v>128</v>
      </c>
    </row>
    <row r="263" s="13" customFormat="1">
      <c r="A263" s="13"/>
      <c r="B263" s="236"/>
      <c r="C263" s="237"/>
      <c r="D263" s="231" t="s">
        <v>149</v>
      </c>
      <c r="E263" s="238" t="s">
        <v>1</v>
      </c>
      <c r="F263" s="239" t="s">
        <v>239</v>
      </c>
      <c r="G263" s="237"/>
      <c r="H263" s="238" t="s">
        <v>1</v>
      </c>
      <c r="I263" s="240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149</v>
      </c>
      <c r="AU263" s="245" t="s">
        <v>90</v>
      </c>
      <c r="AV263" s="13" t="s">
        <v>88</v>
      </c>
      <c r="AW263" s="13" t="s">
        <v>36</v>
      </c>
      <c r="AX263" s="13" t="s">
        <v>80</v>
      </c>
      <c r="AY263" s="245" t="s">
        <v>128</v>
      </c>
    </row>
    <row r="264" s="14" customFormat="1">
      <c r="A264" s="14"/>
      <c r="B264" s="246"/>
      <c r="C264" s="247"/>
      <c r="D264" s="231" t="s">
        <v>149</v>
      </c>
      <c r="E264" s="248" t="s">
        <v>1</v>
      </c>
      <c r="F264" s="249" t="s">
        <v>246</v>
      </c>
      <c r="G264" s="247"/>
      <c r="H264" s="250">
        <v>2.7999999999999998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149</v>
      </c>
      <c r="AU264" s="256" t="s">
        <v>90</v>
      </c>
      <c r="AV264" s="14" t="s">
        <v>90</v>
      </c>
      <c r="AW264" s="14" t="s">
        <v>36</v>
      </c>
      <c r="AX264" s="14" t="s">
        <v>80</v>
      </c>
      <c r="AY264" s="256" t="s">
        <v>128</v>
      </c>
    </row>
    <row r="265" s="13" customFormat="1">
      <c r="A265" s="13"/>
      <c r="B265" s="236"/>
      <c r="C265" s="237"/>
      <c r="D265" s="231" t="s">
        <v>149</v>
      </c>
      <c r="E265" s="238" t="s">
        <v>1</v>
      </c>
      <c r="F265" s="239" t="s">
        <v>202</v>
      </c>
      <c r="G265" s="237"/>
      <c r="H265" s="238" t="s">
        <v>1</v>
      </c>
      <c r="I265" s="240"/>
      <c r="J265" s="237"/>
      <c r="K265" s="237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149</v>
      </c>
      <c r="AU265" s="245" t="s">
        <v>90</v>
      </c>
      <c r="AV265" s="13" t="s">
        <v>88</v>
      </c>
      <c r="AW265" s="13" t="s">
        <v>36</v>
      </c>
      <c r="AX265" s="13" t="s">
        <v>80</v>
      </c>
      <c r="AY265" s="245" t="s">
        <v>128</v>
      </c>
    </row>
    <row r="266" s="14" customFormat="1">
      <c r="A266" s="14"/>
      <c r="B266" s="246"/>
      <c r="C266" s="247"/>
      <c r="D266" s="231" t="s">
        <v>149</v>
      </c>
      <c r="E266" s="248" t="s">
        <v>1</v>
      </c>
      <c r="F266" s="249" t="s">
        <v>241</v>
      </c>
      <c r="G266" s="247"/>
      <c r="H266" s="250">
        <v>2.3999999999999999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149</v>
      </c>
      <c r="AU266" s="256" t="s">
        <v>90</v>
      </c>
      <c r="AV266" s="14" t="s">
        <v>90</v>
      </c>
      <c r="AW266" s="14" t="s">
        <v>36</v>
      </c>
      <c r="AX266" s="14" t="s">
        <v>80</v>
      </c>
      <c r="AY266" s="256" t="s">
        <v>128</v>
      </c>
    </row>
    <row r="267" s="13" customFormat="1">
      <c r="A267" s="13"/>
      <c r="B267" s="236"/>
      <c r="C267" s="237"/>
      <c r="D267" s="231" t="s">
        <v>149</v>
      </c>
      <c r="E267" s="238" t="s">
        <v>1</v>
      </c>
      <c r="F267" s="239" t="s">
        <v>155</v>
      </c>
      <c r="G267" s="237"/>
      <c r="H267" s="238" t="s">
        <v>1</v>
      </c>
      <c r="I267" s="240"/>
      <c r="J267" s="237"/>
      <c r="K267" s="237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149</v>
      </c>
      <c r="AU267" s="245" t="s">
        <v>90</v>
      </c>
      <c r="AV267" s="13" t="s">
        <v>88</v>
      </c>
      <c r="AW267" s="13" t="s">
        <v>36</v>
      </c>
      <c r="AX267" s="13" t="s">
        <v>80</v>
      </c>
      <c r="AY267" s="245" t="s">
        <v>128</v>
      </c>
    </row>
    <row r="268" s="14" customFormat="1">
      <c r="A268" s="14"/>
      <c r="B268" s="246"/>
      <c r="C268" s="247"/>
      <c r="D268" s="231" t="s">
        <v>149</v>
      </c>
      <c r="E268" s="248" t="s">
        <v>1</v>
      </c>
      <c r="F268" s="249" t="s">
        <v>247</v>
      </c>
      <c r="G268" s="247"/>
      <c r="H268" s="250">
        <v>3.6000000000000001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149</v>
      </c>
      <c r="AU268" s="256" t="s">
        <v>90</v>
      </c>
      <c r="AV268" s="14" t="s">
        <v>90</v>
      </c>
      <c r="AW268" s="14" t="s">
        <v>36</v>
      </c>
      <c r="AX268" s="14" t="s">
        <v>80</v>
      </c>
      <c r="AY268" s="256" t="s">
        <v>128</v>
      </c>
    </row>
    <row r="269" s="13" customFormat="1">
      <c r="A269" s="13"/>
      <c r="B269" s="236"/>
      <c r="C269" s="237"/>
      <c r="D269" s="231" t="s">
        <v>149</v>
      </c>
      <c r="E269" s="238" t="s">
        <v>1</v>
      </c>
      <c r="F269" s="239" t="s">
        <v>204</v>
      </c>
      <c r="G269" s="237"/>
      <c r="H269" s="238" t="s">
        <v>1</v>
      </c>
      <c r="I269" s="240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149</v>
      </c>
      <c r="AU269" s="245" t="s">
        <v>90</v>
      </c>
      <c r="AV269" s="13" t="s">
        <v>88</v>
      </c>
      <c r="AW269" s="13" t="s">
        <v>36</v>
      </c>
      <c r="AX269" s="13" t="s">
        <v>80</v>
      </c>
      <c r="AY269" s="245" t="s">
        <v>128</v>
      </c>
    </row>
    <row r="270" s="14" customFormat="1">
      <c r="A270" s="14"/>
      <c r="B270" s="246"/>
      <c r="C270" s="247"/>
      <c r="D270" s="231" t="s">
        <v>149</v>
      </c>
      <c r="E270" s="248" t="s">
        <v>1</v>
      </c>
      <c r="F270" s="249" t="s">
        <v>248</v>
      </c>
      <c r="G270" s="247"/>
      <c r="H270" s="250">
        <v>35.200000000000003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149</v>
      </c>
      <c r="AU270" s="256" t="s">
        <v>90</v>
      </c>
      <c r="AV270" s="14" t="s">
        <v>90</v>
      </c>
      <c r="AW270" s="14" t="s">
        <v>36</v>
      </c>
      <c r="AX270" s="14" t="s">
        <v>80</v>
      </c>
      <c r="AY270" s="256" t="s">
        <v>128</v>
      </c>
    </row>
    <row r="271" s="13" customFormat="1">
      <c r="A271" s="13"/>
      <c r="B271" s="236"/>
      <c r="C271" s="237"/>
      <c r="D271" s="231" t="s">
        <v>149</v>
      </c>
      <c r="E271" s="238" t="s">
        <v>1</v>
      </c>
      <c r="F271" s="239" t="s">
        <v>160</v>
      </c>
      <c r="G271" s="237"/>
      <c r="H271" s="238" t="s">
        <v>1</v>
      </c>
      <c r="I271" s="240"/>
      <c r="J271" s="237"/>
      <c r="K271" s="237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149</v>
      </c>
      <c r="AU271" s="245" t="s">
        <v>90</v>
      </c>
      <c r="AV271" s="13" t="s">
        <v>88</v>
      </c>
      <c r="AW271" s="13" t="s">
        <v>36</v>
      </c>
      <c r="AX271" s="13" t="s">
        <v>80</v>
      </c>
      <c r="AY271" s="245" t="s">
        <v>128</v>
      </c>
    </row>
    <row r="272" s="14" customFormat="1">
      <c r="A272" s="14"/>
      <c r="B272" s="246"/>
      <c r="C272" s="247"/>
      <c r="D272" s="231" t="s">
        <v>149</v>
      </c>
      <c r="E272" s="248" t="s">
        <v>1</v>
      </c>
      <c r="F272" s="249" t="s">
        <v>157</v>
      </c>
      <c r="G272" s="247"/>
      <c r="H272" s="250">
        <v>3.2999999999999998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149</v>
      </c>
      <c r="AU272" s="256" t="s">
        <v>90</v>
      </c>
      <c r="AV272" s="14" t="s">
        <v>90</v>
      </c>
      <c r="AW272" s="14" t="s">
        <v>36</v>
      </c>
      <c r="AX272" s="14" t="s">
        <v>80</v>
      </c>
      <c r="AY272" s="256" t="s">
        <v>128</v>
      </c>
    </row>
    <row r="273" s="15" customFormat="1">
      <c r="A273" s="15"/>
      <c r="B273" s="257"/>
      <c r="C273" s="258"/>
      <c r="D273" s="231" t="s">
        <v>149</v>
      </c>
      <c r="E273" s="259" t="s">
        <v>1</v>
      </c>
      <c r="F273" s="260" t="s">
        <v>162</v>
      </c>
      <c r="G273" s="258"/>
      <c r="H273" s="261">
        <v>47.299999999999997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149</v>
      </c>
      <c r="AU273" s="267" t="s">
        <v>90</v>
      </c>
      <c r="AV273" s="15" t="s">
        <v>135</v>
      </c>
      <c r="AW273" s="15" t="s">
        <v>36</v>
      </c>
      <c r="AX273" s="15" t="s">
        <v>88</v>
      </c>
      <c r="AY273" s="267" t="s">
        <v>128</v>
      </c>
    </row>
    <row r="274" s="2" customFormat="1" ht="33" customHeight="1">
      <c r="A274" s="38"/>
      <c r="B274" s="39"/>
      <c r="C274" s="218" t="s">
        <v>249</v>
      </c>
      <c r="D274" s="218" t="s">
        <v>130</v>
      </c>
      <c r="E274" s="219" t="s">
        <v>250</v>
      </c>
      <c r="F274" s="220" t="s">
        <v>251</v>
      </c>
      <c r="G274" s="221" t="s">
        <v>133</v>
      </c>
      <c r="H274" s="222">
        <v>6</v>
      </c>
      <c r="I274" s="223"/>
      <c r="J274" s="224">
        <f>ROUND(I274*H274,2)</f>
        <v>0</v>
      </c>
      <c r="K274" s="220" t="s">
        <v>134</v>
      </c>
      <c r="L274" s="44"/>
      <c r="M274" s="225" t="s">
        <v>1</v>
      </c>
      <c r="N274" s="226" t="s">
        <v>45</v>
      </c>
      <c r="O274" s="91"/>
      <c r="P274" s="227">
        <f>O274*H274</f>
        <v>0</v>
      </c>
      <c r="Q274" s="227">
        <v>0.00064999999999999997</v>
      </c>
      <c r="R274" s="227">
        <f>Q274*H274</f>
        <v>0.0038999999999999998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135</v>
      </c>
      <c r="AT274" s="229" t="s">
        <v>130</v>
      </c>
      <c r="AU274" s="229" t="s">
        <v>90</v>
      </c>
      <c r="AY274" s="17" t="s">
        <v>128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88</v>
      </c>
      <c r="BK274" s="230">
        <f>ROUND(I274*H274,2)</f>
        <v>0</v>
      </c>
      <c r="BL274" s="17" t="s">
        <v>135</v>
      </c>
      <c r="BM274" s="229" t="s">
        <v>252</v>
      </c>
    </row>
    <row r="275" s="2" customFormat="1">
      <c r="A275" s="38"/>
      <c r="B275" s="39"/>
      <c r="C275" s="40"/>
      <c r="D275" s="231" t="s">
        <v>137</v>
      </c>
      <c r="E275" s="40"/>
      <c r="F275" s="232" t="s">
        <v>253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137</v>
      </c>
      <c r="AU275" s="17" t="s">
        <v>90</v>
      </c>
    </row>
    <row r="276" s="13" customFormat="1">
      <c r="A276" s="13"/>
      <c r="B276" s="236"/>
      <c r="C276" s="237"/>
      <c r="D276" s="231" t="s">
        <v>149</v>
      </c>
      <c r="E276" s="238" t="s">
        <v>1</v>
      </c>
      <c r="F276" s="239" t="s">
        <v>224</v>
      </c>
      <c r="G276" s="237"/>
      <c r="H276" s="238" t="s">
        <v>1</v>
      </c>
      <c r="I276" s="240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149</v>
      </c>
      <c r="AU276" s="245" t="s">
        <v>90</v>
      </c>
      <c r="AV276" s="13" t="s">
        <v>88</v>
      </c>
      <c r="AW276" s="13" t="s">
        <v>36</v>
      </c>
      <c r="AX276" s="13" t="s">
        <v>80</v>
      </c>
      <c r="AY276" s="245" t="s">
        <v>128</v>
      </c>
    </row>
    <row r="277" s="14" customFormat="1">
      <c r="A277" s="14"/>
      <c r="B277" s="246"/>
      <c r="C277" s="247"/>
      <c r="D277" s="231" t="s">
        <v>149</v>
      </c>
      <c r="E277" s="248" t="s">
        <v>1</v>
      </c>
      <c r="F277" s="249" t="s">
        <v>182</v>
      </c>
      <c r="G277" s="247"/>
      <c r="H277" s="250">
        <v>6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149</v>
      </c>
      <c r="AU277" s="256" t="s">
        <v>90</v>
      </c>
      <c r="AV277" s="14" t="s">
        <v>90</v>
      </c>
      <c r="AW277" s="14" t="s">
        <v>36</v>
      </c>
      <c r="AX277" s="14" t="s">
        <v>88</v>
      </c>
      <c r="AY277" s="256" t="s">
        <v>128</v>
      </c>
    </row>
    <row r="278" s="2" customFormat="1" ht="37.8" customHeight="1">
      <c r="A278" s="38"/>
      <c r="B278" s="39"/>
      <c r="C278" s="218" t="s">
        <v>254</v>
      </c>
      <c r="D278" s="218" t="s">
        <v>130</v>
      </c>
      <c r="E278" s="219" t="s">
        <v>255</v>
      </c>
      <c r="F278" s="220" t="s">
        <v>256</v>
      </c>
      <c r="G278" s="221" t="s">
        <v>133</v>
      </c>
      <c r="H278" s="222">
        <v>6</v>
      </c>
      <c r="I278" s="223"/>
      <c r="J278" s="224">
        <f>ROUND(I278*H278,2)</f>
        <v>0</v>
      </c>
      <c r="K278" s="220" t="s">
        <v>134</v>
      </c>
      <c r="L278" s="44"/>
      <c r="M278" s="225" t="s">
        <v>1</v>
      </c>
      <c r="N278" s="226" t="s">
        <v>45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135</v>
      </c>
      <c r="AT278" s="229" t="s">
        <v>130</v>
      </c>
      <c r="AU278" s="229" t="s">
        <v>90</v>
      </c>
      <c r="AY278" s="17" t="s">
        <v>128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88</v>
      </c>
      <c r="BK278" s="230">
        <f>ROUND(I278*H278,2)</f>
        <v>0</v>
      </c>
      <c r="BL278" s="17" t="s">
        <v>135</v>
      </c>
      <c r="BM278" s="229" t="s">
        <v>257</v>
      </c>
    </row>
    <row r="279" s="2" customFormat="1">
      <c r="A279" s="38"/>
      <c r="B279" s="39"/>
      <c r="C279" s="40"/>
      <c r="D279" s="231" t="s">
        <v>137</v>
      </c>
      <c r="E279" s="40"/>
      <c r="F279" s="232" t="s">
        <v>258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137</v>
      </c>
      <c r="AU279" s="17" t="s">
        <v>90</v>
      </c>
    </row>
    <row r="280" s="2" customFormat="1" ht="21.75" customHeight="1">
      <c r="A280" s="38"/>
      <c r="B280" s="39"/>
      <c r="C280" s="218" t="s">
        <v>259</v>
      </c>
      <c r="D280" s="218" t="s">
        <v>130</v>
      </c>
      <c r="E280" s="219" t="s">
        <v>260</v>
      </c>
      <c r="F280" s="220" t="s">
        <v>261</v>
      </c>
      <c r="G280" s="221" t="s">
        <v>146</v>
      </c>
      <c r="H280" s="222">
        <v>18</v>
      </c>
      <c r="I280" s="223"/>
      <c r="J280" s="224">
        <f>ROUND(I280*H280,2)</f>
        <v>0</v>
      </c>
      <c r="K280" s="220" t="s">
        <v>134</v>
      </c>
      <c r="L280" s="44"/>
      <c r="M280" s="225" t="s">
        <v>1</v>
      </c>
      <c r="N280" s="226" t="s">
        <v>45</v>
      </c>
      <c r="O280" s="91"/>
      <c r="P280" s="227">
        <f>O280*H280</f>
        <v>0</v>
      </c>
      <c r="Q280" s="227">
        <v>0.00064000000000000005</v>
      </c>
      <c r="R280" s="227">
        <f>Q280*H280</f>
        <v>0.011520000000000001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135</v>
      </c>
      <c r="AT280" s="229" t="s">
        <v>130</v>
      </c>
      <c r="AU280" s="229" t="s">
        <v>90</v>
      </c>
      <c r="AY280" s="17" t="s">
        <v>128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88</v>
      </c>
      <c r="BK280" s="230">
        <f>ROUND(I280*H280,2)</f>
        <v>0</v>
      </c>
      <c r="BL280" s="17" t="s">
        <v>135</v>
      </c>
      <c r="BM280" s="229" t="s">
        <v>262</v>
      </c>
    </row>
    <row r="281" s="2" customFormat="1">
      <c r="A281" s="38"/>
      <c r="B281" s="39"/>
      <c r="C281" s="40"/>
      <c r="D281" s="231" t="s">
        <v>137</v>
      </c>
      <c r="E281" s="40"/>
      <c r="F281" s="232" t="s">
        <v>263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137</v>
      </c>
      <c r="AU281" s="17" t="s">
        <v>90</v>
      </c>
    </row>
    <row r="282" s="13" customFormat="1">
      <c r="A282" s="13"/>
      <c r="B282" s="236"/>
      <c r="C282" s="237"/>
      <c r="D282" s="231" t="s">
        <v>149</v>
      </c>
      <c r="E282" s="238" t="s">
        <v>1</v>
      </c>
      <c r="F282" s="239" t="s">
        <v>224</v>
      </c>
      <c r="G282" s="237"/>
      <c r="H282" s="238" t="s">
        <v>1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149</v>
      </c>
      <c r="AU282" s="245" t="s">
        <v>90</v>
      </c>
      <c r="AV282" s="13" t="s">
        <v>88</v>
      </c>
      <c r="AW282" s="13" t="s">
        <v>36</v>
      </c>
      <c r="AX282" s="13" t="s">
        <v>80</v>
      </c>
      <c r="AY282" s="245" t="s">
        <v>128</v>
      </c>
    </row>
    <row r="283" s="14" customFormat="1">
      <c r="A283" s="14"/>
      <c r="B283" s="246"/>
      <c r="C283" s="247"/>
      <c r="D283" s="231" t="s">
        <v>149</v>
      </c>
      <c r="E283" s="248" t="s">
        <v>1</v>
      </c>
      <c r="F283" s="249" t="s">
        <v>264</v>
      </c>
      <c r="G283" s="247"/>
      <c r="H283" s="250">
        <v>18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149</v>
      </c>
      <c r="AU283" s="256" t="s">
        <v>90</v>
      </c>
      <c r="AV283" s="14" t="s">
        <v>90</v>
      </c>
      <c r="AW283" s="14" t="s">
        <v>36</v>
      </c>
      <c r="AX283" s="14" t="s">
        <v>88</v>
      </c>
      <c r="AY283" s="256" t="s">
        <v>128</v>
      </c>
    </row>
    <row r="284" s="2" customFormat="1" ht="24.15" customHeight="1">
      <c r="A284" s="38"/>
      <c r="B284" s="39"/>
      <c r="C284" s="218" t="s">
        <v>265</v>
      </c>
      <c r="D284" s="218" t="s">
        <v>130</v>
      </c>
      <c r="E284" s="219" t="s">
        <v>266</v>
      </c>
      <c r="F284" s="220" t="s">
        <v>267</v>
      </c>
      <c r="G284" s="221" t="s">
        <v>146</v>
      </c>
      <c r="H284" s="222">
        <v>18</v>
      </c>
      <c r="I284" s="223"/>
      <c r="J284" s="224">
        <f>ROUND(I284*H284,2)</f>
        <v>0</v>
      </c>
      <c r="K284" s="220" t="s">
        <v>134</v>
      </c>
      <c r="L284" s="44"/>
      <c r="M284" s="225" t="s">
        <v>1</v>
      </c>
      <c r="N284" s="226" t="s">
        <v>45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135</v>
      </c>
      <c r="AT284" s="229" t="s">
        <v>130</v>
      </c>
      <c r="AU284" s="229" t="s">
        <v>90</v>
      </c>
      <c r="AY284" s="17" t="s">
        <v>128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88</v>
      </c>
      <c r="BK284" s="230">
        <f>ROUND(I284*H284,2)</f>
        <v>0</v>
      </c>
      <c r="BL284" s="17" t="s">
        <v>135</v>
      </c>
      <c r="BM284" s="229" t="s">
        <v>268</v>
      </c>
    </row>
    <row r="285" s="2" customFormat="1">
      <c r="A285" s="38"/>
      <c r="B285" s="39"/>
      <c r="C285" s="40"/>
      <c r="D285" s="231" t="s">
        <v>137</v>
      </c>
      <c r="E285" s="40"/>
      <c r="F285" s="232" t="s">
        <v>269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137</v>
      </c>
      <c r="AU285" s="17" t="s">
        <v>90</v>
      </c>
    </row>
    <row r="286" s="13" customFormat="1">
      <c r="A286" s="13"/>
      <c r="B286" s="236"/>
      <c r="C286" s="237"/>
      <c r="D286" s="231" t="s">
        <v>149</v>
      </c>
      <c r="E286" s="238" t="s">
        <v>1</v>
      </c>
      <c r="F286" s="239" t="s">
        <v>224</v>
      </c>
      <c r="G286" s="237"/>
      <c r="H286" s="238" t="s">
        <v>1</v>
      </c>
      <c r="I286" s="240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149</v>
      </c>
      <c r="AU286" s="245" t="s">
        <v>90</v>
      </c>
      <c r="AV286" s="13" t="s">
        <v>88</v>
      </c>
      <c r="AW286" s="13" t="s">
        <v>36</v>
      </c>
      <c r="AX286" s="13" t="s">
        <v>80</v>
      </c>
      <c r="AY286" s="245" t="s">
        <v>128</v>
      </c>
    </row>
    <row r="287" s="14" customFormat="1">
      <c r="A287" s="14"/>
      <c r="B287" s="246"/>
      <c r="C287" s="247"/>
      <c r="D287" s="231" t="s">
        <v>149</v>
      </c>
      <c r="E287" s="248" t="s">
        <v>1</v>
      </c>
      <c r="F287" s="249" t="s">
        <v>264</v>
      </c>
      <c r="G287" s="247"/>
      <c r="H287" s="250">
        <v>18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149</v>
      </c>
      <c r="AU287" s="256" t="s">
        <v>90</v>
      </c>
      <c r="AV287" s="14" t="s">
        <v>90</v>
      </c>
      <c r="AW287" s="14" t="s">
        <v>36</v>
      </c>
      <c r="AX287" s="14" t="s">
        <v>88</v>
      </c>
      <c r="AY287" s="256" t="s">
        <v>128</v>
      </c>
    </row>
    <row r="288" s="2" customFormat="1" ht="24.15" customHeight="1">
      <c r="A288" s="38"/>
      <c r="B288" s="39"/>
      <c r="C288" s="218" t="s">
        <v>270</v>
      </c>
      <c r="D288" s="218" t="s">
        <v>130</v>
      </c>
      <c r="E288" s="219" t="s">
        <v>271</v>
      </c>
      <c r="F288" s="220" t="s">
        <v>272</v>
      </c>
      <c r="G288" s="221" t="s">
        <v>200</v>
      </c>
      <c r="H288" s="222">
        <v>481</v>
      </c>
      <c r="I288" s="223"/>
      <c r="J288" s="224">
        <f>ROUND(I288*H288,2)</f>
        <v>0</v>
      </c>
      <c r="K288" s="220" t="s">
        <v>134</v>
      </c>
      <c r="L288" s="44"/>
      <c r="M288" s="225" t="s">
        <v>1</v>
      </c>
      <c r="N288" s="226" t="s">
        <v>45</v>
      </c>
      <c r="O288" s="91"/>
      <c r="P288" s="227">
        <f>O288*H288</f>
        <v>0</v>
      </c>
      <c r="Q288" s="227">
        <v>0.00029999999999999997</v>
      </c>
      <c r="R288" s="227">
        <f>Q288*H288</f>
        <v>0.14429999999999998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135</v>
      </c>
      <c r="AT288" s="229" t="s">
        <v>130</v>
      </c>
      <c r="AU288" s="229" t="s">
        <v>90</v>
      </c>
      <c r="AY288" s="17" t="s">
        <v>128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88</v>
      </c>
      <c r="BK288" s="230">
        <f>ROUND(I288*H288,2)</f>
        <v>0</v>
      </c>
      <c r="BL288" s="17" t="s">
        <v>135</v>
      </c>
      <c r="BM288" s="229" t="s">
        <v>273</v>
      </c>
    </row>
    <row r="289" s="2" customFormat="1">
      <c r="A289" s="38"/>
      <c r="B289" s="39"/>
      <c r="C289" s="40"/>
      <c r="D289" s="231" t="s">
        <v>137</v>
      </c>
      <c r="E289" s="40"/>
      <c r="F289" s="232" t="s">
        <v>274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137</v>
      </c>
      <c r="AU289" s="17" t="s">
        <v>90</v>
      </c>
    </row>
    <row r="290" s="13" customFormat="1">
      <c r="A290" s="13"/>
      <c r="B290" s="236"/>
      <c r="C290" s="237"/>
      <c r="D290" s="231" t="s">
        <v>149</v>
      </c>
      <c r="E290" s="238" t="s">
        <v>1</v>
      </c>
      <c r="F290" s="239" t="s">
        <v>224</v>
      </c>
      <c r="G290" s="237"/>
      <c r="H290" s="238" t="s">
        <v>1</v>
      </c>
      <c r="I290" s="240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149</v>
      </c>
      <c r="AU290" s="245" t="s">
        <v>90</v>
      </c>
      <c r="AV290" s="13" t="s">
        <v>88</v>
      </c>
      <c r="AW290" s="13" t="s">
        <v>36</v>
      </c>
      <c r="AX290" s="13" t="s">
        <v>80</v>
      </c>
      <c r="AY290" s="245" t="s">
        <v>128</v>
      </c>
    </row>
    <row r="291" s="13" customFormat="1">
      <c r="A291" s="13"/>
      <c r="B291" s="236"/>
      <c r="C291" s="237"/>
      <c r="D291" s="231" t="s">
        <v>149</v>
      </c>
      <c r="E291" s="238" t="s">
        <v>1</v>
      </c>
      <c r="F291" s="239" t="s">
        <v>275</v>
      </c>
      <c r="G291" s="237"/>
      <c r="H291" s="238" t="s">
        <v>1</v>
      </c>
      <c r="I291" s="240"/>
      <c r="J291" s="237"/>
      <c r="K291" s="237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149</v>
      </c>
      <c r="AU291" s="245" t="s">
        <v>90</v>
      </c>
      <c r="AV291" s="13" t="s">
        <v>88</v>
      </c>
      <c r="AW291" s="13" t="s">
        <v>36</v>
      </c>
      <c r="AX291" s="13" t="s">
        <v>80</v>
      </c>
      <c r="AY291" s="245" t="s">
        <v>128</v>
      </c>
    </row>
    <row r="292" s="14" customFormat="1">
      <c r="A292" s="14"/>
      <c r="B292" s="246"/>
      <c r="C292" s="247"/>
      <c r="D292" s="231" t="s">
        <v>149</v>
      </c>
      <c r="E292" s="248" t="s">
        <v>1</v>
      </c>
      <c r="F292" s="249" t="s">
        <v>276</v>
      </c>
      <c r="G292" s="247"/>
      <c r="H292" s="250">
        <v>278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149</v>
      </c>
      <c r="AU292" s="256" t="s">
        <v>90</v>
      </c>
      <c r="AV292" s="14" t="s">
        <v>90</v>
      </c>
      <c r="AW292" s="14" t="s">
        <v>36</v>
      </c>
      <c r="AX292" s="14" t="s">
        <v>80</v>
      </c>
      <c r="AY292" s="256" t="s">
        <v>128</v>
      </c>
    </row>
    <row r="293" s="14" customFormat="1">
      <c r="A293" s="14"/>
      <c r="B293" s="246"/>
      <c r="C293" s="247"/>
      <c r="D293" s="231" t="s">
        <v>149</v>
      </c>
      <c r="E293" s="248" t="s">
        <v>1</v>
      </c>
      <c r="F293" s="249" t="s">
        <v>277</v>
      </c>
      <c r="G293" s="247"/>
      <c r="H293" s="250">
        <v>16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149</v>
      </c>
      <c r="AU293" s="256" t="s">
        <v>90</v>
      </c>
      <c r="AV293" s="14" t="s">
        <v>90</v>
      </c>
      <c r="AW293" s="14" t="s">
        <v>36</v>
      </c>
      <c r="AX293" s="14" t="s">
        <v>80</v>
      </c>
      <c r="AY293" s="256" t="s">
        <v>128</v>
      </c>
    </row>
    <row r="294" s="13" customFormat="1">
      <c r="A294" s="13"/>
      <c r="B294" s="236"/>
      <c r="C294" s="237"/>
      <c r="D294" s="231" t="s">
        <v>149</v>
      </c>
      <c r="E294" s="238" t="s">
        <v>1</v>
      </c>
      <c r="F294" s="239" t="s">
        <v>278</v>
      </c>
      <c r="G294" s="237"/>
      <c r="H294" s="238" t="s">
        <v>1</v>
      </c>
      <c r="I294" s="240"/>
      <c r="J294" s="237"/>
      <c r="K294" s="237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149</v>
      </c>
      <c r="AU294" s="245" t="s">
        <v>90</v>
      </c>
      <c r="AV294" s="13" t="s">
        <v>88</v>
      </c>
      <c r="AW294" s="13" t="s">
        <v>36</v>
      </c>
      <c r="AX294" s="13" t="s">
        <v>80</v>
      </c>
      <c r="AY294" s="245" t="s">
        <v>128</v>
      </c>
    </row>
    <row r="295" s="14" customFormat="1">
      <c r="A295" s="14"/>
      <c r="B295" s="246"/>
      <c r="C295" s="247"/>
      <c r="D295" s="231" t="s">
        <v>149</v>
      </c>
      <c r="E295" s="248" t="s">
        <v>1</v>
      </c>
      <c r="F295" s="249" t="s">
        <v>279</v>
      </c>
      <c r="G295" s="247"/>
      <c r="H295" s="250">
        <v>187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149</v>
      </c>
      <c r="AU295" s="256" t="s">
        <v>90</v>
      </c>
      <c r="AV295" s="14" t="s">
        <v>90</v>
      </c>
      <c r="AW295" s="14" t="s">
        <v>36</v>
      </c>
      <c r="AX295" s="14" t="s">
        <v>80</v>
      </c>
      <c r="AY295" s="256" t="s">
        <v>128</v>
      </c>
    </row>
    <row r="296" s="15" customFormat="1">
      <c r="A296" s="15"/>
      <c r="B296" s="257"/>
      <c r="C296" s="258"/>
      <c r="D296" s="231" t="s">
        <v>149</v>
      </c>
      <c r="E296" s="259" t="s">
        <v>1</v>
      </c>
      <c r="F296" s="260" t="s">
        <v>162</v>
      </c>
      <c r="G296" s="258"/>
      <c r="H296" s="261">
        <v>481</v>
      </c>
      <c r="I296" s="262"/>
      <c r="J296" s="258"/>
      <c r="K296" s="258"/>
      <c r="L296" s="263"/>
      <c r="M296" s="264"/>
      <c r="N296" s="265"/>
      <c r="O296" s="265"/>
      <c r="P296" s="265"/>
      <c r="Q296" s="265"/>
      <c r="R296" s="265"/>
      <c r="S296" s="265"/>
      <c r="T296" s="26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7" t="s">
        <v>149</v>
      </c>
      <c r="AU296" s="267" t="s">
        <v>90</v>
      </c>
      <c r="AV296" s="15" t="s">
        <v>135</v>
      </c>
      <c r="AW296" s="15" t="s">
        <v>36</v>
      </c>
      <c r="AX296" s="15" t="s">
        <v>88</v>
      </c>
      <c r="AY296" s="267" t="s">
        <v>128</v>
      </c>
    </row>
    <row r="297" s="2" customFormat="1" ht="33" customHeight="1">
      <c r="A297" s="38"/>
      <c r="B297" s="39"/>
      <c r="C297" s="218" t="s">
        <v>7</v>
      </c>
      <c r="D297" s="218" t="s">
        <v>130</v>
      </c>
      <c r="E297" s="219" t="s">
        <v>280</v>
      </c>
      <c r="F297" s="220" t="s">
        <v>281</v>
      </c>
      <c r="G297" s="221" t="s">
        <v>200</v>
      </c>
      <c r="H297" s="222">
        <v>481</v>
      </c>
      <c r="I297" s="223"/>
      <c r="J297" s="224">
        <f>ROUND(I297*H297,2)</f>
        <v>0</v>
      </c>
      <c r="K297" s="220" t="s">
        <v>134</v>
      </c>
      <c r="L297" s="44"/>
      <c r="M297" s="225" t="s">
        <v>1</v>
      </c>
      <c r="N297" s="226" t="s">
        <v>45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135</v>
      </c>
      <c r="AT297" s="229" t="s">
        <v>130</v>
      </c>
      <c r="AU297" s="229" t="s">
        <v>90</v>
      </c>
      <c r="AY297" s="17" t="s">
        <v>128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88</v>
      </c>
      <c r="BK297" s="230">
        <f>ROUND(I297*H297,2)</f>
        <v>0</v>
      </c>
      <c r="BL297" s="17" t="s">
        <v>135</v>
      </c>
      <c r="BM297" s="229" t="s">
        <v>282</v>
      </c>
    </row>
    <row r="298" s="2" customFormat="1">
      <c r="A298" s="38"/>
      <c r="B298" s="39"/>
      <c r="C298" s="40"/>
      <c r="D298" s="231" t="s">
        <v>137</v>
      </c>
      <c r="E298" s="40"/>
      <c r="F298" s="232" t="s">
        <v>283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137</v>
      </c>
      <c r="AU298" s="17" t="s">
        <v>90</v>
      </c>
    </row>
    <row r="299" s="13" customFormat="1">
      <c r="A299" s="13"/>
      <c r="B299" s="236"/>
      <c r="C299" s="237"/>
      <c r="D299" s="231" t="s">
        <v>149</v>
      </c>
      <c r="E299" s="238" t="s">
        <v>1</v>
      </c>
      <c r="F299" s="239" t="s">
        <v>224</v>
      </c>
      <c r="G299" s="237"/>
      <c r="H299" s="238" t="s">
        <v>1</v>
      </c>
      <c r="I299" s="240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149</v>
      </c>
      <c r="AU299" s="245" t="s">
        <v>90</v>
      </c>
      <c r="AV299" s="13" t="s">
        <v>88</v>
      </c>
      <c r="AW299" s="13" t="s">
        <v>36</v>
      </c>
      <c r="AX299" s="13" t="s">
        <v>80</v>
      </c>
      <c r="AY299" s="245" t="s">
        <v>128</v>
      </c>
    </row>
    <row r="300" s="13" customFormat="1">
      <c r="A300" s="13"/>
      <c r="B300" s="236"/>
      <c r="C300" s="237"/>
      <c r="D300" s="231" t="s">
        <v>149</v>
      </c>
      <c r="E300" s="238" t="s">
        <v>1</v>
      </c>
      <c r="F300" s="239" t="s">
        <v>275</v>
      </c>
      <c r="G300" s="237"/>
      <c r="H300" s="238" t="s">
        <v>1</v>
      </c>
      <c r="I300" s="240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149</v>
      </c>
      <c r="AU300" s="245" t="s">
        <v>90</v>
      </c>
      <c r="AV300" s="13" t="s">
        <v>88</v>
      </c>
      <c r="AW300" s="13" t="s">
        <v>36</v>
      </c>
      <c r="AX300" s="13" t="s">
        <v>80</v>
      </c>
      <c r="AY300" s="245" t="s">
        <v>128</v>
      </c>
    </row>
    <row r="301" s="14" customFormat="1">
      <c r="A301" s="14"/>
      <c r="B301" s="246"/>
      <c r="C301" s="247"/>
      <c r="D301" s="231" t="s">
        <v>149</v>
      </c>
      <c r="E301" s="248" t="s">
        <v>1</v>
      </c>
      <c r="F301" s="249" t="s">
        <v>276</v>
      </c>
      <c r="G301" s="247"/>
      <c r="H301" s="250">
        <v>278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149</v>
      </c>
      <c r="AU301" s="256" t="s">
        <v>90</v>
      </c>
      <c r="AV301" s="14" t="s">
        <v>90</v>
      </c>
      <c r="AW301" s="14" t="s">
        <v>36</v>
      </c>
      <c r="AX301" s="14" t="s">
        <v>80</v>
      </c>
      <c r="AY301" s="256" t="s">
        <v>128</v>
      </c>
    </row>
    <row r="302" s="14" customFormat="1">
      <c r="A302" s="14"/>
      <c r="B302" s="246"/>
      <c r="C302" s="247"/>
      <c r="D302" s="231" t="s">
        <v>149</v>
      </c>
      <c r="E302" s="248" t="s">
        <v>1</v>
      </c>
      <c r="F302" s="249" t="s">
        <v>277</v>
      </c>
      <c r="G302" s="247"/>
      <c r="H302" s="250">
        <v>16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149</v>
      </c>
      <c r="AU302" s="256" t="s">
        <v>90</v>
      </c>
      <c r="AV302" s="14" t="s">
        <v>90</v>
      </c>
      <c r="AW302" s="14" t="s">
        <v>36</v>
      </c>
      <c r="AX302" s="14" t="s">
        <v>80</v>
      </c>
      <c r="AY302" s="256" t="s">
        <v>128</v>
      </c>
    </row>
    <row r="303" s="13" customFormat="1">
      <c r="A303" s="13"/>
      <c r="B303" s="236"/>
      <c r="C303" s="237"/>
      <c r="D303" s="231" t="s">
        <v>149</v>
      </c>
      <c r="E303" s="238" t="s">
        <v>1</v>
      </c>
      <c r="F303" s="239" t="s">
        <v>278</v>
      </c>
      <c r="G303" s="237"/>
      <c r="H303" s="238" t="s">
        <v>1</v>
      </c>
      <c r="I303" s="240"/>
      <c r="J303" s="237"/>
      <c r="K303" s="237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149</v>
      </c>
      <c r="AU303" s="245" t="s">
        <v>90</v>
      </c>
      <c r="AV303" s="13" t="s">
        <v>88</v>
      </c>
      <c r="AW303" s="13" t="s">
        <v>36</v>
      </c>
      <c r="AX303" s="13" t="s">
        <v>80</v>
      </c>
      <c r="AY303" s="245" t="s">
        <v>128</v>
      </c>
    </row>
    <row r="304" s="14" customFormat="1">
      <c r="A304" s="14"/>
      <c r="B304" s="246"/>
      <c r="C304" s="247"/>
      <c r="D304" s="231" t="s">
        <v>149</v>
      </c>
      <c r="E304" s="248" t="s">
        <v>1</v>
      </c>
      <c r="F304" s="249" t="s">
        <v>279</v>
      </c>
      <c r="G304" s="247"/>
      <c r="H304" s="250">
        <v>187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149</v>
      </c>
      <c r="AU304" s="256" t="s">
        <v>90</v>
      </c>
      <c r="AV304" s="14" t="s">
        <v>90</v>
      </c>
      <c r="AW304" s="14" t="s">
        <v>36</v>
      </c>
      <c r="AX304" s="14" t="s">
        <v>80</v>
      </c>
      <c r="AY304" s="256" t="s">
        <v>128</v>
      </c>
    </row>
    <row r="305" s="15" customFormat="1">
      <c r="A305" s="15"/>
      <c r="B305" s="257"/>
      <c r="C305" s="258"/>
      <c r="D305" s="231" t="s">
        <v>149</v>
      </c>
      <c r="E305" s="259" t="s">
        <v>1</v>
      </c>
      <c r="F305" s="260" t="s">
        <v>162</v>
      </c>
      <c r="G305" s="258"/>
      <c r="H305" s="261">
        <v>481</v>
      </c>
      <c r="I305" s="262"/>
      <c r="J305" s="258"/>
      <c r="K305" s="258"/>
      <c r="L305" s="263"/>
      <c r="M305" s="264"/>
      <c r="N305" s="265"/>
      <c r="O305" s="265"/>
      <c r="P305" s="265"/>
      <c r="Q305" s="265"/>
      <c r="R305" s="265"/>
      <c r="S305" s="265"/>
      <c r="T305" s="26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7" t="s">
        <v>149</v>
      </c>
      <c r="AU305" s="267" t="s">
        <v>90</v>
      </c>
      <c r="AV305" s="15" t="s">
        <v>135</v>
      </c>
      <c r="AW305" s="15" t="s">
        <v>36</v>
      </c>
      <c r="AX305" s="15" t="s">
        <v>88</v>
      </c>
      <c r="AY305" s="267" t="s">
        <v>128</v>
      </c>
    </row>
    <row r="306" s="2" customFormat="1" ht="24.15" customHeight="1">
      <c r="A306" s="38"/>
      <c r="B306" s="39"/>
      <c r="C306" s="218" t="s">
        <v>284</v>
      </c>
      <c r="D306" s="218" t="s">
        <v>130</v>
      </c>
      <c r="E306" s="219" t="s">
        <v>285</v>
      </c>
      <c r="F306" s="220" t="s">
        <v>286</v>
      </c>
      <c r="G306" s="221" t="s">
        <v>146</v>
      </c>
      <c r="H306" s="222">
        <v>31.5</v>
      </c>
      <c r="I306" s="223"/>
      <c r="J306" s="224">
        <f>ROUND(I306*H306,2)</f>
        <v>0</v>
      </c>
      <c r="K306" s="220" t="s">
        <v>134</v>
      </c>
      <c r="L306" s="44"/>
      <c r="M306" s="225" t="s">
        <v>1</v>
      </c>
      <c r="N306" s="226" t="s">
        <v>45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135</v>
      </c>
      <c r="AT306" s="229" t="s">
        <v>130</v>
      </c>
      <c r="AU306" s="229" t="s">
        <v>90</v>
      </c>
      <c r="AY306" s="17" t="s">
        <v>128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88</v>
      </c>
      <c r="BK306" s="230">
        <f>ROUND(I306*H306,2)</f>
        <v>0</v>
      </c>
      <c r="BL306" s="17" t="s">
        <v>135</v>
      </c>
      <c r="BM306" s="229" t="s">
        <v>287</v>
      </c>
    </row>
    <row r="307" s="2" customFormat="1">
      <c r="A307" s="38"/>
      <c r="B307" s="39"/>
      <c r="C307" s="40"/>
      <c r="D307" s="231" t="s">
        <v>137</v>
      </c>
      <c r="E307" s="40"/>
      <c r="F307" s="232" t="s">
        <v>286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137</v>
      </c>
      <c r="AU307" s="17" t="s">
        <v>90</v>
      </c>
    </row>
    <row r="308" s="13" customFormat="1">
      <c r="A308" s="13"/>
      <c r="B308" s="236"/>
      <c r="C308" s="237"/>
      <c r="D308" s="231" t="s">
        <v>149</v>
      </c>
      <c r="E308" s="238" t="s">
        <v>1</v>
      </c>
      <c r="F308" s="239" t="s">
        <v>288</v>
      </c>
      <c r="G308" s="237"/>
      <c r="H308" s="238" t="s">
        <v>1</v>
      </c>
      <c r="I308" s="240"/>
      <c r="J308" s="237"/>
      <c r="K308" s="237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149</v>
      </c>
      <c r="AU308" s="245" t="s">
        <v>90</v>
      </c>
      <c r="AV308" s="13" t="s">
        <v>88</v>
      </c>
      <c r="AW308" s="13" t="s">
        <v>36</v>
      </c>
      <c r="AX308" s="13" t="s">
        <v>80</v>
      </c>
      <c r="AY308" s="245" t="s">
        <v>128</v>
      </c>
    </row>
    <row r="309" s="13" customFormat="1">
      <c r="A309" s="13"/>
      <c r="B309" s="236"/>
      <c r="C309" s="237"/>
      <c r="D309" s="231" t="s">
        <v>149</v>
      </c>
      <c r="E309" s="238" t="s">
        <v>1</v>
      </c>
      <c r="F309" s="239" t="s">
        <v>278</v>
      </c>
      <c r="G309" s="237"/>
      <c r="H309" s="238" t="s">
        <v>1</v>
      </c>
      <c r="I309" s="240"/>
      <c r="J309" s="237"/>
      <c r="K309" s="237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149</v>
      </c>
      <c r="AU309" s="245" t="s">
        <v>90</v>
      </c>
      <c r="AV309" s="13" t="s">
        <v>88</v>
      </c>
      <c r="AW309" s="13" t="s">
        <v>36</v>
      </c>
      <c r="AX309" s="13" t="s">
        <v>80</v>
      </c>
      <c r="AY309" s="245" t="s">
        <v>128</v>
      </c>
    </row>
    <row r="310" s="14" customFormat="1">
      <c r="A310" s="14"/>
      <c r="B310" s="246"/>
      <c r="C310" s="247"/>
      <c r="D310" s="231" t="s">
        <v>149</v>
      </c>
      <c r="E310" s="248" t="s">
        <v>1</v>
      </c>
      <c r="F310" s="249" t="s">
        <v>289</v>
      </c>
      <c r="G310" s="247"/>
      <c r="H310" s="250">
        <v>31.5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149</v>
      </c>
      <c r="AU310" s="256" t="s">
        <v>90</v>
      </c>
      <c r="AV310" s="14" t="s">
        <v>90</v>
      </c>
      <c r="AW310" s="14" t="s">
        <v>36</v>
      </c>
      <c r="AX310" s="14" t="s">
        <v>80</v>
      </c>
      <c r="AY310" s="256" t="s">
        <v>128</v>
      </c>
    </row>
    <row r="311" s="15" customFormat="1">
      <c r="A311" s="15"/>
      <c r="B311" s="257"/>
      <c r="C311" s="258"/>
      <c r="D311" s="231" t="s">
        <v>149</v>
      </c>
      <c r="E311" s="259" t="s">
        <v>1</v>
      </c>
      <c r="F311" s="260" t="s">
        <v>162</v>
      </c>
      <c r="G311" s="258"/>
      <c r="H311" s="261">
        <v>31.5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149</v>
      </c>
      <c r="AU311" s="267" t="s">
        <v>90</v>
      </c>
      <c r="AV311" s="15" t="s">
        <v>135</v>
      </c>
      <c r="AW311" s="15" t="s">
        <v>36</v>
      </c>
      <c r="AX311" s="15" t="s">
        <v>88</v>
      </c>
      <c r="AY311" s="267" t="s">
        <v>128</v>
      </c>
    </row>
    <row r="312" s="2" customFormat="1" ht="24.15" customHeight="1">
      <c r="A312" s="38"/>
      <c r="B312" s="39"/>
      <c r="C312" s="218" t="s">
        <v>290</v>
      </c>
      <c r="D312" s="218" t="s">
        <v>130</v>
      </c>
      <c r="E312" s="219" t="s">
        <v>291</v>
      </c>
      <c r="F312" s="220" t="s">
        <v>292</v>
      </c>
      <c r="G312" s="221" t="s">
        <v>293</v>
      </c>
      <c r="H312" s="222">
        <v>378</v>
      </c>
      <c r="I312" s="223"/>
      <c r="J312" s="224">
        <f>ROUND(I312*H312,2)</f>
        <v>0</v>
      </c>
      <c r="K312" s="220" t="s">
        <v>134</v>
      </c>
      <c r="L312" s="44"/>
      <c r="M312" s="225" t="s">
        <v>1</v>
      </c>
      <c r="N312" s="226" t="s">
        <v>45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135</v>
      </c>
      <c r="AT312" s="229" t="s">
        <v>130</v>
      </c>
      <c r="AU312" s="229" t="s">
        <v>90</v>
      </c>
      <c r="AY312" s="17" t="s">
        <v>128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88</v>
      </c>
      <c r="BK312" s="230">
        <f>ROUND(I312*H312,2)</f>
        <v>0</v>
      </c>
      <c r="BL312" s="17" t="s">
        <v>135</v>
      </c>
      <c r="BM312" s="229" t="s">
        <v>294</v>
      </c>
    </row>
    <row r="313" s="2" customFormat="1">
      <c r="A313" s="38"/>
      <c r="B313" s="39"/>
      <c r="C313" s="40"/>
      <c r="D313" s="231" t="s">
        <v>137</v>
      </c>
      <c r="E313" s="40"/>
      <c r="F313" s="232" t="s">
        <v>292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137</v>
      </c>
      <c r="AU313" s="17" t="s">
        <v>90</v>
      </c>
    </row>
    <row r="314" s="13" customFormat="1">
      <c r="A314" s="13"/>
      <c r="B314" s="236"/>
      <c r="C314" s="237"/>
      <c r="D314" s="231" t="s">
        <v>149</v>
      </c>
      <c r="E314" s="238" t="s">
        <v>1</v>
      </c>
      <c r="F314" s="239" t="s">
        <v>238</v>
      </c>
      <c r="G314" s="237"/>
      <c r="H314" s="238" t="s">
        <v>1</v>
      </c>
      <c r="I314" s="240"/>
      <c r="J314" s="237"/>
      <c r="K314" s="237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149</v>
      </c>
      <c r="AU314" s="245" t="s">
        <v>90</v>
      </c>
      <c r="AV314" s="13" t="s">
        <v>88</v>
      </c>
      <c r="AW314" s="13" t="s">
        <v>36</v>
      </c>
      <c r="AX314" s="13" t="s">
        <v>80</v>
      </c>
      <c r="AY314" s="245" t="s">
        <v>128</v>
      </c>
    </row>
    <row r="315" s="13" customFormat="1">
      <c r="A315" s="13"/>
      <c r="B315" s="236"/>
      <c r="C315" s="237"/>
      <c r="D315" s="231" t="s">
        <v>149</v>
      </c>
      <c r="E315" s="238" t="s">
        <v>1</v>
      </c>
      <c r="F315" s="239" t="s">
        <v>239</v>
      </c>
      <c r="G315" s="237"/>
      <c r="H315" s="238" t="s">
        <v>1</v>
      </c>
      <c r="I315" s="240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149</v>
      </c>
      <c r="AU315" s="245" t="s">
        <v>90</v>
      </c>
      <c r="AV315" s="13" t="s">
        <v>88</v>
      </c>
      <c r="AW315" s="13" t="s">
        <v>36</v>
      </c>
      <c r="AX315" s="13" t="s">
        <v>80</v>
      </c>
      <c r="AY315" s="245" t="s">
        <v>128</v>
      </c>
    </row>
    <row r="316" s="14" customFormat="1">
      <c r="A316" s="14"/>
      <c r="B316" s="246"/>
      <c r="C316" s="247"/>
      <c r="D316" s="231" t="s">
        <v>149</v>
      </c>
      <c r="E316" s="248" t="s">
        <v>1</v>
      </c>
      <c r="F316" s="249" t="s">
        <v>295</v>
      </c>
      <c r="G316" s="247"/>
      <c r="H316" s="250">
        <v>58.799999999999997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149</v>
      </c>
      <c r="AU316" s="256" t="s">
        <v>90</v>
      </c>
      <c r="AV316" s="14" t="s">
        <v>90</v>
      </c>
      <c r="AW316" s="14" t="s">
        <v>36</v>
      </c>
      <c r="AX316" s="14" t="s">
        <v>80</v>
      </c>
      <c r="AY316" s="256" t="s">
        <v>128</v>
      </c>
    </row>
    <row r="317" s="13" customFormat="1">
      <c r="A317" s="13"/>
      <c r="B317" s="236"/>
      <c r="C317" s="237"/>
      <c r="D317" s="231" t="s">
        <v>149</v>
      </c>
      <c r="E317" s="238" t="s">
        <v>1</v>
      </c>
      <c r="F317" s="239" t="s">
        <v>202</v>
      </c>
      <c r="G317" s="237"/>
      <c r="H317" s="238" t="s">
        <v>1</v>
      </c>
      <c r="I317" s="240"/>
      <c r="J317" s="237"/>
      <c r="K317" s="237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149</v>
      </c>
      <c r="AU317" s="245" t="s">
        <v>90</v>
      </c>
      <c r="AV317" s="13" t="s">
        <v>88</v>
      </c>
      <c r="AW317" s="13" t="s">
        <v>36</v>
      </c>
      <c r="AX317" s="13" t="s">
        <v>80</v>
      </c>
      <c r="AY317" s="245" t="s">
        <v>128</v>
      </c>
    </row>
    <row r="318" s="14" customFormat="1">
      <c r="A318" s="14"/>
      <c r="B318" s="246"/>
      <c r="C318" s="247"/>
      <c r="D318" s="231" t="s">
        <v>149</v>
      </c>
      <c r="E318" s="248" t="s">
        <v>1</v>
      </c>
      <c r="F318" s="249" t="s">
        <v>296</v>
      </c>
      <c r="G318" s="247"/>
      <c r="H318" s="250">
        <v>19.199999999999999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149</v>
      </c>
      <c r="AU318" s="256" t="s">
        <v>90</v>
      </c>
      <c r="AV318" s="14" t="s">
        <v>90</v>
      </c>
      <c r="AW318" s="14" t="s">
        <v>36</v>
      </c>
      <c r="AX318" s="14" t="s">
        <v>80</v>
      </c>
      <c r="AY318" s="256" t="s">
        <v>128</v>
      </c>
    </row>
    <row r="319" s="13" customFormat="1">
      <c r="A319" s="13"/>
      <c r="B319" s="236"/>
      <c r="C319" s="237"/>
      <c r="D319" s="231" t="s">
        <v>149</v>
      </c>
      <c r="E319" s="238" t="s">
        <v>1</v>
      </c>
      <c r="F319" s="239" t="s">
        <v>155</v>
      </c>
      <c r="G319" s="237"/>
      <c r="H319" s="238" t="s">
        <v>1</v>
      </c>
      <c r="I319" s="240"/>
      <c r="J319" s="237"/>
      <c r="K319" s="237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149</v>
      </c>
      <c r="AU319" s="245" t="s">
        <v>90</v>
      </c>
      <c r="AV319" s="13" t="s">
        <v>88</v>
      </c>
      <c r="AW319" s="13" t="s">
        <v>36</v>
      </c>
      <c r="AX319" s="13" t="s">
        <v>80</v>
      </c>
      <c r="AY319" s="245" t="s">
        <v>128</v>
      </c>
    </row>
    <row r="320" s="14" customFormat="1">
      <c r="A320" s="14"/>
      <c r="B320" s="246"/>
      <c r="C320" s="247"/>
      <c r="D320" s="231" t="s">
        <v>149</v>
      </c>
      <c r="E320" s="248" t="s">
        <v>1</v>
      </c>
      <c r="F320" s="249" t="s">
        <v>297</v>
      </c>
      <c r="G320" s="247"/>
      <c r="H320" s="250">
        <v>9.5999999999999996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149</v>
      </c>
      <c r="AU320" s="256" t="s">
        <v>90</v>
      </c>
      <c r="AV320" s="14" t="s">
        <v>90</v>
      </c>
      <c r="AW320" s="14" t="s">
        <v>36</v>
      </c>
      <c r="AX320" s="14" t="s">
        <v>80</v>
      </c>
      <c r="AY320" s="256" t="s">
        <v>128</v>
      </c>
    </row>
    <row r="321" s="13" customFormat="1">
      <c r="A321" s="13"/>
      <c r="B321" s="236"/>
      <c r="C321" s="237"/>
      <c r="D321" s="231" t="s">
        <v>149</v>
      </c>
      <c r="E321" s="238" t="s">
        <v>1</v>
      </c>
      <c r="F321" s="239" t="s">
        <v>204</v>
      </c>
      <c r="G321" s="237"/>
      <c r="H321" s="238" t="s">
        <v>1</v>
      </c>
      <c r="I321" s="240"/>
      <c r="J321" s="237"/>
      <c r="K321" s="237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149</v>
      </c>
      <c r="AU321" s="245" t="s">
        <v>90</v>
      </c>
      <c r="AV321" s="13" t="s">
        <v>88</v>
      </c>
      <c r="AW321" s="13" t="s">
        <v>36</v>
      </c>
      <c r="AX321" s="13" t="s">
        <v>80</v>
      </c>
      <c r="AY321" s="245" t="s">
        <v>128</v>
      </c>
    </row>
    <row r="322" s="14" customFormat="1">
      <c r="A322" s="14"/>
      <c r="B322" s="246"/>
      <c r="C322" s="247"/>
      <c r="D322" s="231" t="s">
        <v>149</v>
      </c>
      <c r="E322" s="248" t="s">
        <v>1</v>
      </c>
      <c r="F322" s="249" t="s">
        <v>298</v>
      </c>
      <c r="G322" s="247"/>
      <c r="H322" s="250">
        <v>277.19999999999999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149</v>
      </c>
      <c r="AU322" s="256" t="s">
        <v>90</v>
      </c>
      <c r="AV322" s="14" t="s">
        <v>90</v>
      </c>
      <c r="AW322" s="14" t="s">
        <v>36</v>
      </c>
      <c r="AX322" s="14" t="s">
        <v>80</v>
      </c>
      <c r="AY322" s="256" t="s">
        <v>128</v>
      </c>
    </row>
    <row r="323" s="13" customFormat="1">
      <c r="A323" s="13"/>
      <c r="B323" s="236"/>
      <c r="C323" s="237"/>
      <c r="D323" s="231" t="s">
        <v>149</v>
      </c>
      <c r="E323" s="238" t="s">
        <v>1</v>
      </c>
      <c r="F323" s="239" t="s">
        <v>160</v>
      </c>
      <c r="G323" s="237"/>
      <c r="H323" s="238" t="s">
        <v>1</v>
      </c>
      <c r="I323" s="240"/>
      <c r="J323" s="237"/>
      <c r="K323" s="237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149</v>
      </c>
      <c r="AU323" s="245" t="s">
        <v>90</v>
      </c>
      <c r="AV323" s="13" t="s">
        <v>88</v>
      </c>
      <c r="AW323" s="13" t="s">
        <v>36</v>
      </c>
      <c r="AX323" s="13" t="s">
        <v>80</v>
      </c>
      <c r="AY323" s="245" t="s">
        <v>128</v>
      </c>
    </row>
    <row r="324" s="14" customFormat="1">
      <c r="A324" s="14"/>
      <c r="B324" s="246"/>
      <c r="C324" s="247"/>
      <c r="D324" s="231" t="s">
        <v>149</v>
      </c>
      <c r="E324" s="248" t="s">
        <v>1</v>
      </c>
      <c r="F324" s="249" t="s">
        <v>299</v>
      </c>
      <c r="G324" s="247"/>
      <c r="H324" s="250">
        <v>13.199999999999999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149</v>
      </c>
      <c r="AU324" s="256" t="s">
        <v>90</v>
      </c>
      <c r="AV324" s="14" t="s">
        <v>90</v>
      </c>
      <c r="AW324" s="14" t="s">
        <v>36</v>
      </c>
      <c r="AX324" s="14" t="s">
        <v>80</v>
      </c>
      <c r="AY324" s="256" t="s">
        <v>128</v>
      </c>
    </row>
    <row r="325" s="15" customFormat="1">
      <c r="A325" s="15"/>
      <c r="B325" s="257"/>
      <c r="C325" s="258"/>
      <c r="D325" s="231" t="s">
        <v>149</v>
      </c>
      <c r="E325" s="259" t="s">
        <v>1</v>
      </c>
      <c r="F325" s="260" t="s">
        <v>162</v>
      </c>
      <c r="G325" s="258"/>
      <c r="H325" s="261">
        <v>378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149</v>
      </c>
      <c r="AU325" s="267" t="s">
        <v>90</v>
      </c>
      <c r="AV325" s="15" t="s">
        <v>135</v>
      </c>
      <c r="AW325" s="15" t="s">
        <v>36</v>
      </c>
      <c r="AX325" s="15" t="s">
        <v>88</v>
      </c>
      <c r="AY325" s="267" t="s">
        <v>128</v>
      </c>
    </row>
    <row r="326" s="2" customFormat="1" ht="33" customHeight="1">
      <c r="A326" s="38"/>
      <c r="B326" s="39"/>
      <c r="C326" s="218" t="s">
        <v>300</v>
      </c>
      <c r="D326" s="218" t="s">
        <v>130</v>
      </c>
      <c r="E326" s="219" t="s">
        <v>301</v>
      </c>
      <c r="F326" s="220" t="s">
        <v>302</v>
      </c>
      <c r="G326" s="221" t="s">
        <v>293</v>
      </c>
      <c r="H326" s="222">
        <v>888</v>
      </c>
      <c r="I326" s="223"/>
      <c r="J326" s="224">
        <f>ROUND(I326*H326,2)</f>
        <v>0</v>
      </c>
      <c r="K326" s="220" t="s">
        <v>134</v>
      </c>
      <c r="L326" s="44"/>
      <c r="M326" s="225" t="s">
        <v>1</v>
      </c>
      <c r="N326" s="226" t="s">
        <v>45</v>
      </c>
      <c r="O326" s="91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135</v>
      </c>
      <c r="AT326" s="229" t="s">
        <v>130</v>
      </c>
      <c r="AU326" s="229" t="s">
        <v>90</v>
      </c>
      <c r="AY326" s="17" t="s">
        <v>128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88</v>
      </c>
      <c r="BK326" s="230">
        <f>ROUND(I326*H326,2)</f>
        <v>0</v>
      </c>
      <c r="BL326" s="17" t="s">
        <v>135</v>
      </c>
      <c r="BM326" s="229" t="s">
        <v>303</v>
      </c>
    </row>
    <row r="327" s="2" customFormat="1">
      <c r="A327" s="38"/>
      <c r="B327" s="39"/>
      <c r="C327" s="40"/>
      <c r="D327" s="231" t="s">
        <v>137</v>
      </c>
      <c r="E327" s="40"/>
      <c r="F327" s="232" t="s">
        <v>304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137</v>
      </c>
      <c r="AU327" s="17" t="s">
        <v>90</v>
      </c>
    </row>
    <row r="328" s="13" customFormat="1">
      <c r="A328" s="13"/>
      <c r="B328" s="236"/>
      <c r="C328" s="237"/>
      <c r="D328" s="231" t="s">
        <v>149</v>
      </c>
      <c r="E328" s="238" t="s">
        <v>1</v>
      </c>
      <c r="F328" s="239" t="s">
        <v>150</v>
      </c>
      <c r="G328" s="237"/>
      <c r="H328" s="238" t="s">
        <v>1</v>
      </c>
      <c r="I328" s="240"/>
      <c r="J328" s="237"/>
      <c r="K328" s="237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149</v>
      </c>
      <c r="AU328" s="245" t="s">
        <v>90</v>
      </c>
      <c r="AV328" s="13" t="s">
        <v>88</v>
      </c>
      <c r="AW328" s="13" t="s">
        <v>36</v>
      </c>
      <c r="AX328" s="13" t="s">
        <v>80</v>
      </c>
      <c r="AY328" s="245" t="s">
        <v>128</v>
      </c>
    </row>
    <row r="329" s="13" customFormat="1">
      <c r="A329" s="13"/>
      <c r="B329" s="236"/>
      <c r="C329" s="237"/>
      <c r="D329" s="231" t="s">
        <v>149</v>
      </c>
      <c r="E329" s="238" t="s">
        <v>1</v>
      </c>
      <c r="F329" s="239" t="s">
        <v>239</v>
      </c>
      <c r="G329" s="237"/>
      <c r="H329" s="238" t="s">
        <v>1</v>
      </c>
      <c r="I329" s="240"/>
      <c r="J329" s="237"/>
      <c r="K329" s="237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149</v>
      </c>
      <c r="AU329" s="245" t="s">
        <v>90</v>
      </c>
      <c r="AV329" s="13" t="s">
        <v>88</v>
      </c>
      <c r="AW329" s="13" t="s">
        <v>36</v>
      </c>
      <c r="AX329" s="13" t="s">
        <v>80</v>
      </c>
      <c r="AY329" s="245" t="s">
        <v>128</v>
      </c>
    </row>
    <row r="330" s="14" customFormat="1">
      <c r="A330" s="14"/>
      <c r="B330" s="246"/>
      <c r="C330" s="247"/>
      <c r="D330" s="231" t="s">
        <v>149</v>
      </c>
      <c r="E330" s="248" t="s">
        <v>1</v>
      </c>
      <c r="F330" s="249" t="s">
        <v>305</v>
      </c>
      <c r="G330" s="247"/>
      <c r="H330" s="250">
        <v>583.79999999999995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149</v>
      </c>
      <c r="AU330" s="256" t="s">
        <v>90</v>
      </c>
      <c r="AV330" s="14" t="s">
        <v>90</v>
      </c>
      <c r="AW330" s="14" t="s">
        <v>36</v>
      </c>
      <c r="AX330" s="14" t="s">
        <v>80</v>
      </c>
      <c r="AY330" s="256" t="s">
        <v>128</v>
      </c>
    </row>
    <row r="331" s="13" customFormat="1">
      <c r="A331" s="13"/>
      <c r="B331" s="236"/>
      <c r="C331" s="237"/>
      <c r="D331" s="231" t="s">
        <v>149</v>
      </c>
      <c r="E331" s="238" t="s">
        <v>1</v>
      </c>
      <c r="F331" s="239" t="s">
        <v>202</v>
      </c>
      <c r="G331" s="237"/>
      <c r="H331" s="238" t="s">
        <v>1</v>
      </c>
      <c r="I331" s="240"/>
      <c r="J331" s="237"/>
      <c r="K331" s="237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149</v>
      </c>
      <c r="AU331" s="245" t="s">
        <v>90</v>
      </c>
      <c r="AV331" s="13" t="s">
        <v>88</v>
      </c>
      <c r="AW331" s="13" t="s">
        <v>36</v>
      </c>
      <c r="AX331" s="13" t="s">
        <v>80</v>
      </c>
      <c r="AY331" s="245" t="s">
        <v>128</v>
      </c>
    </row>
    <row r="332" s="14" customFormat="1">
      <c r="A332" s="14"/>
      <c r="B332" s="246"/>
      <c r="C332" s="247"/>
      <c r="D332" s="231" t="s">
        <v>149</v>
      </c>
      <c r="E332" s="248" t="s">
        <v>1</v>
      </c>
      <c r="F332" s="249" t="s">
        <v>306</v>
      </c>
      <c r="G332" s="247"/>
      <c r="H332" s="250">
        <v>19.199999999999999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149</v>
      </c>
      <c r="AU332" s="256" t="s">
        <v>90</v>
      </c>
      <c r="AV332" s="14" t="s">
        <v>90</v>
      </c>
      <c r="AW332" s="14" t="s">
        <v>36</v>
      </c>
      <c r="AX332" s="14" t="s">
        <v>80</v>
      </c>
      <c r="AY332" s="256" t="s">
        <v>128</v>
      </c>
    </row>
    <row r="333" s="13" customFormat="1">
      <c r="A333" s="13"/>
      <c r="B333" s="236"/>
      <c r="C333" s="237"/>
      <c r="D333" s="231" t="s">
        <v>149</v>
      </c>
      <c r="E333" s="238" t="s">
        <v>1</v>
      </c>
      <c r="F333" s="239" t="s">
        <v>155</v>
      </c>
      <c r="G333" s="237"/>
      <c r="H333" s="238" t="s">
        <v>1</v>
      </c>
      <c r="I333" s="240"/>
      <c r="J333" s="237"/>
      <c r="K333" s="237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149</v>
      </c>
      <c r="AU333" s="245" t="s">
        <v>90</v>
      </c>
      <c r="AV333" s="13" t="s">
        <v>88</v>
      </c>
      <c r="AW333" s="13" t="s">
        <v>36</v>
      </c>
      <c r="AX333" s="13" t="s">
        <v>80</v>
      </c>
      <c r="AY333" s="245" t="s">
        <v>128</v>
      </c>
    </row>
    <row r="334" s="14" customFormat="1">
      <c r="A334" s="14"/>
      <c r="B334" s="246"/>
      <c r="C334" s="247"/>
      <c r="D334" s="231" t="s">
        <v>149</v>
      </c>
      <c r="E334" s="248" t="s">
        <v>1</v>
      </c>
      <c r="F334" s="249" t="s">
        <v>307</v>
      </c>
      <c r="G334" s="247"/>
      <c r="H334" s="250">
        <v>14.4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149</v>
      </c>
      <c r="AU334" s="256" t="s">
        <v>90</v>
      </c>
      <c r="AV334" s="14" t="s">
        <v>90</v>
      </c>
      <c r="AW334" s="14" t="s">
        <v>36</v>
      </c>
      <c r="AX334" s="14" t="s">
        <v>80</v>
      </c>
      <c r="AY334" s="256" t="s">
        <v>128</v>
      </c>
    </row>
    <row r="335" s="14" customFormat="1">
      <c r="A335" s="14"/>
      <c r="B335" s="246"/>
      <c r="C335" s="247"/>
      <c r="D335" s="231" t="s">
        <v>149</v>
      </c>
      <c r="E335" s="248" t="s">
        <v>1</v>
      </c>
      <c r="F335" s="249" t="s">
        <v>308</v>
      </c>
      <c r="G335" s="247"/>
      <c r="H335" s="250">
        <v>4.9500000000000002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149</v>
      </c>
      <c r="AU335" s="256" t="s">
        <v>90</v>
      </c>
      <c r="AV335" s="14" t="s">
        <v>90</v>
      </c>
      <c r="AW335" s="14" t="s">
        <v>36</v>
      </c>
      <c r="AX335" s="14" t="s">
        <v>80</v>
      </c>
      <c r="AY335" s="256" t="s">
        <v>128</v>
      </c>
    </row>
    <row r="336" s="13" customFormat="1">
      <c r="A336" s="13"/>
      <c r="B336" s="236"/>
      <c r="C336" s="237"/>
      <c r="D336" s="231" t="s">
        <v>149</v>
      </c>
      <c r="E336" s="238" t="s">
        <v>1</v>
      </c>
      <c r="F336" s="239" t="s">
        <v>204</v>
      </c>
      <c r="G336" s="237"/>
      <c r="H336" s="238" t="s">
        <v>1</v>
      </c>
      <c r="I336" s="240"/>
      <c r="J336" s="237"/>
      <c r="K336" s="237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149</v>
      </c>
      <c r="AU336" s="245" t="s">
        <v>90</v>
      </c>
      <c r="AV336" s="13" t="s">
        <v>88</v>
      </c>
      <c r="AW336" s="13" t="s">
        <v>36</v>
      </c>
      <c r="AX336" s="13" t="s">
        <v>80</v>
      </c>
      <c r="AY336" s="245" t="s">
        <v>128</v>
      </c>
    </row>
    <row r="337" s="14" customFormat="1">
      <c r="A337" s="14"/>
      <c r="B337" s="246"/>
      <c r="C337" s="247"/>
      <c r="D337" s="231" t="s">
        <v>149</v>
      </c>
      <c r="E337" s="248" t="s">
        <v>1</v>
      </c>
      <c r="F337" s="249" t="s">
        <v>309</v>
      </c>
      <c r="G337" s="247"/>
      <c r="H337" s="250">
        <v>179.84999999999999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149</v>
      </c>
      <c r="AU337" s="256" t="s">
        <v>90</v>
      </c>
      <c r="AV337" s="14" t="s">
        <v>90</v>
      </c>
      <c r="AW337" s="14" t="s">
        <v>36</v>
      </c>
      <c r="AX337" s="14" t="s">
        <v>80</v>
      </c>
      <c r="AY337" s="256" t="s">
        <v>128</v>
      </c>
    </row>
    <row r="338" s="13" customFormat="1">
      <c r="A338" s="13"/>
      <c r="B338" s="236"/>
      <c r="C338" s="237"/>
      <c r="D338" s="231" t="s">
        <v>149</v>
      </c>
      <c r="E338" s="238" t="s">
        <v>1</v>
      </c>
      <c r="F338" s="239" t="s">
        <v>160</v>
      </c>
      <c r="G338" s="237"/>
      <c r="H338" s="238" t="s">
        <v>1</v>
      </c>
      <c r="I338" s="240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149</v>
      </c>
      <c r="AU338" s="245" t="s">
        <v>90</v>
      </c>
      <c r="AV338" s="13" t="s">
        <v>88</v>
      </c>
      <c r="AW338" s="13" t="s">
        <v>36</v>
      </c>
      <c r="AX338" s="13" t="s">
        <v>80</v>
      </c>
      <c r="AY338" s="245" t="s">
        <v>128</v>
      </c>
    </row>
    <row r="339" s="14" customFormat="1">
      <c r="A339" s="14"/>
      <c r="B339" s="246"/>
      <c r="C339" s="247"/>
      <c r="D339" s="231" t="s">
        <v>149</v>
      </c>
      <c r="E339" s="248" t="s">
        <v>1</v>
      </c>
      <c r="F339" s="249" t="s">
        <v>310</v>
      </c>
      <c r="G339" s="247"/>
      <c r="H339" s="250">
        <v>85.799999999999997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149</v>
      </c>
      <c r="AU339" s="256" t="s">
        <v>90</v>
      </c>
      <c r="AV339" s="14" t="s">
        <v>90</v>
      </c>
      <c r="AW339" s="14" t="s">
        <v>36</v>
      </c>
      <c r="AX339" s="14" t="s">
        <v>80</v>
      </c>
      <c r="AY339" s="256" t="s">
        <v>128</v>
      </c>
    </row>
    <row r="340" s="15" customFormat="1">
      <c r="A340" s="15"/>
      <c r="B340" s="257"/>
      <c r="C340" s="258"/>
      <c r="D340" s="231" t="s">
        <v>149</v>
      </c>
      <c r="E340" s="259" t="s">
        <v>1</v>
      </c>
      <c r="F340" s="260" t="s">
        <v>162</v>
      </c>
      <c r="G340" s="258"/>
      <c r="H340" s="261">
        <v>888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149</v>
      </c>
      <c r="AU340" s="267" t="s">
        <v>90</v>
      </c>
      <c r="AV340" s="15" t="s">
        <v>135</v>
      </c>
      <c r="AW340" s="15" t="s">
        <v>36</v>
      </c>
      <c r="AX340" s="15" t="s">
        <v>88</v>
      </c>
      <c r="AY340" s="267" t="s">
        <v>128</v>
      </c>
    </row>
    <row r="341" s="2" customFormat="1" ht="21.75" customHeight="1">
      <c r="A341" s="38"/>
      <c r="B341" s="39"/>
      <c r="C341" s="218" t="s">
        <v>311</v>
      </c>
      <c r="D341" s="218" t="s">
        <v>130</v>
      </c>
      <c r="E341" s="219" t="s">
        <v>312</v>
      </c>
      <c r="F341" s="220" t="s">
        <v>313</v>
      </c>
      <c r="G341" s="221" t="s">
        <v>146</v>
      </c>
      <c r="H341" s="222">
        <v>1382</v>
      </c>
      <c r="I341" s="223"/>
      <c r="J341" s="224">
        <f>ROUND(I341*H341,2)</f>
        <v>0</v>
      </c>
      <c r="K341" s="220" t="s">
        <v>134</v>
      </c>
      <c r="L341" s="44"/>
      <c r="M341" s="225" t="s">
        <v>1</v>
      </c>
      <c r="N341" s="226" t="s">
        <v>45</v>
      </c>
      <c r="O341" s="91"/>
      <c r="P341" s="227">
        <f>O341*H341</f>
        <v>0</v>
      </c>
      <c r="Q341" s="227">
        <v>0.00059000000000000003</v>
      </c>
      <c r="R341" s="227">
        <f>Q341*H341</f>
        <v>0.81537999999999999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135</v>
      </c>
      <c r="AT341" s="229" t="s">
        <v>130</v>
      </c>
      <c r="AU341" s="229" t="s">
        <v>90</v>
      </c>
      <c r="AY341" s="17" t="s">
        <v>128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88</v>
      </c>
      <c r="BK341" s="230">
        <f>ROUND(I341*H341,2)</f>
        <v>0</v>
      </c>
      <c r="BL341" s="17" t="s">
        <v>135</v>
      </c>
      <c r="BM341" s="229" t="s">
        <v>314</v>
      </c>
    </row>
    <row r="342" s="2" customFormat="1">
      <c r="A342" s="38"/>
      <c r="B342" s="39"/>
      <c r="C342" s="40"/>
      <c r="D342" s="231" t="s">
        <v>137</v>
      </c>
      <c r="E342" s="40"/>
      <c r="F342" s="232" t="s">
        <v>315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137</v>
      </c>
      <c r="AU342" s="17" t="s">
        <v>90</v>
      </c>
    </row>
    <row r="343" s="13" customFormat="1">
      <c r="A343" s="13"/>
      <c r="B343" s="236"/>
      <c r="C343" s="237"/>
      <c r="D343" s="231" t="s">
        <v>149</v>
      </c>
      <c r="E343" s="238" t="s">
        <v>1</v>
      </c>
      <c r="F343" s="239" t="s">
        <v>150</v>
      </c>
      <c r="G343" s="237"/>
      <c r="H343" s="238" t="s">
        <v>1</v>
      </c>
      <c r="I343" s="240"/>
      <c r="J343" s="237"/>
      <c r="K343" s="237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149</v>
      </c>
      <c r="AU343" s="245" t="s">
        <v>90</v>
      </c>
      <c r="AV343" s="13" t="s">
        <v>88</v>
      </c>
      <c r="AW343" s="13" t="s">
        <v>36</v>
      </c>
      <c r="AX343" s="13" t="s">
        <v>80</v>
      </c>
      <c r="AY343" s="245" t="s">
        <v>128</v>
      </c>
    </row>
    <row r="344" s="13" customFormat="1">
      <c r="A344" s="13"/>
      <c r="B344" s="236"/>
      <c r="C344" s="237"/>
      <c r="D344" s="231" t="s">
        <v>149</v>
      </c>
      <c r="E344" s="238" t="s">
        <v>1</v>
      </c>
      <c r="F344" s="239" t="s">
        <v>239</v>
      </c>
      <c r="G344" s="237"/>
      <c r="H344" s="238" t="s">
        <v>1</v>
      </c>
      <c r="I344" s="240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149</v>
      </c>
      <c r="AU344" s="245" t="s">
        <v>90</v>
      </c>
      <c r="AV344" s="13" t="s">
        <v>88</v>
      </c>
      <c r="AW344" s="13" t="s">
        <v>36</v>
      </c>
      <c r="AX344" s="13" t="s">
        <v>80</v>
      </c>
      <c r="AY344" s="245" t="s">
        <v>128</v>
      </c>
    </row>
    <row r="345" s="14" customFormat="1">
      <c r="A345" s="14"/>
      <c r="B345" s="246"/>
      <c r="C345" s="247"/>
      <c r="D345" s="231" t="s">
        <v>149</v>
      </c>
      <c r="E345" s="248" t="s">
        <v>1</v>
      </c>
      <c r="F345" s="249" t="s">
        <v>316</v>
      </c>
      <c r="G345" s="247"/>
      <c r="H345" s="250">
        <v>834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149</v>
      </c>
      <c r="AU345" s="256" t="s">
        <v>90</v>
      </c>
      <c r="AV345" s="14" t="s">
        <v>90</v>
      </c>
      <c r="AW345" s="14" t="s">
        <v>36</v>
      </c>
      <c r="AX345" s="14" t="s">
        <v>80</v>
      </c>
      <c r="AY345" s="256" t="s">
        <v>128</v>
      </c>
    </row>
    <row r="346" s="13" customFormat="1">
      <c r="A346" s="13"/>
      <c r="B346" s="236"/>
      <c r="C346" s="237"/>
      <c r="D346" s="231" t="s">
        <v>149</v>
      </c>
      <c r="E346" s="238" t="s">
        <v>1</v>
      </c>
      <c r="F346" s="239" t="s">
        <v>202</v>
      </c>
      <c r="G346" s="237"/>
      <c r="H346" s="238" t="s">
        <v>1</v>
      </c>
      <c r="I346" s="240"/>
      <c r="J346" s="237"/>
      <c r="K346" s="237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149</v>
      </c>
      <c r="AU346" s="245" t="s">
        <v>90</v>
      </c>
      <c r="AV346" s="13" t="s">
        <v>88</v>
      </c>
      <c r="AW346" s="13" t="s">
        <v>36</v>
      </c>
      <c r="AX346" s="13" t="s">
        <v>80</v>
      </c>
      <c r="AY346" s="245" t="s">
        <v>128</v>
      </c>
    </row>
    <row r="347" s="14" customFormat="1">
      <c r="A347" s="14"/>
      <c r="B347" s="246"/>
      <c r="C347" s="247"/>
      <c r="D347" s="231" t="s">
        <v>149</v>
      </c>
      <c r="E347" s="248" t="s">
        <v>1</v>
      </c>
      <c r="F347" s="249" t="s">
        <v>317</v>
      </c>
      <c r="G347" s="247"/>
      <c r="H347" s="250">
        <v>32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149</v>
      </c>
      <c r="AU347" s="256" t="s">
        <v>90</v>
      </c>
      <c r="AV347" s="14" t="s">
        <v>90</v>
      </c>
      <c r="AW347" s="14" t="s">
        <v>36</v>
      </c>
      <c r="AX347" s="14" t="s">
        <v>80</v>
      </c>
      <c r="AY347" s="256" t="s">
        <v>128</v>
      </c>
    </row>
    <row r="348" s="13" customFormat="1">
      <c r="A348" s="13"/>
      <c r="B348" s="236"/>
      <c r="C348" s="237"/>
      <c r="D348" s="231" t="s">
        <v>149</v>
      </c>
      <c r="E348" s="238" t="s">
        <v>1</v>
      </c>
      <c r="F348" s="239" t="s">
        <v>155</v>
      </c>
      <c r="G348" s="237"/>
      <c r="H348" s="238" t="s">
        <v>1</v>
      </c>
      <c r="I348" s="240"/>
      <c r="J348" s="237"/>
      <c r="K348" s="237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149</v>
      </c>
      <c r="AU348" s="245" t="s">
        <v>90</v>
      </c>
      <c r="AV348" s="13" t="s">
        <v>88</v>
      </c>
      <c r="AW348" s="13" t="s">
        <v>36</v>
      </c>
      <c r="AX348" s="13" t="s">
        <v>80</v>
      </c>
      <c r="AY348" s="245" t="s">
        <v>128</v>
      </c>
    </row>
    <row r="349" s="14" customFormat="1">
      <c r="A349" s="14"/>
      <c r="B349" s="246"/>
      <c r="C349" s="247"/>
      <c r="D349" s="231" t="s">
        <v>149</v>
      </c>
      <c r="E349" s="248" t="s">
        <v>1</v>
      </c>
      <c r="F349" s="249" t="s">
        <v>318</v>
      </c>
      <c r="G349" s="247"/>
      <c r="H349" s="250">
        <v>24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149</v>
      </c>
      <c r="AU349" s="256" t="s">
        <v>90</v>
      </c>
      <c r="AV349" s="14" t="s">
        <v>90</v>
      </c>
      <c r="AW349" s="14" t="s">
        <v>36</v>
      </c>
      <c r="AX349" s="14" t="s">
        <v>80</v>
      </c>
      <c r="AY349" s="256" t="s">
        <v>128</v>
      </c>
    </row>
    <row r="350" s="14" customFormat="1">
      <c r="A350" s="14"/>
      <c r="B350" s="246"/>
      <c r="C350" s="247"/>
      <c r="D350" s="231" t="s">
        <v>149</v>
      </c>
      <c r="E350" s="248" t="s">
        <v>1</v>
      </c>
      <c r="F350" s="249" t="s">
        <v>319</v>
      </c>
      <c r="G350" s="247"/>
      <c r="H350" s="250">
        <v>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149</v>
      </c>
      <c r="AU350" s="256" t="s">
        <v>90</v>
      </c>
      <c r="AV350" s="14" t="s">
        <v>90</v>
      </c>
      <c r="AW350" s="14" t="s">
        <v>36</v>
      </c>
      <c r="AX350" s="14" t="s">
        <v>80</v>
      </c>
      <c r="AY350" s="256" t="s">
        <v>128</v>
      </c>
    </row>
    <row r="351" s="13" customFormat="1">
      <c r="A351" s="13"/>
      <c r="B351" s="236"/>
      <c r="C351" s="237"/>
      <c r="D351" s="231" t="s">
        <v>149</v>
      </c>
      <c r="E351" s="238" t="s">
        <v>1</v>
      </c>
      <c r="F351" s="239" t="s">
        <v>204</v>
      </c>
      <c r="G351" s="237"/>
      <c r="H351" s="238" t="s">
        <v>1</v>
      </c>
      <c r="I351" s="240"/>
      <c r="J351" s="237"/>
      <c r="K351" s="237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149</v>
      </c>
      <c r="AU351" s="245" t="s">
        <v>90</v>
      </c>
      <c r="AV351" s="13" t="s">
        <v>88</v>
      </c>
      <c r="AW351" s="13" t="s">
        <v>36</v>
      </c>
      <c r="AX351" s="13" t="s">
        <v>80</v>
      </c>
      <c r="AY351" s="245" t="s">
        <v>128</v>
      </c>
    </row>
    <row r="352" s="14" customFormat="1">
      <c r="A352" s="14"/>
      <c r="B352" s="246"/>
      <c r="C352" s="247"/>
      <c r="D352" s="231" t="s">
        <v>149</v>
      </c>
      <c r="E352" s="248" t="s">
        <v>1</v>
      </c>
      <c r="F352" s="249" t="s">
        <v>320</v>
      </c>
      <c r="G352" s="247"/>
      <c r="H352" s="250">
        <v>327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149</v>
      </c>
      <c r="AU352" s="256" t="s">
        <v>90</v>
      </c>
      <c r="AV352" s="14" t="s">
        <v>90</v>
      </c>
      <c r="AW352" s="14" t="s">
        <v>36</v>
      </c>
      <c r="AX352" s="14" t="s">
        <v>80</v>
      </c>
      <c r="AY352" s="256" t="s">
        <v>128</v>
      </c>
    </row>
    <row r="353" s="13" customFormat="1">
      <c r="A353" s="13"/>
      <c r="B353" s="236"/>
      <c r="C353" s="237"/>
      <c r="D353" s="231" t="s">
        <v>149</v>
      </c>
      <c r="E353" s="238" t="s">
        <v>1</v>
      </c>
      <c r="F353" s="239" t="s">
        <v>160</v>
      </c>
      <c r="G353" s="237"/>
      <c r="H353" s="238" t="s">
        <v>1</v>
      </c>
      <c r="I353" s="240"/>
      <c r="J353" s="237"/>
      <c r="K353" s="237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149</v>
      </c>
      <c r="AU353" s="245" t="s">
        <v>90</v>
      </c>
      <c r="AV353" s="13" t="s">
        <v>88</v>
      </c>
      <c r="AW353" s="13" t="s">
        <v>36</v>
      </c>
      <c r="AX353" s="13" t="s">
        <v>80</v>
      </c>
      <c r="AY353" s="245" t="s">
        <v>128</v>
      </c>
    </row>
    <row r="354" s="14" customFormat="1">
      <c r="A354" s="14"/>
      <c r="B354" s="246"/>
      <c r="C354" s="247"/>
      <c r="D354" s="231" t="s">
        <v>149</v>
      </c>
      <c r="E354" s="248" t="s">
        <v>1</v>
      </c>
      <c r="F354" s="249" t="s">
        <v>321</v>
      </c>
      <c r="G354" s="247"/>
      <c r="H354" s="250">
        <v>156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149</v>
      </c>
      <c r="AU354" s="256" t="s">
        <v>90</v>
      </c>
      <c r="AV354" s="14" t="s">
        <v>90</v>
      </c>
      <c r="AW354" s="14" t="s">
        <v>36</v>
      </c>
      <c r="AX354" s="14" t="s">
        <v>80</v>
      </c>
      <c r="AY354" s="256" t="s">
        <v>128</v>
      </c>
    </row>
    <row r="355" s="15" customFormat="1">
      <c r="A355" s="15"/>
      <c r="B355" s="257"/>
      <c r="C355" s="258"/>
      <c r="D355" s="231" t="s">
        <v>149</v>
      </c>
      <c r="E355" s="259" t="s">
        <v>1</v>
      </c>
      <c r="F355" s="260" t="s">
        <v>162</v>
      </c>
      <c r="G355" s="258"/>
      <c r="H355" s="261">
        <v>1382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149</v>
      </c>
      <c r="AU355" s="267" t="s">
        <v>90</v>
      </c>
      <c r="AV355" s="15" t="s">
        <v>135</v>
      </c>
      <c r="AW355" s="15" t="s">
        <v>36</v>
      </c>
      <c r="AX355" s="15" t="s">
        <v>88</v>
      </c>
      <c r="AY355" s="267" t="s">
        <v>128</v>
      </c>
    </row>
    <row r="356" s="2" customFormat="1" ht="21.75" customHeight="1">
      <c r="A356" s="38"/>
      <c r="B356" s="39"/>
      <c r="C356" s="218" t="s">
        <v>322</v>
      </c>
      <c r="D356" s="218" t="s">
        <v>130</v>
      </c>
      <c r="E356" s="219" t="s">
        <v>323</v>
      </c>
      <c r="F356" s="220" t="s">
        <v>324</v>
      </c>
      <c r="G356" s="221" t="s">
        <v>146</v>
      </c>
      <c r="H356" s="222">
        <v>1382</v>
      </c>
      <c r="I356" s="223"/>
      <c r="J356" s="224">
        <f>ROUND(I356*H356,2)</f>
        <v>0</v>
      </c>
      <c r="K356" s="220" t="s">
        <v>134</v>
      </c>
      <c r="L356" s="44"/>
      <c r="M356" s="225" t="s">
        <v>1</v>
      </c>
      <c r="N356" s="226" t="s">
        <v>45</v>
      </c>
      <c r="O356" s="9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135</v>
      </c>
      <c r="AT356" s="229" t="s">
        <v>130</v>
      </c>
      <c r="AU356" s="229" t="s">
        <v>90</v>
      </c>
      <c r="AY356" s="17" t="s">
        <v>128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88</v>
      </c>
      <c r="BK356" s="230">
        <f>ROUND(I356*H356,2)</f>
        <v>0</v>
      </c>
      <c r="BL356" s="17" t="s">
        <v>135</v>
      </c>
      <c r="BM356" s="229" t="s">
        <v>325</v>
      </c>
    </row>
    <row r="357" s="2" customFormat="1">
      <c r="A357" s="38"/>
      <c r="B357" s="39"/>
      <c r="C357" s="40"/>
      <c r="D357" s="231" t="s">
        <v>137</v>
      </c>
      <c r="E357" s="40"/>
      <c r="F357" s="232" t="s">
        <v>326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137</v>
      </c>
      <c r="AU357" s="17" t="s">
        <v>90</v>
      </c>
    </row>
    <row r="358" s="2" customFormat="1" ht="33" customHeight="1">
      <c r="A358" s="38"/>
      <c r="B358" s="39"/>
      <c r="C358" s="218" t="s">
        <v>327</v>
      </c>
      <c r="D358" s="218" t="s">
        <v>130</v>
      </c>
      <c r="E358" s="219" t="s">
        <v>328</v>
      </c>
      <c r="F358" s="220" t="s">
        <v>329</v>
      </c>
      <c r="G358" s="221" t="s">
        <v>293</v>
      </c>
      <c r="H358" s="222">
        <v>888</v>
      </c>
      <c r="I358" s="223"/>
      <c r="J358" s="224">
        <f>ROUND(I358*H358,2)</f>
        <v>0</v>
      </c>
      <c r="K358" s="220" t="s">
        <v>134</v>
      </c>
      <c r="L358" s="44"/>
      <c r="M358" s="225" t="s">
        <v>1</v>
      </c>
      <c r="N358" s="226" t="s">
        <v>45</v>
      </c>
      <c r="O358" s="9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135</v>
      </c>
      <c r="AT358" s="229" t="s">
        <v>130</v>
      </c>
      <c r="AU358" s="229" t="s">
        <v>90</v>
      </c>
      <c r="AY358" s="17" t="s">
        <v>128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88</v>
      </c>
      <c r="BK358" s="230">
        <f>ROUND(I358*H358,2)</f>
        <v>0</v>
      </c>
      <c r="BL358" s="17" t="s">
        <v>135</v>
      </c>
      <c r="BM358" s="229" t="s">
        <v>330</v>
      </c>
    </row>
    <row r="359" s="2" customFormat="1">
      <c r="A359" s="38"/>
      <c r="B359" s="39"/>
      <c r="C359" s="40"/>
      <c r="D359" s="231" t="s">
        <v>137</v>
      </c>
      <c r="E359" s="40"/>
      <c r="F359" s="232" t="s">
        <v>331</v>
      </c>
      <c r="G359" s="40"/>
      <c r="H359" s="40"/>
      <c r="I359" s="233"/>
      <c r="J359" s="40"/>
      <c r="K359" s="40"/>
      <c r="L359" s="44"/>
      <c r="M359" s="234"/>
      <c r="N359" s="23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137</v>
      </c>
      <c r="AU359" s="17" t="s">
        <v>90</v>
      </c>
    </row>
    <row r="360" s="13" customFormat="1">
      <c r="A360" s="13"/>
      <c r="B360" s="236"/>
      <c r="C360" s="237"/>
      <c r="D360" s="231" t="s">
        <v>149</v>
      </c>
      <c r="E360" s="238" t="s">
        <v>1</v>
      </c>
      <c r="F360" s="239" t="s">
        <v>150</v>
      </c>
      <c r="G360" s="237"/>
      <c r="H360" s="238" t="s">
        <v>1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149</v>
      </c>
      <c r="AU360" s="245" t="s">
        <v>90</v>
      </c>
      <c r="AV360" s="13" t="s">
        <v>88</v>
      </c>
      <c r="AW360" s="13" t="s">
        <v>36</v>
      </c>
      <c r="AX360" s="13" t="s">
        <v>80</v>
      </c>
      <c r="AY360" s="245" t="s">
        <v>128</v>
      </c>
    </row>
    <row r="361" s="13" customFormat="1">
      <c r="A361" s="13"/>
      <c r="B361" s="236"/>
      <c r="C361" s="237"/>
      <c r="D361" s="231" t="s">
        <v>149</v>
      </c>
      <c r="E361" s="238" t="s">
        <v>1</v>
      </c>
      <c r="F361" s="239" t="s">
        <v>239</v>
      </c>
      <c r="G361" s="237"/>
      <c r="H361" s="238" t="s">
        <v>1</v>
      </c>
      <c r="I361" s="240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149</v>
      </c>
      <c r="AU361" s="245" t="s">
        <v>90</v>
      </c>
      <c r="AV361" s="13" t="s">
        <v>88</v>
      </c>
      <c r="AW361" s="13" t="s">
        <v>36</v>
      </c>
      <c r="AX361" s="13" t="s">
        <v>80</v>
      </c>
      <c r="AY361" s="245" t="s">
        <v>128</v>
      </c>
    </row>
    <row r="362" s="14" customFormat="1">
      <c r="A362" s="14"/>
      <c r="B362" s="246"/>
      <c r="C362" s="247"/>
      <c r="D362" s="231" t="s">
        <v>149</v>
      </c>
      <c r="E362" s="248" t="s">
        <v>1</v>
      </c>
      <c r="F362" s="249" t="s">
        <v>305</v>
      </c>
      <c r="G362" s="247"/>
      <c r="H362" s="250">
        <v>583.79999999999995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149</v>
      </c>
      <c r="AU362" s="256" t="s">
        <v>90</v>
      </c>
      <c r="AV362" s="14" t="s">
        <v>90</v>
      </c>
      <c r="AW362" s="14" t="s">
        <v>36</v>
      </c>
      <c r="AX362" s="14" t="s">
        <v>80</v>
      </c>
      <c r="AY362" s="256" t="s">
        <v>128</v>
      </c>
    </row>
    <row r="363" s="13" customFormat="1">
      <c r="A363" s="13"/>
      <c r="B363" s="236"/>
      <c r="C363" s="237"/>
      <c r="D363" s="231" t="s">
        <v>149</v>
      </c>
      <c r="E363" s="238" t="s">
        <v>1</v>
      </c>
      <c r="F363" s="239" t="s">
        <v>202</v>
      </c>
      <c r="G363" s="237"/>
      <c r="H363" s="238" t="s">
        <v>1</v>
      </c>
      <c r="I363" s="240"/>
      <c r="J363" s="237"/>
      <c r="K363" s="237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149</v>
      </c>
      <c r="AU363" s="245" t="s">
        <v>90</v>
      </c>
      <c r="AV363" s="13" t="s">
        <v>88</v>
      </c>
      <c r="AW363" s="13" t="s">
        <v>36</v>
      </c>
      <c r="AX363" s="13" t="s">
        <v>80</v>
      </c>
      <c r="AY363" s="245" t="s">
        <v>128</v>
      </c>
    </row>
    <row r="364" s="14" customFormat="1">
      <c r="A364" s="14"/>
      <c r="B364" s="246"/>
      <c r="C364" s="247"/>
      <c r="D364" s="231" t="s">
        <v>149</v>
      </c>
      <c r="E364" s="248" t="s">
        <v>1</v>
      </c>
      <c r="F364" s="249" t="s">
        <v>306</v>
      </c>
      <c r="G364" s="247"/>
      <c r="H364" s="250">
        <v>19.199999999999999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149</v>
      </c>
      <c r="AU364" s="256" t="s">
        <v>90</v>
      </c>
      <c r="AV364" s="14" t="s">
        <v>90</v>
      </c>
      <c r="AW364" s="14" t="s">
        <v>36</v>
      </c>
      <c r="AX364" s="14" t="s">
        <v>80</v>
      </c>
      <c r="AY364" s="256" t="s">
        <v>128</v>
      </c>
    </row>
    <row r="365" s="13" customFormat="1">
      <c r="A365" s="13"/>
      <c r="B365" s="236"/>
      <c r="C365" s="237"/>
      <c r="D365" s="231" t="s">
        <v>149</v>
      </c>
      <c r="E365" s="238" t="s">
        <v>1</v>
      </c>
      <c r="F365" s="239" t="s">
        <v>155</v>
      </c>
      <c r="G365" s="237"/>
      <c r="H365" s="238" t="s">
        <v>1</v>
      </c>
      <c r="I365" s="240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149</v>
      </c>
      <c r="AU365" s="245" t="s">
        <v>90</v>
      </c>
      <c r="AV365" s="13" t="s">
        <v>88</v>
      </c>
      <c r="AW365" s="13" t="s">
        <v>36</v>
      </c>
      <c r="AX365" s="13" t="s">
        <v>80</v>
      </c>
      <c r="AY365" s="245" t="s">
        <v>128</v>
      </c>
    </row>
    <row r="366" s="14" customFormat="1">
      <c r="A366" s="14"/>
      <c r="B366" s="246"/>
      <c r="C366" s="247"/>
      <c r="D366" s="231" t="s">
        <v>149</v>
      </c>
      <c r="E366" s="248" t="s">
        <v>1</v>
      </c>
      <c r="F366" s="249" t="s">
        <v>307</v>
      </c>
      <c r="G366" s="247"/>
      <c r="H366" s="250">
        <v>14.4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149</v>
      </c>
      <c r="AU366" s="256" t="s">
        <v>90</v>
      </c>
      <c r="AV366" s="14" t="s">
        <v>90</v>
      </c>
      <c r="AW366" s="14" t="s">
        <v>36</v>
      </c>
      <c r="AX366" s="14" t="s">
        <v>80</v>
      </c>
      <c r="AY366" s="256" t="s">
        <v>128</v>
      </c>
    </row>
    <row r="367" s="14" customFormat="1">
      <c r="A367" s="14"/>
      <c r="B367" s="246"/>
      <c r="C367" s="247"/>
      <c r="D367" s="231" t="s">
        <v>149</v>
      </c>
      <c r="E367" s="248" t="s">
        <v>1</v>
      </c>
      <c r="F367" s="249" t="s">
        <v>308</v>
      </c>
      <c r="G367" s="247"/>
      <c r="H367" s="250">
        <v>4.9500000000000002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149</v>
      </c>
      <c r="AU367" s="256" t="s">
        <v>90</v>
      </c>
      <c r="AV367" s="14" t="s">
        <v>90</v>
      </c>
      <c r="AW367" s="14" t="s">
        <v>36</v>
      </c>
      <c r="AX367" s="14" t="s">
        <v>80</v>
      </c>
      <c r="AY367" s="256" t="s">
        <v>128</v>
      </c>
    </row>
    <row r="368" s="13" customFormat="1">
      <c r="A368" s="13"/>
      <c r="B368" s="236"/>
      <c r="C368" s="237"/>
      <c r="D368" s="231" t="s">
        <v>149</v>
      </c>
      <c r="E368" s="238" t="s">
        <v>1</v>
      </c>
      <c r="F368" s="239" t="s">
        <v>204</v>
      </c>
      <c r="G368" s="237"/>
      <c r="H368" s="238" t="s">
        <v>1</v>
      </c>
      <c r="I368" s="240"/>
      <c r="J368" s="237"/>
      <c r="K368" s="237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149</v>
      </c>
      <c r="AU368" s="245" t="s">
        <v>90</v>
      </c>
      <c r="AV368" s="13" t="s">
        <v>88</v>
      </c>
      <c r="AW368" s="13" t="s">
        <v>36</v>
      </c>
      <c r="AX368" s="13" t="s">
        <v>80</v>
      </c>
      <c r="AY368" s="245" t="s">
        <v>128</v>
      </c>
    </row>
    <row r="369" s="14" customFormat="1">
      <c r="A369" s="14"/>
      <c r="B369" s="246"/>
      <c r="C369" s="247"/>
      <c r="D369" s="231" t="s">
        <v>149</v>
      </c>
      <c r="E369" s="248" t="s">
        <v>1</v>
      </c>
      <c r="F369" s="249" t="s">
        <v>309</v>
      </c>
      <c r="G369" s="247"/>
      <c r="H369" s="250">
        <v>179.84999999999999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149</v>
      </c>
      <c r="AU369" s="256" t="s">
        <v>90</v>
      </c>
      <c r="AV369" s="14" t="s">
        <v>90</v>
      </c>
      <c r="AW369" s="14" t="s">
        <v>36</v>
      </c>
      <c r="AX369" s="14" t="s">
        <v>80</v>
      </c>
      <c r="AY369" s="256" t="s">
        <v>128</v>
      </c>
    </row>
    <row r="370" s="13" customFormat="1">
      <c r="A370" s="13"/>
      <c r="B370" s="236"/>
      <c r="C370" s="237"/>
      <c r="D370" s="231" t="s">
        <v>149</v>
      </c>
      <c r="E370" s="238" t="s">
        <v>1</v>
      </c>
      <c r="F370" s="239" t="s">
        <v>160</v>
      </c>
      <c r="G370" s="237"/>
      <c r="H370" s="238" t="s">
        <v>1</v>
      </c>
      <c r="I370" s="240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149</v>
      </c>
      <c r="AU370" s="245" t="s">
        <v>90</v>
      </c>
      <c r="AV370" s="13" t="s">
        <v>88</v>
      </c>
      <c r="AW370" s="13" t="s">
        <v>36</v>
      </c>
      <c r="AX370" s="13" t="s">
        <v>80</v>
      </c>
      <c r="AY370" s="245" t="s">
        <v>128</v>
      </c>
    </row>
    <row r="371" s="14" customFormat="1">
      <c r="A371" s="14"/>
      <c r="B371" s="246"/>
      <c r="C371" s="247"/>
      <c r="D371" s="231" t="s">
        <v>149</v>
      </c>
      <c r="E371" s="248" t="s">
        <v>1</v>
      </c>
      <c r="F371" s="249" t="s">
        <v>310</v>
      </c>
      <c r="G371" s="247"/>
      <c r="H371" s="250">
        <v>85.799999999999997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149</v>
      </c>
      <c r="AU371" s="256" t="s">
        <v>90</v>
      </c>
      <c r="AV371" s="14" t="s">
        <v>90</v>
      </c>
      <c r="AW371" s="14" t="s">
        <v>36</v>
      </c>
      <c r="AX371" s="14" t="s">
        <v>80</v>
      </c>
      <c r="AY371" s="256" t="s">
        <v>128</v>
      </c>
    </row>
    <row r="372" s="15" customFormat="1">
      <c r="A372" s="15"/>
      <c r="B372" s="257"/>
      <c r="C372" s="258"/>
      <c r="D372" s="231" t="s">
        <v>149</v>
      </c>
      <c r="E372" s="259" t="s">
        <v>1</v>
      </c>
      <c r="F372" s="260" t="s">
        <v>162</v>
      </c>
      <c r="G372" s="258"/>
      <c r="H372" s="261">
        <v>888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149</v>
      </c>
      <c r="AU372" s="267" t="s">
        <v>90</v>
      </c>
      <c r="AV372" s="15" t="s">
        <v>135</v>
      </c>
      <c r="AW372" s="15" t="s">
        <v>36</v>
      </c>
      <c r="AX372" s="15" t="s">
        <v>88</v>
      </c>
      <c r="AY372" s="267" t="s">
        <v>128</v>
      </c>
    </row>
    <row r="373" s="2" customFormat="1" ht="37.8" customHeight="1">
      <c r="A373" s="38"/>
      <c r="B373" s="39"/>
      <c r="C373" s="218" t="s">
        <v>332</v>
      </c>
      <c r="D373" s="218" t="s">
        <v>130</v>
      </c>
      <c r="E373" s="219" t="s">
        <v>333</v>
      </c>
      <c r="F373" s="220" t="s">
        <v>334</v>
      </c>
      <c r="G373" s="221" t="s">
        <v>293</v>
      </c>
      <c r="H373" s="222">
        <v>17760</v>
      </c>
      <c r="I373" s="223"/>
      <c r="J373" s="224">
        <f>ROUND(I373*H373,2)</f>
        <v>0</v>
      </c>
      <c r="K373" s="220" t="s">
        <v>134</v>
      </c>
      <c r="L373" s="44"/>
      <c r="M373" s="225" t="s">
        <v>1</v>
      </c>
      <c r="N373" s="226" t="s">
        <v>45</v>
      </c>
      <c r="O373" s="9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135</v>
      </c>
      <c r="AT373" s="229" t="s">
        <v>130</v>
      </c>
      <c r="AU373" s="229" t="s">
        <v>90</v>
      </c>
      <c r="AY373" s="17" t="s">
        <v>128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88</v>
      </c>
      <c r="BK373" s="230">
        <f>ROUND(I373*H373,2)</f>
        <v>0</v>
      </c>
      <c r="BL373" s="17" t="s">
        <v>135</v>
      </c>
      <c r="BM373" s="229" t="s">
        <v>335</v>
      </c>
    </row>
    <row r="374" s="2" customFormat="1">
      <c r="A374" s="38"/>
      <c r="B374" s="39"/>
      <c r="C374" s="40"/>
      <c r="D374" s="231" t="s">
        <v>137</v>
      </c>
      <c r="E374" s="40"/>
      <c r="F374" s="232" t="s">
        <v>336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137</v>
      </c>
      <c r="AU374" s="17" t="s">
        <v>90</v>
      </c>
    </row>
    <row r="375" s="14" customFormat="1">
      <c r="A375" s="14"/>
      <c r="B375" s="246"/>
      <c r="C375" s="247"/>
      <c r="D375" s="231" t="s">
        <v>149</v>
      </c>
      <c r="E375" s="247"/>
      <c r="F375" s="249" t="s">
        <v>337</v>
      </c>
      <c r="G375" s="247"/>
      <c r="H375" s="250">
        <v>17760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149</v>
      </c>
      <c r="AU375" s="256" t="s">
        <v>90</v>
      </c>
      <c r="AV375" s="14" t="s">
        <v>90</v>
      </c>
      <c r="AW375" s="14" t="s">
        <v>4</v>
      </c>
      <c r="AX375" s="14" t="s">
        <v>88</v>
      </c>
      <c r="AY375" s="256" t="s">
        <v>128</v>
      </c>
    </row>
    <row r="376" s="2" customFormat="1" ht="24.15" customHeight="1">
      <c r="A376" s="38"/>
      <c r="B376" s="39"/>
      <c r="C376" s="218" t="s">
        <v>338</v>
      </c>
      <c r="D376" s="218" t="s">
        <v>130</v>
      </c>
      <c r="E376" s="219" t="s">
        <v>339</v>
      </c>
      <c r="F376" s="220" t="s">
        <v>340</v>
      </c>
      <c r="G376" s="221" t="s">
        <v>341</v>
      </c>
      <c r="H376" s="222">
        <v>1776</v>
      </c>
      <c r="I376" s="223"/>
      <c r="J376" s="224">
        <f>ROUND(I376*H376,2)</f>
        <v>0</v>
      </c>
      <c r="K376" s="220" t="s">
        <v>342</v>
      </c>
      <c r="L376" s="44"/>
      <c r="M376" s="225" t="s">
        <v>1</v>
      </c>
      <c r="N376" s="226" t="s">
        <v>45</v>
      </c>
      <c r="O376" s="91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135</v>
      </c>
      <c r="AT376" s="229" t="s">
        <v>130</v>
      </c>
      <c r="AU376" s="229" t="s">
        <v>90</v>
      </c>
      <c r="AY376" s="17" t="s">
        <v>128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88</v>
      </c>
      <c r="BK376" s="230">
        <f>ROUND(I376*H376,2)</f>
        <v>0</v>
      </c>
      <c r="BL376" s="17" t="s">
        <v>135</v>
      </c>
      <c r="BM376" s="229" t="s">
        <v>343</v>
      </c>
    </row>
    <row r="377" s="2" customFormat="1">
      <c r="A377" s="38"/>
      <c r="B377" s="39"/>
      <c r="C377" s="40"/>
      <c r="D377" s="231" t="s">
        <v>137</v>
      </c>
      <c r="E377" s="40"/>
      <c r="F377" s="232" t="s">
        <v>344</v>
      </c>
      <c r="G377" s="40"/>
      <c r="H377" s="40"/>
      <c r="I377" s="233"/>
      <c r="J377" s="40"/>
      <c r="K377" s="40"/>
      <c r="L377" s="44"/>
      <c r="M377" s="234"/>
      <c r="N377" s="235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137</v>
      </c>
      <c r="AU377" s="17" t="s">
        <v>90</v>
      </c>
    </row>
    <row r="378" s="14" customFormat="1">
      <c r="A378" s="14"/>
      <c r="B378" s="246"/>
      <c r="C378" s="247"/>
      <c r="D378" s="231" t="s">
        <v>149</v>
      </c>
      <c r="E378" s="247"/>
      <c r="F378" s="249" t="s">
        <v>345</v>
      </c>
      <c r="G378" s="247"/>
      <c r="H378" s="250">
        <v>1776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149</v>
      </c>
      <c r="AU378" s="256" t="s">
        <v>90</v>
      </c>
      <c r="AV378" s="14" t="s">
        <v>90</v>
      </c>
      <c r="AW378" s="14" t="s">
        <v>4</v>
      </c>
      <c r="AX378" s="14" t="s">
        <v>88</v>
      </c>
      <c r="AY378" s="256" t="s">
        <v>128</v>
      </c>
    </row>
    <row r="379" s="2" customFormat="1" ht="16.5" customHeight="1">
      <c r="A379" s="38"/>
      <c r="B379" s="39"/>
      <c r="C379" s="218" t="s">
        <v>346</v>
      </c>
      <c r="D379" s="218" t="s">
        <v>130</v>
      </c>
      <c r="E379" s="219" t="s">
        <v>347</v>
      </c>
      <c r="F379" s="220" t="s">
        <v>348</v>
      </c>
      <c r="G379" s="221" t="s">
        <v>293</v>
      </c>
      <c r="H379" s="222">
        <v>888</v>
      </c>
      <c r="I379" s="223"/>
      <c r="J379" s="224">
        <f>ROUND(I379*H379,2)</f>
        <v>0</v>
      </c>
      <c r="K379" s="220" t="s">
        <v>134</v>
      </c>
      <c r="L379" s="44"/>
      <c r="M379" s="225" t="s">
        <v>1</v>
      </c>
      <c r="N379" s="226" t="s">
        <v>45</v>
      </c>
      <c r="O379" s="91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135</v>
      </c>
      <c r="AT379" s="229" t="s">
        <v>130</v>
      </c>
      <c r="AU379" s="229" t="s">
        <v>90</v>
      </c>
      <c r="AY379" s="17" t="s">
        <v>128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88</v>
      </c>
      <c r="BK379" s="230">
        <f>ROUND(I379*H379,2)</f>
        <v>0</v>
      </c>
      <c r="BL379" s="17" t="s">
        <v>135</v>
      </c>
      <c r="BM379" s="229" t="s">
        <v>349</v>
      </c>
    </row>
    <row r="380" s="2" customFormat="1">
      <c r="A380" s="38"/>
      <c r="B380" s="39"/>
      <c r="C380" s="40"/>
      <c r="D380" s="231" t="s">
        <v>137</v>
      </c>
      <c r="E380" s="40"/>
      <c r="F380" s="232" t="s">
        <v>350</v>
      </c>
      <c r="G380" s="40"/>
      <c r="H380" s="40"/>
      <c r="I380" s="233"/>
      <c r="J380" s="40"/>
      <c r="K380" s="40"/>
      <c r="L380" s="44"/>
      <c r="M380" s="234"/>
      <c r="N380" s="235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137</v>
      </c>
      <c r="AU380" s="17" t="s">
        <v>90</v>
      </c>
    </row>
    <row r="381" s="2" customFormat="1" ht="24.15" customHeight="1">
      <c r="A381" s="38"/>
      <c r="B381" s="39"/>
      <c r="C381" s="218" t="s">
        <v>351</v>
      </c>
      <c r="D381" s="218" t="s">
        <v>130</v>
      </c>
      <c r="E381" s="219" t="s">
        <v>352</v>
      </c>
      <c r="F381" s="220" t="s">
        <v>353</v>
      </c>
      <c r="G381" s="221" t="s">
        <v>293</v>
      </c>
      <c r="H381" s="222">
        <v>625.61000000000001</v>
      </c>
      <c r="I381" s="223"/>
      <c r="J381" s="224">
        <f>ROUND(I381*H381,2)</f>
        <v>0</v>
      </c>
      <c r="K381" s="220" t="s">
        <v>134</v>
      </c>
      <c r="L381" s="44"/>
      <c r="M381" s="225" t="s">
        <v>1</v>
      </c>
      <c r="N381" s="226" t="s">
        <v>45</v>
      </c>
      <c r="O381" s="91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135</v>
      </c>
      <c r="AT381" s="229" t="s">
        <v>130</v>
      </c>
      <c r="AU381" s="229" t="s">
        <v>90</v>
      </c>
      <c r="AY381" s="17" t="s">
        <v>128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88</v>
      </c>
      <c r="BK381" s="230">
        <f>ROUND(I381*H381,2)</f>
        <v>0</v>
      </c>
      <c r="BL381" s="17" t="s">
        <v>135</v>
      </c>
      <c r="BM381" s="229" t="s">
        <v>354</v>
      </c>
    </row>
    <row r="382" s="2" customFormat="1">
      <c r="A382" s="38"/>
      <c r="B382" s="39"/>
      <c r="C382" s="40"/>
      <c r="D382" s="231" t="s">
        <v>137</v>
      </c>
      <c r="E382" s="40"/>
      <c r="F382" s="232" t="s">
        <v>355</v>
      </c>
      <c r="G382" s="40"/>
      <c r="H382" s="40"/>
      <c r="I382" s="233"/>
      <c r="J382" s="40"/>
      <c r="K382" s="40"/>
      <c r="L382" s="44"/>
      <c r="M382" s="234"/>
      <c r="N382" s="23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137</v>
      </c>
      <c r="AU382" s="17" t="s">
        <v>90</v>
      </c>
    </row>
    <row r="383" s="13" customFormat="1">
      <c r="A383" s="13"/>
      <c r="B383" s="236"/>
      <c r="C383" s="237"/>
      <c r="D383" s="231" t="s">
        <v>149</v>
      </c>
      <c r="E383" s="238" t="s">
        <v>1</v>
      </c>
      <c r="F383" s="239" t="s">
        <v>150</v>
      </c>
      <c r="G383" s="237"/>
      <c r="H383" s="238" t="s">
        <v>1</v>
      </c>
      <c r="I383" s="240"/>
      <c r="J383" s="237"/>
      <c r="K383" s="237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149</v>
      </c>
      <c r="AU383" s="245" t="s">
        <v>90</v>
      </c>
      <c r="AV383" s="13" t="s">
        <v>88</v>
      </c>
      <c r="AW383" s="13" t="s">
        <v>36</v>
      </c>
      <c r="AX383" s="13" t="s">
        <v>80</v>
      </c>
      <c r="AY383" s="245" t="s">
        <v>128</v>
      </c>
    </row>
    <row r="384" s="13" customFormat="1">
      <c r="A384" s="13"/>
      <c r="B384" s="236"/>
      <c r="C384" s="237"/>
      <c r="D384" s="231" t="s">
        <v>149</v>
      </c>
      <c r="E384" s="238" t="s">
        <v>1</v>
      </c>
      <c r="F384" s="239" t="s">
        <v>356</v>
      </c>
      <c r="G384" s="237"/>
      <c r="H384" s="238" t="s">
        <v>1</v>
      </c>
      <c r="I384" s="240"/>
      <c r="J384" s="237"/>
      <c r="K384" s="237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149</v>
      </c>
      <c r="AU384" s="245" t="s">
        <v>90</v>
      </c>
      <c r="AV384" s="13" t="s">
        <v>88</v>
      </c>
      <c r="AW384" s="13" t="s">
        <v>36</v>
      </c>
      <c r="AX384" s="13" t="s">
        <v>80</v>
      </c>
      <c r="AY384" s="245" t="s">
        <v>128</v>
      </c>
    </row>
    <row r="385" s="13" customFormat="1">
      <c r="A385" s="13"/>
      <c r="B385" s="236"/>
      <c r="C385" s="237"/>
      <c r="D385" s="231" t="s">
        <v>149</v>
      </c>
      <c r="E385" s="238" t="s">
        <v>1</v>
      </c>
      <c r="F385" s="239" t="s">
        <v>239</v>
      </c>
      <c r="G385" s="237"/>
      <c r="H385" s="238" t="s">
        <v>1</v>
      </c>
      <c r="I385" s="240"/>
      <c r="J385" s="237"/>
      <c r="K385" s="237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149</v>
      </c>
      <c r="AU385" s="245" t="s">
        <v>90</v>
      </c>
      <c r="AV385" s="13" t="s">
        <v>88</v>
      </c>
      <c r="AW385" s="13" t="s">
        <v>36</v>
      </c>
      <c r="AX385" s="13" t="s">
        <v>80</v>
      </c>
      <c r="AY385" s="245" t="s">
        <v>128</v>
      </c>
    </row>
    <row r="386" s="14" customFormat="1">
      <c r="A386" s="14"/>
      <c r="B386" s="246"/>
      <c r="C386" s="247"/>
      <c r="D386" s="231" t="s">
        <v>149</v>
      </c>
      <c r="E386" s="248" t="s">
        <v>1</v>
      </c>
      <c r="F386" s="249" t="s">
        <v>357</v>
      </c>
      <c r="G386" s="247"/>
      <c r="H386" s="250">
        <v>408.66000000000002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149</v>
      </c>
      <c r="AU386" s="256" t="s">
        <v>90</v>
      </c>
      <c r="AV386" s="14" t="s">
        <v>90</v>
      </c>
      <c r="AW386" s="14" t="s">
        <v>36</v>
      </c>
      <c r="AX386" s="14" t="s">
        <v>80</v>
      </c>
      <c r="AY386" s="256" t="s">
        <v>128</v>
      </c>
    </row>
    <row r="387" s="13" customFormat="1">
      <c r="A387" s="13"/>
      <c r="B387" s="236"/>
      <c r="C387" s="237"/>
      <c r="D387" s="231" t="s">
        <v>149</v>
      </c>
      <c r="E387" s="238" t="s">
        <v>1</v>
      </c>
      <c r="F387" s="239" t="s">
        <v>202</v>
      </c>
      <c r="G387" s="237"/>
      <c r="H387" s="238" t="s">
        <v>1</v>
      </c>
      <c r="I387" s="240"/>
      <c r="J387" s="237"/>
      <c r="K387" s="237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149</v>
      </c>
      <c r="AU387" s="245" t="s">
        <v>90</v>
      </c>
      <c r="AV387" s="13" t="s">
        <v>88</v>
      </c>
      <c r="AW387" s="13" t="s">
        <v>36</v>
      </c>
      <c r="AX387" s="13" t="s">
        <v>80</v>
      </c>
      <c r="AY387" s="245" t="s">
        <v>128</v>
      </c>
    </row>
    <row r="388" s="14" customFormat="1">
      <c r="A388" s="14"/>
      <c r="B388" s="246"/>
      <c r="C388" s="247"/>
      <c r="D388" s="231" t="s">
        <v>149</v>
      </c>
      <c r="E388" s="248" t="s">
        <v>1</v>
      </c>
      <c r="F388" s="249" t="s">
        <v>358</v>
      </c>
      <c r="G388" s="247"/>
      <c r="H388" s="250">
        <v>11.52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149</v>
      </c>
      <c r="AU388" s="256" t="s">
        <v>90</v>
      </c>
      <c r="AV388" s="14" t="s">
        <v>90</v>
      </c>
      <c r="AW388" s="14" t="s">
        <v>36</v>
      </c>
      <c r="AX388" s="14" t="s">
        <v>80</v>
      </c>
      <c r="AY388" s="256" t="s">
        <v>128</v>
      </c>
    </row>
    <row r="389" s="13" customFormat="1">
      <c r="A389" s="13"/>
      <c r="B389" s="236"/>
      <c r="C389" s="237"/>
      <c r="D389" s="231" t="s">
        <v>149</v>
      </c>
      <c r="E389" s="238" t="s">
        <v>1</v>
      </c>
      <c r="F389" s="239" t="s">
        <v>155</v>
      </c>
      <c r="G389" s="237"/>
      <c r="H389" s="238" t="s">
        <v>1</v>
      </c>
      <c r="I389" s="240"/>
      <c r="J389" s="237"/>
      <c r="K389" s="237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149</v>
      </c>
      <c r="AU389" s="245" t="s">
        <v>90</v>
      </c>
      <c r="AV389" s="13" t="s">
        <v>88</v>
      </c>
      <c r="AW389" s="13" t="s">
        <v>36</v>
      </c>
      <c r="AX389" s="13" t="s">
        <v>80</v>
      </c>
      <c r="AY389" s="245" t="s">
        <v>128</v>
      </c>
    </row>
    <row r="390" s="14" customFormat="1">
      <c r="A390" s="14"/>
      <c r="B390" s="246"/>
      <c r="C390" s="247"/>
      <c r="D390" s="231" t="s">
        <v>149</v>
      </c>
      <c r="E390" s="248" t="s">
        <v>1</v>
      </c>
      <c r="F390" s="249" t="s">
        <v>359</v>
      </c>
      <c r="G390" s="247"/>
      <c r="H390" s="250">
        <v>8.6400000000000006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149</v>
      </c>
      <c r="AU390" s="256" t="s">
        <v>90</v>
      </c>
      <c r="AV390" s="14" t="s">
        <v>90</v>
      </c>
      <c r="AW390" s="14" t="s">
        <v>36</v>
      </c>
      <c r="AX390" s="14" t="s">
        <v>80</v>
      </c>
      <c r="AY390" s="256" t="s">
        <v>128</v>
      </c>
    </row>
    <row r="391" s="14" customFormat="1">
      <c r="A391" s="14"/>
      <c r="B391" s="246"/>
      <c r="C391" s="247"/>
      <c r="D391" s="231" t="s">
        <v>149</v>
      </c>
      <c r="E391" s="248" t="s">
        <v>1</v>
      </c>
      <c r="F391" s="249" t="s">
        <v>360</v>
      </c>
      <c r="G391" s="247"/>
      <c r="H391" s="250">
        <v>0.98999999999999999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149</v>
      </c>
      <c r="AU391" s="256" t="s">
        <v>90</v>
      </c>
      <c r="AV391" s="14" t="s">
        <v>90</v>
      </c>
      <c r="AW391" s="14" t="s">
        <v>36</v>
      </c>
      <c r="AX391" s="14" t="s">
        <v>80</v>
      </c>
      <c r="AY391" s="256" t="s">
        <v>128</v>
      </c>
    </row>
    <row r="392" s="13" customFormat="1">
      <c r="A392" s="13"/>
      <c r="B392" s="236"/>
      <c r="C392" s="237"/>
      <c r="D392" s="231" t="s">
        <v>149</v>
      </c>
      <c r="E392" s="238" t="s">
        <v>1</v>
      </c>
      <c r="F392" s="239" t="s">
        <v>204</v>
      </c>
      <c r="G392" s="237"/>
      <c r="H392" s="238" t="s">
        <v>1</v>
      </c>
      <c r="I392" s="240"/>
      <c r="J392" s="237"/>
      <c r="K392" s="237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149</v>
      </c>
      <c r="AU392" s="245" t="s">
        <v>90</v>
      </c>
      <c r="AV392" s="13" t="s">
        <v>88</v>
      </c>
      <c r="AW392" s="13" t="s">
        <v>36</v>
      </c>
      <c r="AX392" s="13" t="s">
        <v>80</v>
      </c>
      <c r="AY392" s="245" t="s">
        <v>128</v>
      </c>
    </row>
    <row r="393" s="14" customFormat="1">
      <c r="A393" s="14"/>
      <c r="B393" s="246"/>
      <c r="C393" s="247"/>
      <c r="D393" s="231" t="s">
        <v>149</v>
      </c>
      <c r="E393" s="248" t="s">
        <v>1</v>
      </c>
      <c r="F393" s="249" t="s">
        <v>361</v>
      </c>
      <c r="G393" s="247"/>
      <c r="H393" s="250">
        <v>137.88499999999999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149</v>
      </c>
      <c r="AU393" s="256" t="s">
        <v>90</v>
      </c>
      <c r="AV393" s="14" t="s">
        <v>90</v>
      </c>
      <c r="AW393" s="14" t="s">
        <v>36</v>
      </c>
      <c r="AX393" s="14" t="s">
        <v>80</v>
      </c>
      <c r="AY393" s="256" t="s">
        <v>128</v>
      </c>
    </row>
    <row r="394" s="13" customFormat="1">
      <c r="A394" s="13"/>
      <c r="B394" s="236"/>
      <c r="C394" s="237"/>
      <c r="D394" s="231" t="s">
        <v>149</v>
      </c>
      <c r="E394" s="238" t="s">
        <v>1</v>
      </c>
      <c r="F394" s="239" t="s">
        <v>160</v>
      </c>
      <c r="G394" s="237"/>
      <c r="H394" s="238" t="s">
        <v>1</v>
      </c>
      <c r="I394" s="240"/>
      <c r="J394" s="237"/>
      <c r="K394" s="237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149</v>
      </c>
      <c r="AU394" s="245" t="s">
        <v>90</v>
      </c>
      <c r="AV394" s="13" t="s">
        <v>88</v>
      </c>
      <c r="AW394" s="13" t="s">
        <v>36</v>
      </c>
      <c r="AX394" s="13" t="s">
        <v>80</v>
      </c>
      <c r="AY394" s="245" t="s">
        <v>128</v>
      </c>
    </row>
    <row r="395" s="14" customFormat="1">
      <c r="A395" s="14"/>
      <c r="B395" s="246"/>
      <c r="C395" s="247"/>
      <c r="D395" s="231" t="s">
        <v>149</v>
      </c>
      <c r="E395" s="248" t="s">
        <v>1</v>
      </c>
      <c r="F395" s="249" t="s">
        <v>362</v>
      </c>
      <c r="G395" s="247"/>
      <c r="H395" s="250">
        <v>57.914999999999999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149</v>
      </c>
      <c r="AU395" s="256" t="s">
        <v>90</v>
      </c>
      <c r="AV395" s="14" t="s">
        <v>90</v>
      </c>
      <c r="AW395" s="14" t="s">
        <v>36</v>
      </c>
      <c r="AX395" s="14" t="s">
        <v>80</v>
      </c>
      <c r="AY395" s="256" t="s">
        <v>128</v>
      </c>
    </row>
    <row r="396" s="15" customFormat="1">
      <c r="A396" s="15"/>
      <c r="B396" s="257"/>
      <c r="C396" s="258"/>
      <c r="D396" s="231" t="s">
        <v>149</v>
      </c>
      <c r="E396" s="259" t="s">
        <v>1</v>
      </c>
      <c r="F396" s="260" t="s">
        <v>162</v>
      </c>
      <c r="G396" s="258"/>
      <c r="H396" s="261">
        <v>625.61000000000001</v>
      </c>
      <c r="I396" s="262"/>
      <c r="J396" s="258"/>
      <c r="K396" s="258"/>
      <c r="L396" s="263"/>
      <c r="M396" s="264"/>
      <c r="N396" s="265"/>
      <c r="O396" s="265"/>
      <c r="P396" s="265"/>
      <c r="Q396" s="265"/>
      <c r="R396" s="265"/>
      <c r="S396" s="265"/>
      <c r="T396" s="26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7" t="s">
        <v>149</v>
      </c>
      <c r="AU396" s="267" t="s">
        <v>90</v>
      </c>
      <c r="AV396" s="15" t="s">
        <v>135</v>
      </c>
      <c r="AW396" s="15" t="s">
        <v>36</v>
      </c>
      <c r="AX396" s="15" t="s">
        <v>88</v>
      </c>
      <c r="AY396" s="267" t="s">
        <v>128</v>
      </c>
    </row>
    <row r="397" s="2" customFormat="1" ht="16.5" customHeight="1">
      <c r="A397" s="38"/>
      <c r="B397" s="39"/>
      <c r="C397" s="268" t="s">
        <v>363</v>
      </c>
      <c r="D397" s="268" t="s">
        <v>364</v>
      </c>
      <c r="E397" s="269" t="s">
        <v>365</v>
      </c>
      <c r="F397" s="270" t="s">
        <v>366</v>
      </c>
      <c r="G397" s="271" t="s">
        <v>341</v>
      </c>
      <c r="H397" s="272">
        <v>1251.22</v>
      </c>
      <c r="I397" s="273"/>
      <c r="J397" s="274">
        <f>ROUND(I397*H397,2)</f>
        <v>0</v>
      </c>
      <c r="K397" s="270" t="s">
        <v>134</v>
      </c>
      <c r="L397" s="275"/>
      <c r="M397" s="276" t="s">
        <v>1</v>
      </c>
      <c r="N397" s="277" t="s">
        <v>45</v>
      </c>
      <c r="O397" s="91"/>
      <c r="P397" s="227">
        <f>O397*H397</f>
        <v>0</v>
      </c>
      <c r="Q397" s="227">
        <v>1</v>
      </c>
      <c r="R397" s="227">
        <f>Q397*H397</f>
        <v>1251.22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192</v>
      </c>
      <c r="AT397" s="229" t="s">
        <v>364</v>
      </c>
      <c r="AU397" s="229" t="s">
        <v>90</v>
      </c>
      <c r="AY397" s="17" t="s">
        <v>128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88</v>
      </c>
      <c r="BK397" s="230">
        <f>ROUND(I397*H397,2)</f>
        <v>0</v>
      </c>
      <c r="BL397" s="17" t="s">
        <v>135</v>
      </c>
      <c r="BM397" s="229" t="s">
        <v>367</v>
      </c>
    </row>
    <row r="398" s="2" customFormat="1">
      <c r="A398" s="38"/>
      <c r="B398" s="39"/>
      <c r="C398" s="40"/>
      <c r="D398" s="231" t="s">
        <v>137</v>
      </c>
      <c r="E398" s="40"/>
      <c r="F398" s="232" t="s">
        <v>366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137</v>
      </c>
      <c r="AU398" s="17" t="s">
        <v>90</v>
      </c>
    </row>
    <row r="399" s="14" customFormat="1">
      <c r="A399" s="14"/>
      <c r="B399" s="246"/>
      <c r="C399" s="247"/>
      <c r="D399" s="231" t="s">
        <v>149</v>
      </c>
      <c r="E399" s="247"/>
      <c r="F399" s="249" t="s">
        <v>368</v>
      </c>
      <c r="G399" s="247"/>
      <c r="H399" s="250">
        <v>1251.22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149</v>
      </c>
      <c r="AU399" s="256" t="s">
        <v>90</v>
      </c>
      <c r="AV399" s="14" t="s">
        <v>90</v>
      </c>
      <c r="AW399" s="14" t="s">
        <v>4</v>
      </c>
      <c r="AX399" s="14" t="s">
        <v>88</v>
      </c>
      <c r="AY399" s="256" t="s">
        <v>128</v>
      </c>
    </row>
    <row r="400" s="2" customFormat="1" ht="24.15" customHeight="1">
      <c r="A400" s="38"/>
      <c r="B400" s="39"/>
      <c r="C400" s="218" t="s">
        <v>369</v>
      </c>
      <c r="D400" s="218" t="s">
        <v>130</v>
      </c>
      <c r="E400" s="219" t="s">
        <v>370</v>
      </c>
      <c r="F400" s="220" t="s">
        <v>371</v>
      </c>
      <c r="G400" s="221" t="s">
        <v>293</v>
      </c>
      <c r="H400" s="222">
        <v>260.57499999999999</v>
      </c>
      <c r="I400" s="223"/>
      <c r="J400" s="224">
        <f>ROUND(I400*H400,2)</f>
        <v>0</v>
      </c>
      <c r="K400" s="220" t="s">
        <v>134</v>
      </c>
      <c r="L400" s="44"/>
      <c r="M400" s="225" t="s">
        <v>1</v>
      </c>
      <c r="N400" s="226" t="s">
        <v>45</v>
      </c>
      <c r="O400" s="91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135</v>
      </c>
      <c r="AT400" s="229" t="s">
        <v>130</v>
      </c>
      <c r="AU400" s="229" t="s">
        <v>90</v>
      </c>
      <c r="AY400" s="17" t="s">
        <v>128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88</v>
      </c>
      <c r="BK400" s="230">
        <f>ROUND(I400*H400,2)</f>
        <v>0</v>
      </c>
      <c r="BL400" s="17" t="s">
        <v>135</v>
      </c>
      <c r="BM400" s="229" t="s">
        <v>372</v>
      </c>
    </row>
    <row r="401" s="2" customFormat="1">
      <c r="A401" s="38"/>
      <c r="B401" s="39"/>
      <c r="C401" s="40"/>
      <c r="D401" s="231" t="s">
        <v>137</v>
      </c>
      <c r="E401" s="40"/>
      <c r="F401" s="232" t="s">
        <v>371</v>
      </c>
      <c r="G401" s="40"/>
      <c r="H401" s="40"/>
      <c r="I401" s="233"/>
      <c r="J401" s="40"/>
      <c r="K401" s="40"/>
      <c r="L401" s="44"/>
      <c r="M401" s="234"/>
      <c r="N401" s="23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137</v>
      </c>
      <c r="AU401" s="17" t="s">
        <v>90</v>
      </c>
    </row>
    <row r="402" s="13" customFormat="1">
      <c r="A402" s="13"/>
      <c r="B402" s="236"/>
      <c r="C402" s="237"/>
      <c r="D402" s="231" t="s">
        <v>149</v>
      </c>
      <c r="E402" s="238" t="s">
        <v>1</v>
      </c>
      <c r="F402" s="239" t="s">
        <v>150</v>
      </c>
      <c r="G402" s="237"/>
      <c r="H402" s="238" t="s">
        <v>1</v>
      </c>
      <c r="I402" s="240"/>
      <c r="J402" s="237"/>
      <c r="K402" s="237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149</v>
      </c>
      <c r="AU402" s="245" t="s">
        <v>90</v>
      </c>
      <c r="AV402" s="13" t="s">
        <v>88</v>
      </c>
      <c r="AW402" s="13" t="s">
        <v>36</v>
      </c>
      <c r="AX402" s="13" t="s">
        <v>80</v>
      </c>
      <c r="AY402" s="245" t="s">
        <v>128</v>
      </c>
    </row>
    <row r="403" s="13" customFormat="1">
      <c r="A403" s="13"/>
      <c r="B403" s="236"/>
      <c r="C403" s="237"/>
      <c r="D403" s="231" t="s">
        <v>149</v>
      </c>
      <c r="E403" s="238" t="s">
        <v>1</v>
      </c>
      <c r="F403" s="239" t="s">
        <v>239</v>
      </c>
      <c r="G403" s="237"/>
      <c r="H403" s="238" t="s">
        <v>1</v>
      </c>
      <c r="I403" s="240"/>
      <c r="J403" s="237"/>
      <c r="K403" s="237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149</v>
      </c>
      <c r="AU403" s="245" t="s">
        <v>90</v>
      </c>
      <c r="AV403" s="13" t="s">
        <v>88</v>
      </c>
      <c r="AW403" s="13" t="s">
        <v>36</v>
      </c>
      <c r="AX403" s="13" t="s">
        <v>80</v>
      </c>
      <c r="AY403" s="245" t="s">
        <v>128</v>
      </c>
    </row>
    <row r="404" s="14" customFormat="1">
      <c r="A404" s="14"/>
      <c r="B404" s="246"/>
      <c r="C404" s="247"/>
      <c r="D404" s="231" t="s">
        <v>149</v>
      </c>
      <c r="E404" s="248" t="s">
        <v>1</v>
      </c>
      <c r="F404" s="249" t="s">
        <v>373</v>
      </c>
      <c r="G404" s="247"/>
      <c r="H404" s="250">
        <v>175.13999999999999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149</v>
      </c>
      <c r="AU404" s="256" t="s">
        <v>90</v>
      </c>
      <c r="AV404" s="14" t="s">
        <v>90</v>
      </c>
      <c r="AW404" s="14" t="s">
        <v>36</v>
      </c>
      <c r="AX404" s="14" t="s">
        <v>80</v>
      </c>
      <c r="AY404" s="256" t="s">
        <v>128</v>
      </c>
    </row>
    <row r="405" s="13" customFormat="1">
      <c r="A405" s="13"/>
      <c r="B405" s="236"/>
      <c r="C405" s="237"/>
      <c r="D405" s="231" t="s">
        <v>149</v>
      </c>
      <c r="E405" s="238" t="s">
        <v>1</v>
      </c>
      <c r="F405" s="239" t="s">
        <v>202</v>
      </c>
      <c r="G405" s="237"/>
      <c r="H405" s="238" t="s">
        <v>1</v>
      </c>
      <c r="I405" s="240"/>
      <c r="J405" s="237"/>
      <c r="K405" s="237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149</v>
      </c>
      <c r="AU405" s="245" t="s">
        <v>90</v>
      </c>
      <c r="AV405" s="13" t="s">
        <v>88</v>
      </c>
      <c r="AW405" s="13" t="s">
        <v>36</v>
      </c>
      <c r="AX405" s="13" t="s">
        <v>80</v>
      </c>
      <c r="AY405" s="245" t="s">
        <v>128</v>
      </c>
    </row>
    <row r="406" s="14" customFormat="1">
      <c r="A406" s="14"/>
      <c r="B406" s="246"/>
      <c r="C406" s="247"/>
      <c r="D406" s="231" t="s">
        <v>149</v>
      </c>
      <c r="E406" s="248" t="s">
        <v>1</v>
      </c>
      <c r="F406" s="249" t="s">
        <v>374</v>
      </c>
      <c r="G406" s="247"/>
      <c r="H406" s="250">
        <v>7.6799999999999997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149</v>
      </c>
      <c r="AU406" s="256" t="s">
        <v>90</v>
      </c>
      <c r="AV406" s="14" t="s">
        <v>90</v>
      </c>
      <c r="AW406" s="14" t="s">
        <v>36</v>
      </c>
      <c r="AX406" s="14" t="s">
        <v>80</v>
      </c>
      <c r="AY406" s="256" t="s">
        <v>128</v>
      </c>
    </row>
    <row r="407" s="13" customFormat="1">
      <c r="A407" s="13"/>
      <c r="B407" s="236"/>
      <c r="C407" s="237"/>
      <c r="D407" s="231" t="s">
        <v>149</v>
      </c>
      <c r="E407" s="238" t="s">
        <v>1</v>
      </c>
      <c r="F407" s="239" t="s">
        <v>155</v>
      </c>
      <c r="G407" s="237"/>
      <c r="H407" s="238" t="s">
        <v>1</v>
      </c>
      <c r="I407" s="240"/>
      <c r="J407" s="237"/>
      <c r="K407" s="237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149</v>
      </c>
      <c r="AU407" s="245" t="s">
        <v>90</v>
      </c>
      <c r="AV407" s="13" t="s">
        <v>88</v>
      </c>
      <c r="AW407" s="13" t="s">
        <v>36</v>
      </c>
      <c r="AX407" s="13" t="s">
        <v>80</v>
      </c>
      <c r="AY407" s="245" t="s">
        <v>128</v>
      </c>
    </row>
    <row r="408" s="14" customFormat="1">
      <c r="A408" s="14"/>
      <c r="B408" s="246"/>
      <c r="C408" s="247"/>
      <c r="D408" s="231" t="s">
        <v>149</v>
      </c>
      <c r="E408" s="248" t="s">
        <v>1</v>
      </c>
      <c r="F408" s="249" t="s">
        <v>375</v>
      </c>
      <c r="G408" s="247"/>
      <c r="H408" s="250">
        <v>5.7599999999999998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149</v>
      </c>
      <c r="AU408" s="256" t="s">
        <v>90</v>
      </c>
      <c r="AV408" s="14" t="s">
        <v>90</v>
      </c>
      <c r="AW408" s="14" t="s">
        <v>36</v>
      </c>
      <c r="AX408" s="14" t="s">
        <v>80</v>
      </c>
      <c r="AY408" s="256" t="s">
        <v>128</v>
      </c>
    </row>
    <row r="409" s="14" customFormat="1">
      <c r="A409" s="14"/>
      <c r="B409" s="246"/>
      <c r="C409" s="247"/>
      <c r="D409" s="231" t="s">
        <v>149</v>
      </c>
      <c r="E409" s="248" t="s">
        <v>1</v>
      </c>
      <c r="F409" s="249" t="s">
        <v>376</v>
      </c>
      <c r="G409" s="247"/>
      <c r="H409" s="250">
        <v>2.145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149</v>
      </c>
      <c r="AU409" s="256" t="s">
        <v>90</v>
      </c>
      <c r="AV409" s="14" t="s">
        <v>90</v>
      </c>
      <c r="AW409" s="14" t="s">
        <v>36</v>
      </c>
      <c r="AX409" s="14" t="s">
        <v>80</v>
      </c>
      <c r="AY409" s="256" t="s">
        <v>128</v>
      </c>
    </row>
    <row r="410" s="13" customFormat="1">
      <c r="A410" s="13"/>
      <c r="B410" s="236"/>
      <c r="C410" s="237"/>
      <c r="D410" s="231" t="s">
        <v>149</v>
      </c>
      <c r="E410" s="238" t="s">
        <v>1</v>
      </c>
      <c r="F410" s="239" t="s">
        <v>204</v>
      </c>
      <c r="G410" s="237"/>
      <c r="H410" s="238" t="s">
        <v>1</v>
      </c>
      <c r="I410" s="240"/>
      <c r="J410" s="237"/>
      <c r="K410" s="237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149</v>
      </c>
      <c r="AU410" s="245" t="s">
        <v>90</v>
      </c>
      <c r="AV410" s="13" t="s">
        <v>88</v>
      </c>
      <c r="AW410" s="13" t="s">
        <v>36</v>
      </c>
      <c r="AX410" s="13" t="s">
        <v>80</v>
      </c>
      <c r="AY410" s="245" t="s">
        <v>128</v>
      </c>
    </row>
    <row r="411" s="14" customFormat="1">
      <c r="A411" s="14"/>
      <c r="B411" s="246"/>
      <c r="C411" s="247"/>
      <c r="D411" s="231" t="s">
        <v>149</v>
      </c>
      <c r="E411" s="248" t="s">
        <v>1</v>
      </c>
      <c r="F411" s="249" t="s">
        <v>377</v>
      </c>
      <c r="G411" s="247"/>
      <c r="H411" s="250">
        <v>41.965000000000003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149</v>
      </c>
      <c r="AU411" s="256" t="s">
        <v>90</v>
      </c>
      <c r="AV411" s="14" t="s">
        <v>90</v>
      </c>
      <c r="AW411" s="14" t="s">
        <v>36</v>
      </c>
      <c r="AX411" s="14" t="s">
        <v>80</v>
      </c>
      <c r="AY411" s="256" t="s">
        <v>128</v>
      </c>
    </row>
    <row r="412" s="13" customFormat="1">
      <c r="A412" s="13"/>
      <c r="B412" s="236"/>
      <c r="C412" s="237"/>
      <c r="D412" s="231" t="s">
        <v>149</v>
      </c>
      <c r="E412" s="238" t="s">
        <v>1</v>
      </c>
      <c r="F412" s="239" t="s">
        <v>160</v>
      </c>
      <c r="G412" s="237"/>
      <c r="H412" s="238" t="s">
        <v>1</v>
      </c>
      <c r="I412" s="240"/>
      <c r="J412" s="237"/>
      <c r="K412" s="237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149</v>
      </c>
      <c r="AU412" s="245" t="s">
        <v>90</v>
      </c>
      <c r="AV412" s="13" t="s">
        <v>88</v>
      </c>
      <c r="AW412" s="13" t="s">
        <v>36</v>
      </c>
      <c r="AX412" s="13" t="s">
        <v>80</v>
      </c>
      <c r="AY412" s="245" t="s">
        <v>128</v>
      </c>
    </row>
    <row r="413" s="14" customFormat="1">
      <c r="A413" s="14"/>
      <c r="B413" s="246"/>
      <c r="C413" s="247"/>
      <c r="D413" s="231" t="s">
        <v>149</v>
      </c>
      <c r="E413" s="248" t="s">
        <v>1</v>
      </c>
      <c r="F413" s="249" t="s">
        <v>378</v>
      </c>
      <c r="G413" s="247"/>
      <c r="H413" s="250">
        <v>27.885000000000002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149</v>
      </c>
      <c r="AU413" s="256" t="s">
        <v>90</v>
      </c>
      <c r="AV413" s="14" t="s">
        <v>90</v>
      </c>
      <c r="AW413" s="14" t="s">
        <v>36</v>
      </c>
      <c r="AX413" s="14" t="s">
        <v>80</v>
      </c>
      <c r="AY413" s="256" t="s">
        <v>128</v>
      </c>
    </row>
    <row r="414" s="15" customFormat="1">
      <c r="A414" s="15"/>
      <c r="B414" s="257"/>
      <c r="C414" s="258"/>
      <c r="D414" s="231" t="s">
        <v>149</v>
      </c>
      <c r="E414" s="259" t="s">
        <v>1</v>
      </c>
      <c r="F414" s="260" t="s">
        <v>162</v>
      </c>
      <c r="G414" s="258"/>
      <c r="H414" s="261">
        <v>260.57499999999999</v>
      </c>
      <c r="I414" s="262"/>
      <c r="J414" s="258"/>
      <c r="K414" s="258"/>
      <c r="L414" s="263"/>
      <c r="M414" s="264"/>
      <c r="N414" s="265"/>
      <c r="O414" s="265"/>
      <c r="P414" s="265"/>
      <c r="Q414" s="265"/>
      <c r="R414" s="265"/>
      <c r="S414" s="265"/>
      <c r="T414" s="26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7" t="s">
        <v>149</v>
      </c>
      <c r="AU414" s="267" t="s">
        <v>90</v>
      </c>
      <c r="AV414" s="15" t="s">
        <v>135</v>
      </c>
      <c r="AW414" s="15" t="s">
        <v>36</v>
      </c>
      <c r="AX414" s="15" t="s">
        <v>88</v>
      </c>
      <c r="AY414" s="267" t="s">
        <v>128</v>
      </c>
    </row>
    <row r="415" s="2" customFormat="1" ht="16.5" customHeight="1">
      <c r="A415" s="38"/>
      <c r="B415" s="39"/>
      <c r="C415" s="268" t="s">
        <v>379</v>
      </c>
      <c r="D415" s="268" t="s">
        <v>364</v>
      </c>
      <c r="E415" s="269" t="s">
        <v>380</v>
      </c>
      <c r="F415" s="270" t="s">
        <v>381</v>
      </c>
      <c r="G415" s="271" t="s">
        <v>341</v>
      </c>
      <c r="H415" s="272">
        <v>521.14999999999998</v>
      </c>
      <c r="I415" s="273"/>
      <c r="J415" s="274">
        <f>ROUND(I415*H415,2)</f>
        <v>0</v>
      </c>
      <c r="K415" s="270" t="s">
        <v>134</v>
      </c>
      <c r="L415" s="275"/>
      <c r="M415" s="276" t="s">
        <v>1</v>
      </c>
      <c r="N415" s="277" t="s">
        <v>45</v>
      </c>
      <c r="O415" s="91"/>
      <c r="P415" s="227">
        <f>O415*H415</f>
        <v>0</v>
      </c>
      <c r="Q415" s="227">
        <v>1</v>
      </c>
      <c r="R415" s="227">
        <f>Q415*H415</f>
        <v>521.14999999999998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192</v>
      </c>
      <c r="AT415" s="229" t="s">
        <v>364</v>
      </c>
      <c r="AU415" s="229" t="s">
        <v>90</v>
      </c>
      <c r="AY415" s="17" t="s">
        <v>128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88</v>
      </c>
      <c r="BK415" s="230">
        <f>ROUND(I415*H415,2)</f>
        <v>0</v>
      </c>
      <c r="BL415" s="17" t="s">
        <v>135</v>
      </c>
      <c r="BM415" s="229" t="s">
        <v>382</v>
      </c>
    </row>
    <row r="416" s="2" customFormat="1">
      <c r="A416" s="38"/>
      <c r="B416" s="39"/>
      <c r="C416" s="40"/>
      <c r="D416" s="231" t="s">
        <v>137</v>
      </c>
      <c r="E416" s="40"/>
      <c r="F416" s="232" t="s">
        <v>381</v>
      </c>
      <c r="G416" s="40"/>
      <c r="H416" s="40"/>
      <c r="I416" s="233"/>
      <c r="J416" s="40"/>
      <c r="K416" s="40"/>
      <c r="L416" s="44"/>
      <c r="M416" s="234"/>
      <c r="N416" s="23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137</v>
      </c>
      <c r="AU416" s="17" t="s">
        <v>90</v>
      </c>
    </row>
    <row r="417" s="14" customFormat="1">
      <c r="A417" s="14"/>
      <c r="B417" s="246"/>
      <c r="C417" s="247"/>
      <c r="D417" s="231" t="s">
        <v>149</v>
      </c>
      <c r="E417" s="247"/>
      <c r="F417" s="249" t="s">
        <v>383</v>
      </c>
      <c r="G417" s="247"/>
      <c r="H417" s="250">
        <v>521.14999999999998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149</v>
      </c>
      <c r="AU417" s="256" t="s">
        <v>90</v>
      </c>
      <c r="AV417" s="14" t="s">
        <v>90</v>
      </c>
      <c r="AW417" s="14" t="s">
        <v>4</v>
      </c>
      <c r="AX417" s="14" t="s">
        <v>88</v>
      </c>
      <c r="AY417" s="256" t="s">
        <v>128</v>
      </c>
    </row>
    <row r="418" s="2" customFormat="1" ht="24.15" customHeight="1">
      <c r="A418" s="38"/>
      <c r="B418" s="39"/>
      <c r="C418" s="218" t="s">
        <v>384</v>
      </c>
      <c r="D418" s="218" t="s">
        <v>130</v>
      </c>
      <c r="E418" s="219" t="s">
        <v>385</v>
      </c>
      <c r="F418" s="220" t="s">
        <v>386</v>
      </c>
      <c r="G418" s="221" t="s">
        <v>146</v>
      </c>
      <c r="H418" s="222">
        <v>31.5</v>
      </c>
      <c r="I418" s="223"/>
      <c r="J418" s="224">
        <f>ROUND(I418*H418,2)</f>
        <v>0</v>
      </c>
      <c r="K418" s="220" t="s">
        <v>134</v>
      </c>
      <c r="L418" s="44"/>
      <c r="M418" s="225" t="s">
        <v>1</v>
      </c>
      <c r="N418" s="226" t="s">
        <v>45</v>
      </c>
      <c r="O418" s="91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9" t="s">
        <v>135</v>
      </c>
      <c r="AT418" s="229" t="s">
        <v>130</v>
      </c>
      <c r="AU418" s="229" t="s">
        <v>90</v>
      </c>
      <c r="AY418" s="17" t="s">
        <v>128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7" t="s">
        <v>88</v>
      </c>
      <c r="BK418" s="230">
        <f>ROUND(I418*H418,2)</f>
        <v>0</v>
      </c>
      <c r="BL418" s="17" t="s">
        <v>135</v>
      </c>
      <c r="BM418" s="229" t="s">
        <v>387</v>
      </c>
    </row>
    <row r="419" s="2" customFormat="1">
      <c r="A419" s="38"/>
      <c r="B419" s="39"/>
      <c r="C419" s="40"/>
      <c r="D419" s="231" t="s">
        <v>137</v>
      </c>
      <c r="E419" s="40"/>
      <c r="F419" s="232" t="s">
        <v>388</v>
      </c>
      <c r="G419" s="40"/>
      <c r="H419" s="40"/>
      <c r="I419" s="233"/>
      <c r="J419" s="40"/>
      <c r="K419" s="40"/>
      <c r="L419" s="44"/>
      <c r="M419" s="234"/>
      <c r="N419" s="235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137</v>
      </c>
      <c r="AU419" s="17" t="s">
        <v>90</v>
      </c>
    </row>
    <row r="420" s="13" customFormat="1">
      <c r="A420" s="13"/>
      <c r="B420" s="236"/>
      <c r="C420" s="237"/>
      <c r="D420" s="231" t="s">
        <v>149</v>
      </c>
      <c r="E420" s="238" t="s">
        <v>1</v>
      </c>
      <c r="F420" s="239" t="s">
        <v>288</v>
      </c>
      <c r="G420" s="237"/>
      <c r="H420" s="238" t="s">
        <v>1</v>
      </c>
      <c r="I420" s="240"/>
      <c r="J420" s="237"/>
      <c r="K420" s="237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149</v>
      </c>
      <c r="AU420" s="245" t="s">
        <v>90</v>
      </c>
      <c r="AV420" s="13" t="s">
        <v>88</v>
      </c>
      <c r="AW420" s="13" t="s">
        <v>36</v>
      </c>
      <c r="AX420" s="13" t="s">
        <v>80</v>
      </c>
      <c r="AY420" s="245" t="s">
        <v>128</v>
      </c>
    </row>
    <row r="421" s="13" customFormat="1">
      <c r="A421" s="13"/>
      <c r="B421" s="236"/>
      <c r="C421" s="237"/>
      <c r="D421" s="231" t="s">
        <v>149</v>
      </c>
      <c r="E421" s="238" t="s">
        <v>1</v>
      </c>
      <c r="F421" s="239" t="s">
        <v>278</v>
      </c>
      <c r="G421" s="237"/>
      <c r="H421" s="238" t="s">
        <v>1</v>
      </c>
      <c r="I421" s="240"/>
      <c r="J421" s="237"/>
      <c r="K421" s="237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149</v>
      </c>
      <c r="AU421" s="245" t="s">
        <v>90</v>
      </c>
      <c r="AV421" s="13" t="s">
        <v>88</v>
      </c>
      <c r="AW421" s="13" t="s">
        <v>36</v>
      </c>
      <c r="AX421" s="13" t="s">
        <v>80</v>
      </c>
      <c r="AY421" s="245" t="s">
        <v>128</v>
      </c>
    </row>
    <row r="422" s="14" customFormat="1">
      <c r="A422" s="14"/>
      <c r="B422" s="246"/>
      <c r="C422" s="247"/>
      <c r="D422" s="231" t="s">
        <v>149</v>
      </c>
      <c r="E422" s="248" t="s">
        <v>1</v>
      </c>
      <c r="F422" s="249" t="s">
        <v>289</v>
      </c>
      <c r="G422" s="247"/>
      <c r="H422" s="250">
        <v>31.5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149</v>
      </c>
      <c r="AU422" s="256" t="s">
        <v>90</v>
      </c>
      <c r="AV422" s="14" t="s">
        <v>90</v>
      </c>
      <c r="AW422" s="14" t="s">
        <v>36</v>
      </c>
      <c r="AX422" s="14" t="s">
        <v>80</v>
      </c>
      <c r="AY422" s="256" t="s">
        <v>128</v>
      </c>
    </row>
    <row r="423" s="15" customFormat="1">
      <c r="A423" s="15"/>
      <c r="B423" s="257"/>
      <c r="C423" s="258"/>
      <c r="D423" s="231" t="s">
        <v>149</v>
      </c>
      <c r="E423" s="259" t="s">
        <v>1</v>
      </c>
      <c r="F423" s="260" t="s">
        <v>162</v>
      </c>
      <c r="G423" s="258"/>
      <c r="H423" s="261">
        <v>31.5</v>
      </c>
      <c r="I423" s="262"/>
      <c r="J423" s="258"/>
      <c r="K423" s="258"/>
      <c r="L423" s="263"/>
      <c r="M423" s="264"/>
      <c r="N423" s="265"/>
      <c r="O423" s="265"/>
      <c r="P423" s="265"/>
      <c r="Q423" s="265"/>
      <c r="R423" s="265"/>
      <c r="S423" s="265"/>
      <c r="T423" s="26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7" t="s">
        <v>149</v>
      </c>
      <c r="AU423" s="267" t="s">
        <v>90</v>
      </c>
      <c r="AV423" s="15" t="s">
        <v>135</v>
      </c>
      <c r="AW423" s="15" t="s">
        <v>36</v>
      </c>
      <c r="AX423" s="15" t="s">
        <v>88</v>
      </c>
      <c r="AY423" s="267" t="s">
        <v>128</v>
      </c>
    </row>
    <row r="424" s="2" customFormat="1" ht="24.15" customHeight="1">
      <c r="A424" s="38"/>
      <c r="B424" s="39"/>
      <c r="C424" s="218" t="s">
        <v>389</v>
      </c>
      <c r="D424" s="218" t="s">
        <v>130</v>
      </c>
      <c r="E424" s="219" t="s">
        <v>390</v>
      </c>
      <c r="F424" s="220" t="s">
        <v>391</v>
      </c>
      <c r="G424" s="221" t="s">
        <v>146</v>
      </c>
      <c r="H424" s="222">
        <v>31.5</v>
      </c>
      <c r="I424" s="223"/>
      <c r="J424" s="224">
        <f>ROUND(I424*H424,2)</f>
        <v>0</v>
      </c>
      <c r="K424" s="220" t="s">
        <v>134</v>
      </c>
      <c r="L424" s="44"/>
      <c r="M424" s="225" t="s">
        <v>1</v>
      </c>
      <c r="N424" s="226" t="s">
        <v>45</v>
      </c>
      <c r="O424" s="91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135</v>
      </c>
      <c r="AT424" s="229" t="s">
        <v>130</v>
      </c>
      <c r="AU424" s="229" t="s">
        <v>90</v>
      </c>
      <c r="AY424" s="17" t="s">
        <v>128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88</v>
      </c>
      <c r="BK424" s="230">
        <f>ROUND(I424*H424,2)</f>
        <v>0</v>
      </c>
      <c r="BL424" s="17" t="s">
        <v>135</v>
      </c>
      <c r="BM424" s="229" t="s">
        <v>392</v>
      </c>
    </row>
    <row r="425" s="2" customFormat="1">
      <c r="A425" s="38"/>
      <c r="B425" s="39"/>
      <c r="C425" s="40"/>
      <c r="D425" s="231" t="s">
        <v>137</v>
      </c>
      <c r="E425" s="40"/>
      <c r="F425" s="232" t="s">
        <v>391</v>
      </c>
      <c r="G425" s="40"/>
      <c r="H425" s="40"/>
      <c r="I425" s="233"/>
      <c r="J425" s="40"/>
      <c r="K425" s="40"/>
      <c r="L425" s="44"/>
      <c r="M425" s="234"/>
      <c r="N425" s="235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137</v>
      </c>
      <c r="AU425" s="17" t="s">
        <v>90</v>
      </c>
    </row>
    <row r="426" s="13" customFormat="1">
      <c r="A426" s="13"/>
      <c r="B426" s="236"/>
      <c r="C426" s="237"/>
      <c r="D426" s="231" t="s">
        <v>149</v>
      </c>
      <c r="E426" s="238" t="s">
        <v>1</v>
      </c>
      <c r="F426" s="239" t="s">
        <v>288</v>
      </c>
      <c r="G426" s="237"/>
      <c r="H426" s="238" t="s">
        <v>1</v>
      </c>
      <c r="I426" s="240"/>
      <c r="J426" s="237"/>
      <c r="K426" s="237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149</v>
      </c>
      <c r="AU426" s="245" t="s">
        <v>90</v>
      </c>
      <c r="AV426" s="13" t="s">
        <v>88</v>
      </c>
      <c r="AW426" s="13" t="s">
        <v>36</v>
      </c>
      <c r="AX426" s="13" t="s">
        <v>80</v>
      </c>
      <c r="AY426" s="245" t="s">
        <v>128</v>
      </c>
    </row>
    <row r="427" s="13" customFormat="1">
      <c r="A427" s="13"/>
      <c r="B427" s="236"/>
      <c r="C427" s="237"/>
      <c r="D427" s="231" t="s">
        <v>149</v>
      </c>
      <c r="E427" s="238" t="s">
        <v>1</v>
      </c>
      <c r="F427" s="239" t="s">
        <v>278</v>
      </c>
      <c r="G427" s="237"/>
      <c r="H427" s="238" t="s">
        <v>1</v>
      </c>
      <c r="I427" s="240"/>
      <c r="J427" s="237"/>
      <c r="K427" s="237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149</v>
      </c>
      <c r="AU427" s="245" t="s">
        <v>90</v>
      </c>
      <c r="AV427" s="13" t="s">
        <v>88</v>
      </c>
      <c r="AW427" s="13" t="s">
        <v>36</v>
      </c>
      <c r="AX427" s="13" t="s">
        <v>80</v>
      </c>
      <c r="AY427" s="245" t="s">
        <v>128</v>
      </c>
    </row>
    <row r="428" s="14" customFormat="1">
      <c r="A428" s="14"/>
      <c r="B428" s="246"/>
      <c r="C428" s="247"/>
      <c r="D428" s="231" t="s">
        <v>149</v>
      </c>
      <c r="E428" s="248" t="s">
        <v>1</v>
      </c>
      <c r="F428" s="249" t="s">
        <v>289</v>
      </c>
      <c r="G428" s="247"/>
      <c r="H428" s="250">
        <v>31.5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6" t="s">
        <v>149</v>
      </c>
      <c r="AU428" s="256" t="s">
        <v>90</v>
      </c>
      <c r="AV428" s="14" t="s">
        <v>90</v>
      </c>
      <c r="AW428" s="14" t="s">
        <v>36</v>
      </c>
      <c r="AX428" s="14" t="s">
        <v>80</v>
      </c>
      <c r="AY428" s="256" t="s">
        <v>128</v>
      </c>
    </row>
    <row r="429" s="15" customFormat="1">
      <c r="A429" s="15"/>
      <c r="B429" s="257"/>
      <c r="C429" s="258"/>
      <c r="D429" s="231" t="s">
        <v>149</v>
      </c>
      <c r="E429" s="259" t="s">
        <v>1</v>
      </c>
      <c r="F429" s="260" t="s">
        <v>162</v>
      </c>
      <c r="G429" s="258"/>
      <c r="H429" s="261">
        <v>31.5</v>
      </c>
      <c r="I429" s="262"/>
      <c r="J429" s="258"/>
      <c r="K429" s="258"/>
      <c r="L429" s="263"/>
      <c r="M429" s="264"/>
      <c r="N429" s="265"/>
      <c r="O429" s="265"/>
      <c r="P429" s="265"/>
      <c r="Q429" s="265"/>
      <c r="R429" s="265"/>
      <c r="S429" s="265"/>
      <c r="T429" s="26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7" t="s">
        <v>149</v>
      </c>
      <c r="AU429" s="267" t="s">
        <v>90</v>
      </c>
      <c r="AV429" s="15" t="s">
        <v>135</v>
      </c>
      <c r="AW429" s="15" t="s">
        <v>36</v>
      </c>
      <c r="AX429" s="15" t="s">
        <v>88</v>
      </c>
      <c r="AY429" s="267" t="s">
        <v>128</v>
      </c>
    </row>
    <row r="430" s="2" customFormat="1" ht="16.5" customHeight="1">
      <c r="A430" s="38"/>
      <c r="B430" s="39"/>
      <c r="C430" s="268" t="s">
        <v>393</v>
      </c>
      <c r="D430" s="268" t="s">
        <v>364</v>
      </c>
      <c r="E430" s="269" t="s">
        <v>394</v>
      </c>
      <c r="F430" s="270" t="s">
        <v>395</v>
      </c>
      <c r="G430" s="271" t="s">
        <v>396</v>
      </c>
      <c r="H430" s="272">
        <v>0.63</v>
      </c>
      <c r="I430" s="273"/>
      <c r="J430" s="274">
        <f>ROUND(I430*H430,2)</f>
        <v>0</v>
      </c>
      <c r="K430" s="270" t="s">
        <v>134</v>
      </c>
      <c r="L430" s="275"/>
      <c r="M430" s="276" t="s">
        <v>1</v>
      </c>
      <c r="N430" s="277" t="s">
        <v>45</v>
      </c>
      <c r="O430" s="91"/>
      <c r="P430" s="227">
        <f>O430*H430</f>
        <v>0</v>
      </c>
      <c r="Q430" s="227">
        <v>0.001</v>
      </c>
      <c r="R430" s="227">
        <f>Q430*H430</f>
        <v>0.00063000000000000003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192</v>
      </c>
      <c r="AT430" s="229" t="s">
        <v>364</v>
      </c>
      <c r="AU430" s="229" t="s">
        <v>90</v>
      </c>
      <c r="AY430" s="17" t="s">
        <v>128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88</v>
      </c>
      <c r="BK430" s="230">
        <f>ROUND(I430*H430,2)</f>
        <v>0</v>
      </c>
      <c r="BL430" s="17" t="s">
        <v>135</v>
      </c>
      <c r="BM430" s="229" t="s">
        <v>397</v>
      </c>
    </row>
    <row r="431" s="2" customFormat="1">
      <c r="A431" s="38"/>
      <c r="B431" s="39"/>
      <c r="C431" s="40"/>
      <c r="D431" s="231" t="s">
        <v>137</v>
      </c>
      <c r="E431" s="40"/>
      <c r="F431" s="232" t="s">
        <v>395</v>
      </c>
      <c r="G431" s="40"/>
      <c r="H431" s="40"/>
      <c r="I431" s="233"/>
      <c r="J431" s="40"/>
      <c r="K431" s="40"/>
      <c r="L431" s="44"/>
      <c r="M431" s="234"/>
      <c r="N431" s="235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137</v>
      </c>
      <c r="AU431" s="17" t="s">
        <v>90</v>
      </c>
    </row>
    <row r="432" s="14" customFormat="1">
      <c r="A432" s="14"/>
      <c r="B432" s="246"/>
      <c r="C432" s="247"/>
      <c r="D432" s="231" t="s">
        <v>149</v>
      </c>
      <c r="E432" s="247"/>
      <c r="F432" s="249" t="s">
        <v>398</v>
      </c>
      <c r="G432" s="247"/>
      <c r="H432" s="250">
        <v>0.63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149</v>
      </c>
      <c r="AU432" s="256" t="s">
        <v>90</v>
      </c>
      <c r="AV432" s="14" t="s">
        <v>90</v>
      </c>
      <c r="AW432" s="14" t="s">
        <v>4</v>
      </c>
      <c r="AX432" s="14" t="s">
        <v>88</v>
      </c>
      <c r="AY432" s="256" t="s">
        <v>128</v>
      </c>
    </row>
    <row r="433" s="2" customFormat="1" ht="24.15" customHeight="1">
      <c r="A433" s="38"/>
      <c r="B433" s="39"/>
      <c r="C433" s="218" t="s">
        <v>399</v>
      </c>
      <c r="D433" s="218" t="s">
        <v>130</v>
      </c>
      <c r="E433" s="219" t="s">
        <v>400</v>
      </c>
      <c r="F433" s="220" t="s">
        <v>401</v>
      </c>
      <c r="G433" s="221" t="s">
        <v>133</v>
      </c>
      <c r="H433" s="222">
        <v>4</v>
      </c>
      <c r="I433" s="223"/>
      <c r="J433" s="224">
        <f>ROUND(I433*H433,2)</f>
        <v>0</v>
      </c>
      <c r="K433" s="220" t="s">
        <v>134</v>
      </c>
      <c r="L433" s="44"/>
      <c r="M433" s="225" t="s">
        <v>1</v>
      </c>
      <c r="N433" s="226" t="s">
        <v>45</v>
      </c>
      <c r="O433" s="91"/>
      <c r="P433" s="227">
        <f>O433*H433</f>
        <v>0</v>
      </c>
      <c r="Q433" s="227">
        <v>0</v>
      </c>
      <c r="R433" s="227">
        <f>Q433*H433</f>
        <v>0</v>
      </c>
      <c r="S433" s="227">
        <v>0</v>
      </c>
      <c r="T433" s="22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9" t="s">
        <v>135</v>
      </c>
      <c r="AT433" s="229" t="s">
        <v>130</v>
      </c>
      <c r="AU433" s="229" t="s">
        <v>90</v>
      </c>
      <c r="AY433" s="17" t="s">
        <v>128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7" t="s">
        <v>88</v>
      </c>
      <c r="BK433" s="230">
        <f>ROUND(I433*H433,2)</f>
        <v>0</v>
      </c>
      <c r="BL433" s="17" t="s">
        <v>135</v>
      </c>
      <c r="BM433" s="229" t="s">
        <v>402</v>
      </c>
    </row>
    <row r="434" s="2" customFormat="1">
      <c r="A434" s="38"/>
      <c r="B434" s="39"/>
      <c r="C434" s="40"/>
      <c r="D434" s="231" t="s">
        <v>137</v>
      </c>
      <c r="E434" s="40"/>
      <c r="F434" s="232" t="s">
        <v>403</v>
      </c>
      <c r="G434" s="40"/>
      <c r="H434" s="40"/>
      <c r="I434" s="233"/>
      <c r="J434" s="40"/>
      <c r="K434" s="40"/>
      <c r="L434" s="44"/>
      <c r="M434" s="234"/>
      <c r="N434" s="23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137</v>
      </c>
      <c r="AU434" s="17" t="s">
        <v>90</v>
      </c>
    </row>
    <row r="435" s="2" customFormat="1" ht="16.5" customHeight="1">
      <c r="A435" s="38"/>
      <c r="B435" s="39"/>
      <c r="C435" s="268" t="s">
        <v>404</v>
      </c>
      <c r="D435" s="268" t="s">
        <v>364</v>
      </c>
      <c r="E435" s="269" t="s">
        <v>405</v>
      </c>
      <c r="F435" s="270" t="s">
        <v>406</v>
      </c>
      <c r="G435" s="271" t="s">
        <v>133</v>
      </c>
      <c r="H435" s="272">
        <v>4</v>
      </c>
      <c r="I435" s="273"/>
      <c r="J435" s="274">
        <f>ROUND(I435*H435,2)</f>
        <v>0</v>
      </c>
      <c r="K435" s="270" t="s">
        <v>134</v>
      </c>
      <c r="L435" s="275"/>
      <c r="M435" s="276" t="s">
        <v>1</v>
      </c>
      <c r="N435" s="277" t="s">
        <v>45</v>
      </c>
      <c r="O435" s="91"/>
      <c r="P435" s="227">
        <f>O435*H435</f>
        <v>0</v>
      </c>
      <c r="Q435" s="227">
        <v>0.017999999999999999</v>
      </c>
      <c r="R435" s="227">
        <f>Q435*H435</f>
        <v>0.071999999999999995</v>
      </c>
      <c r="S435" s="227">
        <v>0</v>
      </c>
      <c r="T435" s="22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9" t="s">
        <v>192</v>
      </c>
      <c r="AT435" s="229" t="s">
        <v>364</v>
      </c>
      <c r="AU435" s="229" t="s">
        <v>90</v>
      </c>
      <c r="AY435" s="17" t="s">
        <v>128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7" t="s">
        <v>88</v>
      </c>
      <c r="BK435" s="230">
        <f>ROUND(I435*H435,2)</f>
        <v>0</v>
      </c>
      <c r="BL435" s="17" t="s">
        <v>135</v>
      </c>
      <c r="BM435" s="229" t="s">
        <v>407</v>
      </c>
    </row>
    <row r="436" s="2" customFormat="1">
      <c r="A436" s="38"/>
      <c r="B436" s="39"/>
      <c r="C436" s="40"/>
      <c r="D436" s="231" t="s">
        <v>137</v>
      </c>
      <c r="E436" s="40"/>
      <c r="F436" s="232" t="s">
        <v>406</v>
      </c>
      <c r="G436" s="40"/>
      <c r="H436" s="40"/>
      <c r="I436" s="233"/>
      <c r="J436" s="40"/>
      <c r="K436" s="40"/>
      <c r="L436" s="44"/>
      <c r="M436" s="234"/>
      <c r="N436" s="235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137</v>
      </c>
      <c r="AU436" s="17" t="s">
        <v>90</v>
      </c>
    </row>
    <row r="437" s="2" customFormat="1" ht="24.15" customHeight="1">
      <c r="A437" s="38"/>
      <c r="B437" s="39"/>
      <c r="C437" s="218" t="s">
        <v>408</v>
      </c>
      <c r="D437" s="218" t="s">
        <v>130</v>
      </c>
      <c r="E437" s="219" t="s">
        <v>409</v>
      </c>
      <c r="F437" s="220" t="s">
        <v>410</v>
      </c>
      <c r="G437" s="221" t="s">
        <v>133</v>
      </c>
      <c r="H437" s="222">
        <v>66.667000000000002</v>
      </c>
      <c r="I437" s="223"/>
      <c r="J437" s="224">
        <f>ROUND(I437*H437,2)</f>
        <v>0</v>
      </c>
      <c r="K437" s="220" t="s">
        <v>134</v>
      </c>
      <c r="L437" s="44"/>
      <c r="M437" s="225" t="s">
        <v>1</v>
      </c>
      <c r="N437" s="226" t="s">
        <v>45</v>
      </c>
      <c r="O437" s="91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135</v>
      </c>
      <c r="AT437" s="229" t="s">
        <v>130</v>
      </c>
      <c r="AU437" s="229" t="s">
        <v>90</v>
      </c>
      <c r="AY437" s="17" t="s">
        <v>128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88</v>
      </c>
      <c r="BK437" s="230">
        <f>ROUND(I437*H437,2)</f>
        <v>0</v>
      </c>
      <c r="BL437" s="17" t="s">
        <v>135</v>
      </c>
      <c r="BM437" s="229" t="s">
        <v>411</v>
      </c>
    </row>
    <row r="438" s="2" customFormat="1">
      <c r="A438" s="38"/>
      <c r="B438" s="39"/>
      <c r="C438" s="40"/>
      <c r="D438" s="231" t="s">
        <v>137</v>
      </c>
      <c r="E438" s="40"/>
      <c r="F438" s="232" t="s">
        <v>412</v>
      </c>
      <c r="G438" s="40"/>
      <c r="H438" s="40"/>
      <c r="I438" s="233"/>
      <c r="J438" s="40"/>
      <c r="K438" s="40"/>
      <c r="L438" s="44"/>
      <c r="M438" s="234"/>
      <c r="N438" s="235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137</v>
      </c>
      <c r="AU438" s="17" t="s">
        <v>90</v>
      </c>
    </row>
    <row r="439" s="13" customFormat="1">
      <c r="A439" s="13"/>
      <c r="B439" s="236"/>
      <c r="C439" s="237"/>
      <c r="D439" s="231" t="s">
        <v>149</v>
      </c>
      <c r="E439" s="238" t="s">
        <v>1</v>
      </c>
      <c r="F439" s="239" t="s">
        <v>413</v>
      </c>
      <c r="G439" s="237"/>
      <c r="H439" s="238" t="s">
        <v>1</v>
      </c>
      <c r="I439" s="240"/>
      <c r="J439" s="237"/>
      <c r="K439" s="237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149</v>
      </c>
      <c r="AU439" s="245" t="s">
        <v>90</v>
      </c>
      <c r="AV439" s="13" t="s">
        <v>88</v>
      </c>
      <c r="AW439" s="13" t="s">
        <v>36</v>
      </c>
      <c r="AX439" s="13" t="s">
        <v>80</v>
      </c>
      <c r="AY439" s="245" t="s">
        <v>128</v>
      </c>
    </row>
    <row r="440" s="13" customFormat="1">
      <c r="A440" s="13"/>
      <c r="B440" s="236"/>
      <c r="C440" s="237"/>
      <c r="D440" s="231" t="s">
        <v>149</v>
      </c>
      <c r="E440" s="238" t="s">
        <v>1</v>
      </c>
      <c r="F440" s="239" t="s">
        <v>414</v>
      </c>
      <c r="G440" s="237"/>
      <c r="H440" s="238" t="s">
        <v>1</v>
      </c>
      <c r="I440" s="240"/>
      <c r="J440" s="237"/>
      <c r="K440" s="237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149</v>
      </c>
      <c r="AU440" s="245" t="s">
        <v>90</v>
      </c>
      <c r="AV440" s="13" t="s">
        <v>88</v>
      </c>
      <c r="AW440" s="13" t="s">
        <v>36</v>
      </c>
      <c r="AX440" s="13" t="s">
        <v>80</v>
      </c>
      <c r="AY440" s="245" t="s">
        <v>128</v>
      </c>
    </row>
    <row r="441" s="14" customFormat="1">
      <c r="A441" s="14"/>
      <c r="B441" s="246"/>
      <c r="C441" s="247"/>
      <c r="D441" s="231" t="s">
        <v>149</v>
      </c>
      <c r="E441" s="248" t="s">
        <v>1</v>
      </c>
      <c r="F441" s="249" t="s">
        <v>415</v>
      </c>
      <c r="G441" s="247"/>
      <c r="H441" s="250">
        <v>66.667000000000002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149</v>
      </c>
      <c r="AU441" s="256" t="s">
        <v>90</v>
      </c>
      <c r="AV441" s="14" t="s">
        <v>90</v>
      </c>
      <c r="AW441" s="14" t="s">
        <v>36</v>
      </c>
      <c r="AX441" s="14" t="s">
        <v>80</v>
      </c>
      <c r="AY441" s="256" t="s">
        <v>128</v>
      </c>
    </row>
    <row r="442" s="15" customFormat="1">
      <c r="A442" s="15"/>
      <c r="B442" s="257"/>
      <c r="C442" s="258"/>
      <c r="D442" s="231" t="s">
        <v>149</v>
      </c>
      <c r="E442" s="259" t="s">
        <v>1</v>
      </c>
      <c r="F442" s="260" t="s">
        <v>162</v>
      </c>
      <c r="G442" s="258"/>
      <c r="H442" s="261">
        <v>66.667000000000002</v>
      </c>
      <c r="I442" s="262"/>
      <c r="J442" s="258"/>
      <c r="K442" s="258"/>
      <c r="L442" s="263"/>
      <c r="M442" s="264"/>
      <c r="N442" s="265"/>
      <c r="O442" s="265"/>
      <c r="P442" s="265"/>
      <c r="Q442" s="265"/>
      <c r="R442" s="265"/>
      <c r="S442" s="265"/>
      <c r="T442" s="26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7" t="s">
        <v>149</v>
      </c>
      <c r="AU442" s="267" t="s">
        <v>90</v>
      </c>
      <c r="AV442" s="15" t="s">
        <v>135</v>
      </c>
      <c r="AW442" s="15" t="s">
        <v>36</v>
      </c>
      <c r="AX442" s="15" t="s">
        <v>88</v>
      </c>
      <c r="AY442" s="267" t="s">
        <v>128</v>
      </c>
    </row>
    <row r="443" s="2" customFormat="1" ht="24.15" customHeight="1">
      <c r="A443" s="38"/>
      <c r="B443" s="39"/>
      <c r="C443" s="218" t="s">
        <v>416</v>
      </c>
      <c r="D443" s="218" t="s">
        <v>130</v>
      </c>
      <c r="E443" s="219" t="s">
        <v>417</v>
      </c>
      <c r="F443" s="220" t="s">
        <v>418</v>
      </c>
      <c r="G443" s="221" t="s">
        <v>133</v>
      </c>
      <c r="H443" s="222">
        <v>66.667000000000002</v>
      </c>
      <c r="I443" s="223"/>
      <c r="J443" s="224">
        <f>ROUND(I443*H443,2)</f>
        <v>0</v>
      </c>
      <c r="K443" s="220" t="s">
        <v>134</v>
      </c>
      <c r="L443" s="44"/>
      <c r="M443" s="225" t="s">
        <v>1</v>
      </c>
      <c r="N443" s="226" t="s">
        <v>45</v>
      </c>
      <c r="O443" s="91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9" t="s">
        <v>135</v>
      </c>
      <c r="AT443" s="229" t="s">
        <v>130</v>
      </c>
      <c r="AU443" s="229" t="s">
        <v>90</v>
      </c>
      <c r="AY443" s="17" t="s">
        <v>128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17" t="s">
        <v>88</v>
      </c>
      <c r="BK443" s="230">
        <f>ROUND(I443*H443,2)</f>
        <v>0</v>
      </c>
      <c r="BL443" s="17" t="s">
        <v>135</v>
      </c>
      <c r="BM443" s="229" t="s">
        <v>419</v>
      </c>
    </row>
    <row r="444" s="2" customFormat="1">
      <c r="A444" s="38"/>
      <c r="B444" s="39"/>
      <c r="C444" s="40"/>
      <c r="D444" s="231" t="s">
        <v>137</v>
      </c>
      <c r="E444" s="40"/>
      <c r="F444" s="232" t="s">
        <v>420</v>
      </c>
      <c r="G444" s="40"/>
      <c r="H444" s="40"/>
      <c r="I444" s="233"/>
      <c r="J444" s="40"/>
      <c r="K444" s="40"/>
      <c r="L444" s="44"/>
      <c r="M444" s="234"/>
      <c r="N444" s="235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137</v>
      </c>
      <c r="AU444" s="17" t="s">
        <v>90</v>
      </c>
    </row>
    <row r="445" s="13" customFormat="1">
      <c r="A445" s="13"/>
      <c r="B445" s="236"/>
      <c r="C445" s="237"/>
      <c r="D445" s="231" t="s">
        <v>149</v>
      </c>
      <c r="E445" s="238" t="s">
        <v>1</v>
      </c>
      <c r="F445" s="239" t="s">
        <v>413</v>
      </c>
      <c r="G445" s="237"/>
      <c r="H445" s="238" t="s">
        <v>1</v>
      </c>
      <c r="I445" s="240"/>
      <c r="J445" s="237"/>
      <c r="K445" s="237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149</v>
      </c>
      <c r="AU445" s="245" t="s">
        <v>90</v>
      </c>
      <c r="AV445" s="13" t="s">
        <v>88</v>
      </c>
      <c r="AW445" s="13" t="s">
        <v>36</v>
      </c>
      <c r="AX445" s="13" t="s">
        <v>80</v>
      </c>
      <c r="AY445" s="245" t="s">
        <v>128</v>
      </c>
    </row>
    <row r="446" s="13" customFormat="1">
      <c r="A446" s="13"/>
      <c r="B446" s="236"/>
      <c r="C446" s="237"/>
      <c r="D446" s="231" t="s">
        <v>149</v>
      </c>
      <c r="E446" s="238" t="s">
        <v>1</v>
      </c>
      <c r="F446" s="239" t="s">
        <v>414</v>
      </c>
      <c r="G446" s="237"/>
      <c r="H446" s="238" t="s">
        <v>1</v>
      </c>
      <c r="I446" s="240"/>
      <c r="J446" s="237"/>
      <c r="K446" s="237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149</v>
      </c>
      <c r="AU446" s="245" t="s">
        <v>90</v>
      </c>
      <c r="AV446" s="13" t="s">
        <v>88</v>
      </c>
      <c r="AW446" s="13" t="s">
        <v>36</v>
      </c>
      <c r="AX446" s="13" t="s">
        <v>80</v>
      </c>
      <c r="AY446" s="245" t="s">
        <v>128</v>
      </c>
    </row>
    <row r="447" s="14" customFormat="1">
      <c r="A447" s="14"/>
      <c r="B447" s="246"/>
      <c r="C447" s="247"/>
      <c r="D447" s="231" t="s">
        <v>149</v>
      </c>
      <c r="E447" s="248" t="s">
        <v>1</v>
      </c>
      <c r="F447" s="249" t="s">
        <v>415</v>
      </c>
      <c r="G447" s="247"/>
      <c r="H447" s="250">
        <v>66.667000000000002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149</v>
      </c>
      <c r="AU447" s="256" t="s">
        <v>90</v>
      </c>
      <c r="AV447" s="14" t="s">
        <v>90</v>
      </c>
      <c r="AW447" s="14" t="s">
        <v>36</v>
      </c>
      <c r="AX447" s="14" t="s">
        <v>80</v>
      </c>
      <c r="AY447" s="256" t="s">
        <v>128</v>
      </c>
    </row>
    <row r="448" s="15" customFormat="1">
      <c r="A448" s="15"/>
      <c r="B448" s="257"/>
      <c r="C448" s="258"/>
      <c r="D448" s="231" t="s">
        <v>149</v>
      </c>
      <c r="E448" s="259" t="s">
        <v>1</v>
      </c>
      <c r="F448" s="260" t="s">
        <v>162</v>
      </c>
      <c r="G448" s="258"/>
      <c r="H448" s="261">
        <v>66.667000000000002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7" t="s">
        <v>149</v>
      </c>
      <c r="AU448" s="267" t="s">
        <v>90</v>
      </c>
      <c r="AV448" s="15" t="s">
        <v>135</v>
      </c>
      <c r="AW448" s="15" t="s">
        <v>36</v>
      </c>
      <c r="AX448" s="15" t="s">
        <v>88</v>
      </c>
      <c r="AY448" s="267" t="s">
        <v>128</v>
      </c>
    </row>
    <row r="449" s="2" customFormat="1" ht="16.5" customHeight="1">
      <c r="A449" s="38"/>
      <c r="B449" s="39"/>
      <c r="C449" s="268" t="s">
        <v>421</v>
      </c>
      <c r="D449" s="268" t="s">
        <v>364</v>
      </c>
      <c r="E449" s="269" t="s">
        <v>422</v>
      </c>
      <c r="F449" s="270" t="s">
        <v>423</v>
      </c>
      <c r="G449" s="271" t="s">
        <v>293</v>
      </c>
      <c r="H449" s="272">
        <v>6</v>
      </c>
      <c r="I449" s="273"/>
      <c r="J449" s="274">
        <f>ROUND(I449*H449,2)</f>
        <v>0</v>
      </c>
      <c r="K449" s="270" t="s">
        <v>134</v>
      </c>
      <c r="L449" s="275"/>
      <c r="M449" s="276" t="s">
        <v>1</v>
      </c>
      <c r="N449" s="277" t="s">
        <v>45</v>
      </c>
      <c r="O449" s="91"/>
      <c r="P449" s="227">
        <f>O449*H449</f>
        <v>0</v>
      </c>
      <c r="Q449" s="227">
        <v>0.20000000000000001</v>
      </c>
      <c r="R449" s="227">
        <f>Q449*H449</f>
        <v>1.2000000000000002</v>
      </c>
      <c r="S449" s="227">
        <v>0</v>
      </c>
      <c r="T449" s="22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9" t="s">
        <v>192</v>
      </c>
      <c r="AT449" s="229" t="s">
        <v>364</v>
      </c>
      <c r="AU449" s="229" t="s">
        <v>90</v>
      </c>
      <c r="AY449" s="17" t="s">
        <v>128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7" t="s">
        <v>88</v>
      </c>
      <c r="BK449" s="230">
        <f>ROUND(I449*H449,2)</f>
        <v>0</v>
      </c>
      <c r="BL449" s="17" t="s">
        <v>135</v>
      </c>
      <c r="BM449" s="229" t="s">
        <v>424</v>
      </c>
    </row>
    <row r="450" s="2" customFormat="1">
      <c r="A450" s="38"/>
      <c r="B450" s="39"/>
      <c r="C450" s="40"/>
      <c r="D450" s="231" t="s">
        <v>137</v>
      </c>
      <c r="E450" s="40"/>
      <c r="F450" s="232" t="s">
        <v>423</v>
      </c>
      <c r="G450" s="40"/>
      <c r="H450" s="40"/>
      <c r="I450" s="233"/>
      <c r="J450" s="40"/>
      <c r="K450" s="40"/>
      <c r="L450" s="44"/>
      <c r="M450" s="234"/>
      <c r="N450" s="235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137</v>
      </c>
      <c r="AU450" s="17" t="s">
        <v>90</v>
      </c>
    </row>
    <row r="451" s="13" customFormat="1">
      <c r="A451" s="13"/>
      <c r="B451" s="236"/>
      <c r="C451" s="237"/>
      <c r="D451" s="231" t="s">
        <v>149</v>
      </c>
      <c r="E451" s="238" t="s">
        <v>1</v>
      </c>
      <c r="F451" s="239" t="s">
        <v>413</v>
      </c>
      <c r="G451" s="237"/>
      <c r="H451" s="238" t="s">
        <v>1</v>
      </c>
      <c r="I451" s="240"/>
      <c r="J451" s="237"/>
      <c r="K451" s="237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149</v>
      </c>
      <c r="AU451" s="245" t="s">
        <v>90</v>
      </c>
      <c r="AV451" s="13" t="s">
        <v>88</v>
      </c>
      <c r="AW451" s="13" t="s">
        <v>36</v>
      </c>
      <c r="AX451" s="13" t="s">
        <v>80</v>
      </c>
      <c r="AY451" s="245" t="s">
        <v>128</v>
      </c>
    </row>
    <row r="452" s="13" customFormat="1">
      <c r="A452" s="13"/>
      <c r="B452" s="236"/>
      <c r="C452" s="237"/>
      <c r="D452" s="231" t="s">
        <v>149</v>
      </c>
      <c r="E452" s="238" t="s">
        <v>1</v>
      </c>
      <c r="F452" s="239" t="s">
        <v>414</v>
      </c>
      <c r="G452" s="237"/>
      <c r="H452" s="238" t="s">
        <v>1</v>
      </c>
      <c r="I452" s="240"/>
      <c r="J452" s="237"/>
      <c r="K452" s="237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149</v>
      </c>
      <c r="AU452" s="245" t="s">
        <v>90</v>
      </c>
      <c r="AV452" s="13" t="s">
        <v>88</v>
      </c>
      <c r="AW452" s="13" t="s">
        <v>36</v>
      </c>
      <c r="AX452" s="13" t="s">
        <v>80</v>
      </c>
      <c r="AY452" s="245" t="s">
        <v>128</v>
      </c>
    </row>
    <row r="453" s="14" customFormat="1">
      <c r="A453" s="14"/>
      <c r="B453" s="246"/>
      <c r="C453" s="247"/>
      <c r="D453" s="231" t="s">
        <v>149</v>
      </c>
      <c r="E453" s="248" t="s">
        <v>1</v>
      </c>
      <c r="F453" s="249" t="s">
        <v>425</v>
      </c>
      <c r="G453" s="247"/>
      <c r="H453" s="250">
        <v>6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6" t="s">
        <v>149</v>
      </c>
      <c r="AU453" s="256" t="s">
        <v>90</v>
      </c>
      <c r="AV453" s="14" t="s">
        <v>90</v>
      </c>
      <c r="AW453" s="14" t="s">
        <v>36</v>
      </c>
      <c r="AX453" s="14" t="s">
        <v>80</v>
      </c>
      <c r="AY453" s="256" t="s">
        <v>128</v>
      </c>
    </row>
    <row r="454" s="15" customFormat="1">
      <c r="A454" s="15"/>
      <c r="B454" s="257"/>
      <c r="C454" s="258"/>
      <c r="D454" s="231" t="s">
        <v>149</v>
      </c>
      <c r="E454" s="259" t="s">
        <v>1</v>
      </c>
      <c r="F454" s="260" t="s">
        <v>162</v>
      </c>
      <c r="G454" s="258"/>
      <c r="H454" s="261">
        <v>6</v>
      </c>
      <c r="I454" s="262"/>
      <c r="J454" s="258"/>
      <c r="K454" s="258"/>
      <c r="L454" s="263"/>
      <c r="M454" s="264"/>
      <c r="N454" s="265"/>
      <c r="O454" s="265"/>
      <c r="P454" s="265"/>
      <c r="Q454" s="265"/>
      <c r="R454" s="265"/>
      <c r="S454" s="265"/>
      <c r="T454" s="26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7" t="s">
        <v>149</v>
      </c>
      <c r="AU454" s="267" t="s">
        <v>90</v>
      </c>
      <c r="AV454" s="15" t="s">
        <v>135</v>
      </c>
      <c r="AW454" s="15" t="s">
        <v>36</v>
      </c>
      <c r="AX454" s="15" t="s">
        <v>88</v>
      </c>
      <c r="AY454" s="267" t="s">
        <v>128</v>
      </c>
    </row>
    <row r="455" s="12" customFormat="1" ht="22.8" customHeight="1">
      <c r="A455" s="12"/>
      <c r="B455" s="202"/>
      <c r="C455" s="203"/>
      <c r="D455" s="204" t="s">
        <v>79</v>
      </c>
      <c r="E455" s="216" t="s">
        <v>90</v>
      </c>
      <c r="F455" s="216" t="s">
        <v>426</v>
      </c>
      <c r="G455" s="203"/>
      <c r="H455" s="203"/>
      <c r="I455" s="206"/>
      <c r="J455" s="217">
        <f>BK455</f>
        <v>0</v>
      </c>
      <c r="K455" s="203"/>
      <c r="L455" s="208"/>
      <c r="M455" s="209"/>
      <c r="N455" s="210"/>
      <c r="O455" s="210"/>
      <c r="P455" s="211">
        <f>SUM(P456:P470)</f>
        <v>0</v>
      </c>
      <c r="Q455" s="210"/>
      <c r="R455" s="211">
        <f>SUM(R456:R470)</f>
        <v>51.020254999999999</v>
      </c>
      <c r="S455" s="210"/>
      <c r="T455" s="212">
        <f>SUM(T456:T470)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3" t="s">
        <v>88</v>
      </c>
      <c r="AT455" s="214" t="s">
        <v>79</v>
      </c>
      <c r="AU455" s="214" t="s">
        <v>88</v>
      </c>
      <c r="AY455" s="213" t="s">
        <v>128</v>
      </c>
      <c r="BK455" s="215">
        <f>SUM(BK456:BK470)</f>
        <v>0</v>
      </c>
    </row>
    <row r="456" s="2" customFormat="1" ht="37.8" customHeight="1">
      <c r="A456" s="38"/>
      <c r="B456" s="39"/>
      <c r="C456" s="218" t="s">
        <v>427</v>
      </c>
      <c r="D456" s="218" t="s">
        <v>130</v>
      </c>
      <c r="E456" s="219" t="s">
        <v>428</v>
      </c>
      <c r="F456" s="220" t="s">
        <v>429</v>
      </c>
      <c r="G456" s="221" t="s">
        <v>200</v>
      </c>
      <c r="H456" s="222">
        <v>249.5</v>
      </c>
      <c r="I456" s="223"/>
      <c r="J456" s="224">
        <f>ROUND(I456*H456,2)</f>
        <v>0</v>
      </c>
      <c r="K456" s="220" t="s">
        <v>134</v>
      </c>
      <c r="L456" s="44"/>
      <c r="M456" s="225" t="s">
        <v>1</v>
      </c>
      <c r="N456" s="226" t="s">
        <v>45</v>
      </c>
      <c r="O456" s="91"/>
      <c r="P456" s="227">
        <f>O456*H456</f>
        <v>0</v>
      </c>
      <c r="Q456" s="227">
        <v>0.20449000000000001</v>
      </c>
      <c r="R456" s="227">
        <f>Q456*H456</f>
        <v>51.020254999999999</v>
      </c>
      <c r="S456" s="227">
        <v>0</v>
      </c>
      <c r="T456" s="228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9" t="s">
        <v>135</v>
      </c>
      <c r="AT456" s="229" t="s">
        <v>130</v>
      </c>
      <c r="AU456" s="229" t="s">
        <v>90</v>
      </c>
      <c r="AY456" s="17" t="s">
        <v>128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17" t="s">
        <v>88</v>
      </c>
      <c r="BK456" s="230">
        <f>ROUND(I456*H456,2)</f>
        <v>0</v>
      </c>
      <c r="BL456" s="17" t="s">
        <v>135</v>
      </c>
      <c r="BM456" s="229" t="s">
        <v>430</v>
      </c>
    </row>
    <row r="457" s="2" customFormat="1">
      <c r="A457" s="38"/>
      <c r="B457" s="39"/>
      <c r="C457" s="40"/>
      <c r="D457" s="231" t="s">
        <v>137</v>
      </c>
      <c r="E457" s="40"/>
      <c r="F457" s="232" t="s">
        <v>429</v>
      </c>
      <c r="G457" s="40"/>
      <c r="H457" s="40"/>
      <c r="I457" s="233"/>
      <c r="J457" s="40"/>
      <c r="K457" s="40"/>
      <c r="L457" s="44"/>
      <c r="M457" s="234"/>
      <c r="N457" s="235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137</v>
      </c>
      <c r="AU457" s="17" t="s">
        <v>90</v>
      </c>
    </row>
    <row r="458" s="13" customFormat="1">
      <c r="A458" s="13"/>
      <c r="B458" s="236"/>
      <c r="C458" s="237"/>
      <c r="D458" s="231" t="s">
        <v>149</v>
      </c>
      <c r="E458" s="238" t="s">
        <v>1</v>
      </c>
      <c r="F458" s="239" t="s">
        <v>150</v>
      </c>
      <c r="G458" s="237"/>
      <c r="H458" s="238" t="s">
        <v>1</v>
      </c>
      <c r="I458" s="240"/>
      <c r="J458" s="237"/>
      <c r="K458" s="237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149</v>
      </c>
      <c r="AU458" s="245" t="s">
        <v>90</v>
      </c>
      <c r="AV458" s="13" t="s">
        <v>88</v>
      </c>
      <c r="AW458" s="13" t="s">
        <v>36</v>
      </c>
      <c r="AX458" s="13" t="s">
        <v>80</v>
      </c>
      <c r="AY458" s="245" t="s">
        <v>128</v>
      </c>
    </row>
    <row r="459" s="13" customFormat="1">
      <c r="A459" s="13"/>
      <c r="B459" s="236"/>
      <c r="C459" s="237"/>
      <c r="D459" s="231" t="s">
        <v>149</v>
      </c>
      <c r="E459" s="238" t="s">
        <v>1</v>
      </c>
      <c r="F459" s="239" t="s">
        <v>239</v>
      </c>
      <c r="G459" s="237"/>
      <c r="H459" s="238" t="s">
        <v>1</v>
      </c>
      <c r="I459" s="240"/>
      <c r="J459" s="237"/>
      <c r="K459" s="237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149</v>
      </c>
      <c r="AU459" s="245" t="s">
        <v>90</v>
      </c>
      <c r="AV459" s="13" t="s">
        <v>88</v>
      </c>
      <c r="AW459" s="13" t="s">
        <v>36</v>
      </c>
      <c r="AX459" s="13" t="s">
        <v>80</v>
      </c>
      <c r="AY459" s="245" t="s">
        <v>128</v>
      </c>
    </row>
    <row r="460" s="14" customFormat="1">
      <c r="A460" s="14"/>
      <c r="B460" s="246"/>
      <c r="C460" s="247"/>
      <c r="D460" s="231" t="s">
        <v>149</v>
      </c>
      <c r="E460" s="248" t="s">
        <v>1</v>
      </c>
      <c r="F460" s="249" t="s">
        <v>431</v>
      </c>
      <c r="G460" s="247"/>
      <c r="H460" s="250">
        <v>139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6" t="s">
        <v>149</v>
      </c>
      <c r="AU460" s="256" t="s">
        <v>90</v>
      </c>
      <c r="AV460" s="14" t="s">
        <v>90</v>
      </c>
      <c r="AW460" s="14" t="s">
        <v>36</v>
      </c>
      <c r="AX460" s="14" t="s">
        <v>80</v>
      </c>
      <c r="AY460" s="256" t="s">
        <v>128</v>
      </c>
    </row>
    <row r="461" s="13" customFormat="1">
      <c r="A461" s="13"/>
      <c r="B461" s="236"/>
      <c r="C461" s="237"/>
      <c r="D461" s="231" t="s">
        <v>149</v>
      </c>
      <c r="E461" s="238" t="s">
        <v>1</v>
      </c>
      <c r="F461" s="239" t="s">
        <v>202</v>
      </c>
      <c r="G461" s="237"/>
      <c r="H461" s="238" t="s">
        <v>1</v>
      </c>
      <c r="I461" s="240"/>
      <c r="J461" s="237"/>
      <c r="K461" s="237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149</v>
      </c>
      <c r="AU461" s="245" t="s">
        <v>90</v>
      </c>
      <c r="AV461" s="13" t="s">
        <v>88</v>
      </c>
      <c r="AW461" s="13" t="s">
        <v>36</v>
      </c>
      <c r="AX461" s="13" t="s">
        <v>80</v>
      </c>
      <c r="AY461" s="245" t="s">
        <v>128</v>
      </c>
    </row>
    <row r="462" s="14" customFormat="1">
      <c r="A462" s="14"/>
      <c r="B462" s="246"/>
      <c r="C462" s="247"/>
      <c r="D462" s="231" t="s">
        <v>149</v>
      </c>
      <c r="E462" s="248" t="s">
        <v>1</v>
      </c>
      <c r="F462" s="249" t="s">
        <v>192</v>
      </c>
      <c r="G462" s="247"/>
      <c r="H462" s="250">
        <v>8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149</v>
      </c>
      <c r="AU462" s="256" t="s">
        <v>90</v>
      </c>
      <c r="AV462" s="14" t="s">
        <v>90</v>
      </c>
      <c r="AW462" s="14" t="s">
        <v>36</v>
      </c>
      <c r="AX462" s="14" t="s">
        <v>80</v>
      </c>
      <c r="AY462" s="256" t="s">
        <v>128</v>
      </c>
    </row>
    <row r="463" s="13" customFormat="1">
      <c r="A463" s="13"/>
      <c r="B463" s="236"/>
      <c r="C463" s="237"/>
      <c r="D463" s="231" t="s">
        <v>149</v>
      </c>
      <c r="E463" s="238" t="s">
        <v>1</v>
      </c>
      <c r="F463" s="239" t="s">
        <v>155</v>
      </c>
      <c r="G463" s="237"/>
      <c r="H463" s="238" t="s">
        <v>1</v>
      </c>
      <c r="I463" s="240"/>
      <c r="J463" s="237"/>
      <c r="K463" s="237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149</v>
      </c>
      <c r="AU463" s="245" t="s">
        <v>90</v>
      </c>
      <c r="AV463" s="13" t="s">
        <v>88</v>
      </c>
      <c r="AW463" s="13" t="s">
        <v>36</v>
      </c>
      <c r="AX463" s="13" t="s">
        <v>80</v>
      </c>
      <c r="AY463" s="245" t="s">
        <v>128</v>
      </c>
    </row>
    <row r="464" s="14" customFormat="1">
      <c r="A464" s="14"/>
      <c r="B464" s="246"/>
      <c r="C464" s="247"/>
      <c r="D464" s="231" t="s">
        <v>149</v>
      </c>
      <c r="E464" s="248" t="s">
        <v>1</v>
      </c>
      <c r="F464" s="249" t="s">
        <v>432</v>
      </c>
      <c r="G464" s="247"/>
      <c r="H464" s="250">
        <v>6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149</v>
      </c>
      <c r="AU464" s="256" t="s">
        <v>90</v>
      </c>
      <c r="AV464" s="14" t="s">
        <v>90</v>
      </c>
      <c r="AW464" s="14" t="s">
        <v>36</v>
      </c>
      <c r="AX464" s="14" t="s">
        <v>80</v>
      </c>
      <c r="AY464" s="256" t="s">
        <v>128</v>
      </c>
    </row>
    <row r="465" s="14" customFormat="1">
      <c r="A465" s="14"/>
      <c r="B465" s="246"/>
      <c r="C465" s="247"/>
      <c r="D465" s="231" t="s">
        <v>149</v>
      </c>
      <c r="E465" s="248" t="s">
        <v>1</v>
      </c>
      <c r="F465" s="249" t="s">
        <v>143</v>
      </c>
      <c r="G465" s="247"/>
      <c r="H465" s="250">
        <v>3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6" t="s">
        <v>149</v>
      </c>
      <c r="AU465" s="256" t="s">
        <v>90</v>
      </c>
      <c r="AV465" s="14" t="s">
        <v>90</v>
      </c>
      <c r="AW465" s="14" t="s">
        <v>36</v>
      </c>
      <c r="AX465" s="14" t="s">
        <v>80</v>
      </c>
      <c r="AY465" s="256" t="s">
        <v>128</v>
      </c>
    </row>
    <row r="466" s="13" customFormat="1">
      <c r="A466" s="13"/>
      <c r="B466" s="236"/>
      <c r="C466" s="237"/>
      <c r="D466" s="231" t="s">
        <v>149</v>
      </c>
      <c r="E466" s="238" t="s">
        <v>1</v>
      </c>
      <c r="F466" s="239" t="s">
        <v>204</v>
      </c>
      <c r="G466" s="237"/>
      <c r="H466" s="238" t="s">
        <v>1</v>
      </c>
      <c r="I466" s="240"/>
      <c r="J466" s="237"/>
      <c r="K466" s="237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149</v>
      </c>
      <c r="AU466" s="245" t="s">
        <v>90</v>
      </c>
      <c r="AV466" s="13" t="s">
        <v>88</v>
      </c>
      <c r="AW466" s="13" t="s">
        <v>36</v>
      </c>
      <c r="AX466" s="13" t="s">
        <v>80</v>
      </c>
      <c r="AY466" s="245" t="s">
        <v>128</v>
      </c>
    </row>
    <row r="467" s="14" customFormat="1">
      <c r="A467" s="14"/>
      <c r="B467" s="246"/>
      <c r="C467" s="247"/>
      <c r="D467" s="231" t="s">
        <v>149</v>
      </c>
      <c r="E467" s="248" t="s">
        <v>1</v>
      </c>
      <c r="F467" s="249" t="s">
        <v>433</v>
      </c>
      <c r="G467" s="247"/>
      <c r="H467" s="250">
        <v>54.5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149</v>
      </c>
      <c r="AU467" s="256" t="s">
        <v>90</v>
      </c>
      <c r="AV467" s="14" t="s">
        <v>90</v>
      </c>
      <c r="AW467" s="14" t="s">
        <v>36</v>
      </c>
      <c r="AX467" s="14" t="s">
        <v>80</v>
      </c>
      <c r="AY467" s="256" t="s">
        <v>128</v>
      </c>
    </row>
    <row r="468" s="13" customFormat="1">
      <c r="A468" s="13"/>
      <c r="B468" s="236"/>
      <c r="C468" s="237"/>
      <c r="D468" s="231" t="s">
        <v>149</v>
      </c>
      <c r="E468" s="238" t="s">
        <v>1</v>
      </c>
      <c r="F468" s="239" t="s">
        <v>160</v>
      </c>
      <c r="G468" s="237"/>
      <c r="H468" s="238" t="s">
        <v>1</v>
      </c>
      <c r="I468" s="240"/>
      <c r="J468" s="237"/>
      <c r="K468" s="237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149</v>
      </c>
      <c r="AU468" s="245" t="s">
        <v>90</v>
      </c>
      <c r="AV468" s="13" t="s">
        <v>88</v>
      </c>
      <c r="AW468" s="13" t="s">
        <v>36</v>
      </c>
      <c r="AX468" s="13" t="s">
        <v>80</v>
      </c>
      <c r="AY468" s="245" t="s">
        <v>128</v>
      </c>
    </row>
    <row r="469" s="14" customFormat="1">
      <c r="A469" s="14"/>
      <c r="B469" s="246"/>
      <c r="C469" s="247"/>
      <c r="D469" s="231" t="s">
        <v>149</v>
      </c>
      <c r="E469" s="248" t="s">
        <v>1</v>
      </c>
      <c r="F469" s="249" t="s">
        <v>434</v>
      </c>
      <c r="G469" s="247"/>
      <c r="H469" s="250">
        <v>39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149</v>
      </c>
      <c r="AU469" s="256" t="s">
        <v>90</v>
      </c>
      <c r="AV469" s="14" t="s">
        <v>90</v>
      </c>
      <c r="AW469" s="14" t="s">
        <v>36</v>
      </c>
      <c r="AX469" s="14" t="s">
        <v>80</v>
      </c>
      <c r="AY469" s="256" t="s">
        <v>128</v>
      </c>
    </row>
    <row r="470" s="15" customFormat="1">
      <c r="A470" s="15"/>
      <c r="B470" s="257"/>
      <c r="C470" s="258"/>
      <c r="D470" s="231" t="s">
        <v>149</v>
      </c>
      <c r="E470" s="259" t="s">
        <v>1</v>
      </c>
      <c r="F470" s="260" t="s">
        <v>162</v>
      </c>
      <c r="G470" s="258"/>
      <c r="H470" s="261">
        <v>249.5</v>
      </c>
      <c r="I470" s="262"/>
      <c r="J470" s="258"/>
      <c r="K470" s="258"/>
      <c r="L470" s="263"/>
      <c r="M470" s="264"/>
      <c r="N470" s="265"/>
      <c r="O470" s="265"/>
      <c r="P470" s="265"/>
      <c r="Q470" s="265"/>
      <c r="R470" s="265"/>
      <c r="S470" s="265"/>
      <c r="T470" s="26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7" t="s">
        <v>149</v>
      </c>
      <c r="AU470" s="267" t="s">
        <v>90</v>
      </c>
      <c r="AV470" s="15" t="s">
        <v>135</v>
      </c>
      <c r="AW470" s="15" t="s">
        <v>36</v>
      </c>
      <c r="AX470" s="15" t="s">
        <v>88</v>
      </c>
      <c r="AY470" s="267" t="s">
        <v>128</v>
      </c>
    </row>
    <row r="471" s="12" customFormat="1" ht="22.8" customHeight="1">
      <c r="A471" s="12"/>
      <c r="B471" s="202"/>
      <c r="C471" s="203"/>
      <c r="D471" s="204" t="s">
        <v>79</v>
      </c>
      <c r="E471" s="216" t="s">
        <v>143</v>
      </c>
      <c r="F471" s="216" t="s">
        <v>435</v>
      </c>
      <c r="G471" s="203"/>
      <c r="H471" s="203"/>
      <c r="I471" s="206"/>
      <c r="J471" s="217">
        <f>BK471</f>
        <v>0</v>
      </c>
      <c r="K471" s="203"/>
      <c r="L471" s="208"/>
      <c r="M471" s="209"/>
      <c r="N471" s="210"/>
      <c r="O471" s="210"/>
      <c r="P471" s="211">
        <f>SUM(P472:P511)</f>
        <v>0</v>
      </c>
      <c r="Q471" s="210"/>
      <c r="R471" s="211">
        <f>SUM(R472:R511)</f>
        <v>0</v>
      </c>
      <c r="S471" s="210"/>
      <c r="T471" s="212">
        <f>SUM(T472:T511)</f>
        <v>439.51160000000004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3" t="s">
        <v>88</v>
      </c>
      <c r="AT471" s="214" t="s">
        <v>79</v>
      </c>
      <c r="AU471" s="214" t="s">
        <v>88</v>
      </c>
      <c r="AY471" s="213" t="s">
        <v>128</v>
      </c>
      <c r="BK471" s="215">
        <f>SUM(BK472:BK511)</f>
        <v>0</v>
      </c>
    </row>
    <row r="472" s="2" customFormat="1" ht="24.15" customHeight="1">
      <c r="A472" s="38"/>
      <c r="B472" s="39"/>
      <c r="C472" s="218" t="s">
        <v>436</v>
      </c>
      <c r="D472" s="218" t="s">
        <v>130</v>
      </c>
      <c r="E472" s="219" t="s">
        <v>437</v>
      </c>
      <c r="F472" s="220" t="s">
        <v>438</v>
      </c>
      <c r="G472" s="221" t="s">
        <v>293</v>
      </c>
      <c r="H472" s="222">
        <v>199.77799999999999</v>
      </c>
      <c r="I472" s="223"/>
      <c r="J472" s="224">
        <f>ROUND(I472*H472,2)</f>
        <v>0</v>
      </c>
      <c r="K472" s="220" t="s">
        <v>134</v>
      </c>
      <c r="L472" s="44"/>
      <c r="M472" s="225" t="s">
        <v>1</v>
      </c>
      <c r="N472" s="226" t="s">
        <v>45</v>
      </c>
      <c r="O472" s="91"/>
      <c r="P472" s="227">
        <f>O472*H472</f>
        <v>0</v>
      </c>
      <c r="Q472" s="227">
        <v>0</v>
      </c>
      <c r="R472" s="227">
        <f>Q472*H472</f>
        <v>0</v>
      </c>
      <c r="S472" s="227">
        <v>2.2000000000000002</v>
      </c>
      <c r="T472" s="228">
        <f>S472*H472</f>
        <v>439.51160000000004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9" t="s">
        <v>135</v>
      </c>
      <c r="AT472" s="229" t="s">
        <v>130</v>
      </c>
      <c r="AU472" s="229" t="s">
        <v>90</v>
      </c>
      <c r="AY472" s="17" t="s">
        <v>128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17" t="s">
        <v>88</v>
      </c>
      <c r="BK472" s="230">
        <f>ROUND(I472*H472,2)</f>
        <v>0</v>
      </c>
      <c r="BL472" s="17" t="s">
        <v>135</v>
      </c>
      <c r="BM472" s="229" t="s">
        <v>439</v>
      </c>
    </row>
    <row r="473" s="2" customFormat="1">
      <c r="A473" s="38"/>
      <c r="B473" s="39"/>
      <c r="C473" s="40"/>
      <c r="D473" s="231" t="s">
        <v>137</v>
      </c>
      <c r="E473" s="40"/>
      <c r="F473" s="232" t="s">
        <v>440</v>
      </c>
      <c r="G473" s="40"/>
      <c r="H473" s="40"/>
      <c r="I473" s="233"/>
      <c r="J473" s="40"/>
      <c r="K473" s="40"/>
      <c r="L473" s="44"/>
      <c r="M473" s="234"/>
      <c r="N473" s="235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137</v>
      </c>
      <c r="AU473" s="17" t="s">
        <v>90</v>
      </c>
    </row>
    <row r="474" s="13" customFormat="1">
      <c r="A474" s="13"/>
      <c r="B474" s="236"/>
      <c r="C474" s="237"/>
      <c r="D474" s="231" t="s">
        <v>149</v>
      </c>
      <c r="E474" s="238" t="s">
        <v>1</v>
      </c>
      <c r="F474" s="239" t="s">
        <v>441</v>
      </c>
      <c r="G474" s="237"/>
      <c r="H474" s="238" t="s">
        <v>1</v>
      </c>
      <c r="I474" s="240"/>
      <c r="J474" s="237"/>
      <c r="K474" s="237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149</v>
      </c>
      <c r="AU474" s="245" t="s">
        <v>90</v>
      </c>
      <c r="AV474" s="13" t="s">
        <v>88</v>
      </c>
      <c r="AW474" s="13" t="s">
        <v>36</v>
      </c>
      <c r="AX474" s="13" t="s">
        <v>80</v>
      </c>
      <c r="AY474" s="245" t="s">
        <v>128</v>
      </c>
    </row>
    <row r="475" s="13" customFormat="1">
      <c r="A475" s="13"/>
      <c r="B475" s="236"/>
      <c r="C475" s="237"/>
      <c r="D475" s="231" t="s">
        <v>149</v>
      </c>
      <c r="E475" s="238" t="s">
        <v>1</v>
      </c>
      <c r="F475" s="239" t="s">
        <v>239</v>
      </c>
      <c r="G475" s="237"/>
      <c r="H475" s="238" t="s">
        <v>1</v>
      </c>
      <c r="I475" s="240"/>
      <c r="J475" s="237"/>
      <c r="K475" s="237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149</v>
      </c>
      <c r="AU475" s="245" t="s">
        <v>90</v>
      </c>
      <c r="AV475" s="13" t="s">
        <v>88</v>
      </c>
      <c r="AW475" s="13" t="s">
        <v>36</v>
      </c>
      <c r="AX475" s="13" t="s">
        <v>80</v>
      </c>
      <c r="AY475" s="245" t="s">
        <v>128</v>
      </c>
    </row>
    <row r="476" s="14" customFormat="1">
      <c r="A476" s="14"/>
      <c r="B476" s="246"/>
      <c r="C476" s="247"/>
      <c r="D476" s="231" t="s">
        <v>149</v>
      </c>
      <c r="E476" s="248" t="s">
        <v>1</v>
      </c>
      <c r="F476" s="249" t="s">
        <v>442</v>
      </c>
      <c r="G476" s="247"/>
      <c r="H476" s="250">
        <v>136.22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6" t="s">
        <v>149</v>
      </c>
      <c r="AU476" s="256" t="s">
        <v>90</v>
      </c>
      <c r="AV476" s="14" t="s">
        <v>90</v>
      </c>
      <c r="AW476" s="14" t="s">
        <v>36</v>
      </c>
      <c r="AX476" s="14" t="s">
        <v>80</v>
      </c>
      <c r="AY476" s="256" t="s">
        <v>128</v>
      </c>
    </row>
    <row r="477" s="13" customFormat="1">
      <c r="A477" s="13"/>
      <c r="B477" s="236"/>
      <c r="C477" s="237"/>
      <c r="D477" s="231" t="s">
        <v>149</v>
      </c>
      <c r="E477" s="238" t="s">
        <v>1</v>
      </c>
      <c r="F477" s="239" t="s">
        <v>202</v>
      </c>
      <c r="G477" s="237"/>
      <c r="H477" s="238" t="s">
        <v>1</v>
      </c>
      <c r="I477" s="240"/>
      <c r="J477" s="237"/>
      <c r="K477" s="237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149</v>
      </c>
      <c r="AU477" s="245" t="s">
        <v>90</v>
      </c>
      <c r="AV477" s="13" t="s">
        <v>88</v>
      </c>
      <c r="AW477" s="13" t="s">
        <v>36</v>
      </c>
      <c r="AX477" s="13" t="s">
        <v>80</v>
      </c>
      <c r="AY477" s="245" t="s">
        <v>128</v>
      </c>
    </row>
    <row r="478" s="14" customFormat="1">
      <c r="A478" s="14"/>
      <c r="B478" s="246"/>
      <c r="C478" s="247"/>
      <c r="D478" s="231" t="s">
        <v>149</v>
      </c>
      <c r="E478" s="248" t="s">
        <v>1</v>
      </c>
      <c r="F478" s="249" t="s">
        <v>443</v>
      </c>
      <c r="G478" s="247"/>
      <c r="H478" s="250">
        <v>5.7599999999999998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149</v>
      </c>
      <c r="AU478" s="256" t="s">
        <v>90</v>
      </c>
      <c r="AV478" s="14" t="s">
        <v>90</v>
      </c>
      <c r="AW478" s="14" t="s">
        <v>36</v>
      </c>
      <c r="AX478" s="14" t="s">
        <v>80</v>
      </c>
      <c r="AY478" s="256" t="s">
        <v>128</v>
      </c>
    </row>
    <row r="479" s="13" customFormat="1">
      <c r="A479" s="13"/>
      <c r="B479" s="236"/>
      <c r="C479" s="237"/>
      <c r="D479" s="231" t="s">
        <v>149</v>
      </c>
      <c r="E479" s="238" t="s">
        <v>1</v>
      </c>
      <c r="F479" s="239" t="s">
        <v>155</v>
      </c>
      <c r="G479" s="237"/>
      <c r="H479" s="238" t="s">
        <v>1</v>
      </c>
      <c r="I479" s="240"/>
      <c r="J479" s="237"/>
      <c r="K479" s="237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149</v>
      </c>
      <c r="AU479" s="245" t="s">
        <v>90</v>
      </c>
      <c r="AV479" s="13" t="s">
        <v>88</v>
      </c>
      <c r="AW479" s="13" t="s">
        <v>36</v>
      </c>
      <c r="AX479" s="13" t="s">
        <v>80</v>
      </c>
      <c r="AY479" s="245" t="s">
        <v>128</v>
      </c>
    </row>
    <row r="480" s="14" customFormat="1">
      <c r="A480" s="14"/>
      <c r="B480" s="246"/>
      <c r="C480" s="247"/>
      <c r="D480" s="231" t="s">
        <v>149</v>
      </c>
      <c r="E480" s="248" t="s">
        <v>1</v>
      </c>
      <c r="F480" s="249" t="s">
        <v>444</v>
      </c>
      <c r="G480" s="247"/>
      <c r="H480" s="250">
        <v>4.3200000000000003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6" t="s">
        <v>149</v>
      </c>
      <c r="AU480" s="256" t="s">
        <v>90</v>
      </c>
      <c r="AV480" s="14" t="s">
        <v>90</v>
      </c>
      <c r="AW480" s="14" t="s">
        <v>36</v>
      </c>
      <c r="AX480" s="14" t="s">
        <v>80</v>
      </c>
      <c r="AY480" s="256" t="s">
        <v>128</v>
      </c>
    </row>
    <row r="481" s="14" customFormat="1">
      <c r="A481" s="14"/>
      <c r="B481" s="246"/>
      <c r="C481" s="247"/>
      <c r="D481" s="231" t="s">
        <v>149</v>
      </c>
      <c r="E481" s="248" t="s">
        <v>1</v>
      </c>
      <c r="F481" s="249" t="s">
        <v>445</v>
      </c>
      <c r="G481" s="247"/>
      <c r="H481" s="250">
        <v>1.3200000000000001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149</v>
      </c>
      <c r="AU481" s="256" t="s">
        <v>90</v>
      </c>
      <c r="AV481" s="14" t="s">
        <v>90</v>
      </c>
      <c r="AW481" s="14" t="s">
        <v>36</v>
      </c>
      <c r="AX481" s="14" t="s">
        <v>80</v>
      </c>
      <c r="AY481" s="256" t="s">
        <v>128</v>
      </c>
    </row>
    <row r="482" s="13" customFormat="1">
      <c r="A482" s="13"/>
      <c r="B482" s="236"/>
      <c r="C482" s="237"/>
      <c r="D482" s="231" t="s">
        <v>149</v>
      </c>
      <c r="E482" s="238" t="s">
        <v>1</v>
      </c>
      <c r="F482" s="239" t="s">
        <v>204</v>
      </c>
      <c r="G482" s="237"/>
      <c r="H482" s="238" t="s">
        <v>1</v>
      </c>
      <c r="I482" s="240"/>
      <c r="J482" s="237"/>
      <c r="K482" s="237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149</v>
      </c>
      <c r="AU482" s="245" t="s">
        <v>90</v>
      </c>
      <c r="AV482" s="13" t="s">
        <v>88</v>
      </c>
      <c r="AW482" s="13" t="s">
        <v>36</v>
      </c>
      <c r="AX482" s="13" t="s">
        <v>80</v>
      </c>
      <c r="AY482" s="245" t="s">
        <v>128</v>
      </c>
    </row>
    <row r="483" s="14" customFormat="1">
      <c r="A483" s="14"/>
      <c r="B483" s="246"/>
      <c r="C483" s="247"/>
      <c r="D483" s="231" t="s">
        <v>149</v>
      </c>
      <c r="E483" s="248" t="s">
        <v>1</v>
      </c>
      <c r="F483" s="249" t="s">
        <v>446</v>
      </c>
      <c r="G483" s="247"/>
      <c r="H483" s="250">
        <v>23.98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6" t="s">
        <v>149</v>
      </c>
      <c r="AU483" s="256" t="s">
        <v>90</v>
      </c>
      <c r="AV483" s="14" t="s">
        <v>90</v>
      </c>
      <c r="AW483" s="14" t="s">
        <v>36</v>
      </c>
      <c r="AX483" s="14" t="s">
        <v>80</v>
      </c>
      <c r="AY483" s="256" t="s">
        <v>128</v>
      </c>
    </row>
    <row r="484" s="13" customFormat="1">
      <c r="A484" s="13"/>
      <c r="B484" s="236"/>
      <c r="C484" s="237"/>
      <c r="D484" s="231" t="s">
        <v>149</v>
      </c>
      <c r="E484" s="238" t="s">
        <v>1</v>
      </c>
      <c r="F484" s="239" t="s">
        <v>160</v>
      </c>
      <c r="G484" s="237"/>
      <c r="H484" s="238" t="s">
        <v>1</v>
      </c>
      <c r="I484" s="240"/>
      <c r="J484" s="237"/>
      <c r="K484" s="237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149</v>
      </c>
      <c r="AU484" s="245" t="s">
        <v>90</v>
      </c>
      <c r="AV484" s="13" t="s">
        <v>88</v>
      </c>
      <c r="AW484" s="13" t="s">
        <v>36</v>
      </c>
      <c r="AX484" s="13" t="s">
        <v>80</v>
      </c>
      <c r="AY484" s="245" t="s">
        <v>128</v>
      </c>
    </row>
    <row r="485" s="14" customFormat="1">
      <c r="A485" s="14"/>
      <c r="B485" s="246"/>
      <c r="C485" s="247"/>
      <c r="D485" s="231" t="s">
        <v>149</v>
      </c>
      <c r="E485" s="248" t="s">
        <v>1</v>
      </c>
      <c r="F485" s="249" t="s">
        <v>447</v>
      </c>
      <c r="G485" s="247"/>
      <c r="H485" s="250">
        <v>17.16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149</v>
      </c>
      <c r="AU485" s="256" t="s">
        <v>90</v>
      </c>
      <c r="AV485" s="14" t="s">
        <v>90</v>
      </c>
      <c r="AW485" s="14" t="s">
        <v>36</v>
      </c>
      <c r="AX485" s="14" t="s">
        <v>80</v>
      </c>
      <c r="AY485" s="256" t="s">
        <v>128</v>
      </c>
    </row>
    <row r="486" s="13" customFormat="1">
      <c r="A486" s="13"/>
      <c r="B486" s="236"/>
      <c r="C486" s="237"/>
      <c r="D486" s="231" t="s">
        <v>149</v>
      </c>
      <c r="E486" s="238" t="s">
        <v>1</v>
      </c>
      <c r="F486" s="239" t="s">
        <v>448</v>
      </c>
      <c r="G486" s="237"/>
      <c r="H486" s="238" t="s">
        <v>1</v>
      </c>
      <c r="I486" s="240"/>
      <c r="J486" s="237"/>
      <c r="K486" s="237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149</v>
      </c>
      <c r="AU486" s="245" t="s">
        <v>90</v>
      </c>
      <c r="AV486" s="13" t="s">
        <v>88</v>
      </c>
      <c r="AW486" s="13" t="s">
        <v>36</v>
      </c>
      <c r="AX486" s="13" t="s">
        <v>80</v>
      </c>
      <c r="AY486" s="245" t="s">
        <v>128</v>
      </c>
    </row>
    <row r="487" s="14" customFormat="1">
      <c r="A487" s="14"/>
      <c r="B487" s="246"/>
      <c r="C487" s="247"/>
      <c r="D487" s="231" t="s">
        <v>149</v>
      </c>
      <c r="E487" s="248" t="s">
        <v>1</v>
      </c>
      <c r="F487" s="249" t="s">
        <v>449</v>
      </c>
      <c r="G487" s="247"/>
      <c r="H487" s="250">
        <v>2.25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149</v>
      </c>
      <c r="AU487" s="256" t="s">
        <v>90</v>
      </c>
      <c r="AV487" s="14" t="s">
        <v>90</v>
      </c>
      <c r="AW487" s="14" t="s">
        <v>36</v>
      </c>
      <c r="AX487" s="14" t="s">
        <v>80</v>
      </c>
      <c r="AY487" s="256" t="s">
        <v>128</v>
      </c>
    </row>
    <row r="488" s="14" customFormat="1">
      <c r="A488" s="14"/>
      <c r="B488" s="246"/>
      <c r="C488" s="247"/>
      <c r="D488" s="231" t="s">
        <v>149</v>
      </c>
      <c r="E488" s="248" t="s">
        <v>1</v>
      </c>
      <c r="F488" s="249" t="s">
        <v>450</v>
      </c>
      <c r="G488" s="247"/>
      <c r="H488" s="250">
        <v>5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6" t="s">
        <v>149</v>
      </c>
      <c r="AU488" s="256" t="s">
        <v>90</v>
      </c>
      <c r="AV488" s="14" t="s">
        <v>90</v>
      </c>
      <c r="AW488" s="14" t="s">
        <v>36</v>
      </c>
      <c r="AX488" s="14" t="s">
        <v>80</v>
      </c>
      <c r="AY488" s="256" t="s">
        <v>128</v>
      </c>
    </row>
    <row r="489" s="13" customFormat="1">
      <c r="A489" s="13"/>
      <c r="B489" s="236"/>
      <c r="C489" s="237"/>
      <c r="D489" s="231" t="s">
        <v>149</v>
      </c>
      <c r="E489" s="238" t="s">
        <v>1</v>
      </c>
      <c r="F489" s="239" t="s">
        <v>451</v>
      </c>
      <c r="G489" s="237"/>
      <c r="H489" s="238" t="s">
        <v>1</v>
      </c>
      <c r="I489" s="240"/>
      <c r="J489" s="237"/>
      <c r="K489" s="237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149</v>
      </c>
      <c r="AU489" s="245" t="s">
        <v>90</v>
      </c>
      <c r="AV489" s="13" t="s">
        <v>88</v>
      </c>
      <c r="AW489" s="13" t="s">
        <v>36</v>
      </c>
      <c r="AX489" s="13" t="s">
        <v>80</v>
      </c>
      <c r="AY489" s="245" t="s">
        <v>128</v>
      </c>
    </row>
    <row r="490" s="14" customFormat="1">
      <c r="A490" s="14"/>
      <c r="B490" s="246"/>
      <c r="C490" s="247"/>
      <c r="D490" s="231" t="s">
        <v>149</v>
      </c>
      <c r="E490" s="248" t="s">
        <v>1</v>
      </c>
      <c r="F490" s="249" t="s">
        <v>452</v>
      </c>
      <c r="G490" s="247"/>
      <c r="H490" s="250">
        <v>3.7679999999999998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149</v>
      </c>
      <c r="AU490" s="256" t="s">
        <v>90</v>
      </c>
      <c r="AV490" s="14" t="s">
        <v>90</v>
      </c>
      <c r="AW490" s="14" t="s">
        <v>36</v>
      </c>
      <c r="AX490" s="14" t="s">
        <v>80</v>
      </c>
      <c r="AY490" s="256" t="s">
        <v>128</v>
      </c>
    </row>
    <row r="491" s="15" customFormat="1">
      <c r="A491" s="15"/>
      <c r="B491" s="257"/>
      <c r="C491" s="258"/>
      <c r="D491" s="231" t="s">
        <v>149</v>
      </c>
      <c r="E491" s="259" t="s">
        <v>1</v>
      </c>
      <c r="F491" s="260" t="s">
        <v>162</v>
      </c>
      <c r="G491" s="258"/>
      <c r="H491" s="261">
        <v>199.77799999999999</v>
      </c>
      <c r="I491" s="262"/>
      <c r="J491" s="258"/>
      <c r="K491" s="258"/>
      <c r="L491" s="263"/>
      <c r="M491" s="264"/>
      <c r="N491" s="265"/>
      <c r="O491" s="265"/>
      <c r="P491" s="265"/>
      <c r="Q491" s="265"/>
      <c r="R491" s="265"/>
      <c r="S491" s="265"/>
      <c r="T491" s="26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7" t="s">
        <v>149</v>
      </c>
      <c r="AU491" s="267" t="s">
        <v>90</v>
      </c>
      <c r="AV491" s="15" t="s">
        <v>135</v>
      </c>
      <c r="AW491" s="15" t="s">
        <v>36</v>
      </c>
      <c r="AX491" s="15" t="s">
        <v>88</v>
      </c>
      <c r="AY491" s="267" t="s">
        <v>128</v>
      </c>
    </row>
    <row r="492" s="2" customFormat="1" ht="21.75" customHeight="1">
      <c r="A492" s="38"/>
      <c r="B492" s="39"/>
      <c r="C492" s="218" t="s">
        <v>453</v>
      </c>
      <c r="D492" s="218" t="s">
        <v>130</v>
      </c>
      <c r="E492" s="219" t="s">
        <v>454</v>
      </c>
      <c r="F492" s="220" t="s">
        <v>455</v>
      </c>
      <c r="G492" s="221" t="s">
        <v>200</v>
      </c>
      <c r="H492" s="222">
        <v>249.5</v>
      </c>
      <c r="I492" s="223"/>
      <c r="J492" s="224">
        <f>ROUND(I492*H492,2)</f>
        <v>0</v>
      </c>
      <c r="K492" s="220" t="s">
        <v>134</v>
      </c>
      <c r="L492" s="44"/>
      <c r="M492" s="225" t="s">
        <v>1</v>
      </c>
      <c r="N492" s="226" t="s">
        <v>45</v>
      </c>
      <c r="O492" s="91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9" t="s">
        <v>135</v>
      </c>
      <c r="AT492" s="229" t="s">
        <v>130</v>
      </c>
      <c r="AU492" s="229" t="s">
        <v>90</v>
      </c>
      <c r="AY492" s="17" t="s">
        <v>128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17" t="s">
        <v>88</v>
      </c>
      <c r="BK492" s="230">
        <f>ROUND(I492*H492,2)</f>
        <v>0</v>
      </c>
      <c r="BL492" s="17" t="s">
        <v>135</v>
      </c>
      <c r="BM492" s="229" t="s">
        <v>456</v>
      </c>
    </row>
    <row r="493" s="2" customFormat="1">
      <c r="A493" s="38"/>
      <c r="B493" s="39"/>
      <c r="C493" s="40"/>
      <c r="D493" s="231" t="s">
        <v>137</v>
      </c>
      <c r="E493" s="40"/>
      <c r="F493" s="232" t="s">
        <v>455</v>
      </c>
      <c r="G493" s="40"/>
      <c r="H493" s="40"/>
      <c r="I493" s="233"/>
      <c r="J493" s="40"/>
      <c r="K493" s="40"/>
      <c r="L493" s="44"/>
      <c r="M493" s="234"/>
      <c r="N493" s="235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137</v>
      </c>
      <c r="AU493" s="17" t="s">
        <v>90</v>
      </c>
    </row>
    <row r="494" s="13" customFormat="1">
      <c r="A494" s="13"/>
      <c r="B494" s="236"/>
      <c r="C494" s="237"/>
      <c r="D494" s="231" t="s">
        <v>149</v>
      </c>
      <c r="E494" s="238" t="s">
        <v>1</v>
      </c>
      <c r="F494" s="239" t="s">
        <v>457</v>
      </c>
      <c r="G494" s="237"/>
      <c r="H494" s="238" t="s">
        <v>1</v>
      </c>
      <c r="I494" s="240"/>
      <c r="J494" s="237"/>
      <c r="K494" s="237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149</v>
      </c>
      <c r="AU494" s="245" t="s">
        <v>90</v>
      </c>
      <c r="AV494" s="13" t="s">
        <v>88</v>
      </c>
      <c r="AW494" s="13" t="s">
        <v>36</v>
      </c>
      <c r="AX494" s="13" t="s">
        <v>80</v>
      </c>
      <c r="AY494" s="245" t="s">
        <v>128</v>
      </c>
    </row>
    <row r="495" s="13" customFormat="1">
      <c r="A495" s="13"/>
      <c r="B495" s="236"/>
      <c r="C495" s="237"/>
      <c r="D495" s="231" t="s">
        <v>149</v>
      </c>
      <c r="E495" s="238" t="s">
        <v>1</v>
      </c>
      <c r="F495" s="239" t="s">
        <v>239</v>
      </c>
      <c r="G495" s="237"/>
      <c r="H495" s="238" t="s">
        <v>1</v>
      </c>
      <c r="I495" s="240"/>
      <c r="J495" s="237"/>
      <c r="K495" s="237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149</v>
      </c>
      <c r="AU495" s="245" t="s">
        <v>90</v>
      </c>
      <c r="AV495" s="13" t="s">
        <v>88</v>
      </c>
      <c r="AW495" s="13" t="s">
        <v>36</v>
      </c>
      <c r="AX495" s="13" t="s">
        <v>80</v>
      </c>
      <c r="AY495" s="245" t="s">
        <v>128</v>
      </c>
    </row>
    <row r="496" s="14" customFormat="1">
      <c r="A496" s="14"/>
      <c r="B496" s="246"/>
      <c r="C496" s="247"/>
      <c r="D496" s="231" t="s">
        <v>149</v>
      </c>
      <c r="E496" s="248" t="s">
        <v>1</v>
      </c>
      <c r="F496" s="249" t="s">
        <v>431</v>
      </c>
      <c r="G496" s="247"/>
      <c r="H496" s="250">
        <v>139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149</v>
      </c>
      <c r="AU496" s="256" t="s">
        <v>90</v>
      </c>
      <c r="AV496" s="14" t="s">
        <v>90</v>
      </c>
      <c r="AW496" s="14" t="s">
        <v>36</v>
      </c>
      <c r="AX496" s="14" t="s">
        <v>80</v>
      </c>
      <c r="AY496" s="256" t="s">
        <v>128</v>
      </c>
    </row>
    <row r="497" s="13" customFormat="1">
      <c r="A497" s="13"/>
      <c r="B497" s="236"/>
      <c r="C497" s="237"/>
      <c r="D497" s="231" t="s">
        <v>149</v>
      </c>
      <c r="E497" s="238" t="s">
        <v>1</v>
      </c>
      <c r="F497" s="239" t="s">
        <v>202</v>
      </c>
      <c r="G497" s="237"/>
      <c r="H497" s="238" t="s">
        <v>1</v>
      </c>
      <c r="I497" s="240"/>
      <c r="J497" s="237"/>
      <c r="K497" s="237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149</v>
      </c>
      <c r="AU497" s="245" t="s">
        <v>90</v>
      </c>
      <c r="AV497" s="13" t="s">
        <v>88</v>
      </c>
      <c r="AW497" s="13" t="s">
        <v>36</v>
      </c>
      <c r="AX497" s="13" t="s">
        <v>80</v>
      </c>
      <c r="AY497" s="245" t="s">
        <v>128</v>
      </c>
    </row>
    <row r="498" s="14" customFormat="1">
      <c r="A498" s="14"/>
      <c r="B498" s="246"/>
      <c r="C498" s="247"/>
      <c r="D498" s="231" t="s">
        <v>149</v>
      </c>
      <c r="E498" s="248" t="s">
        <v>1</v>
      </c>
      <c r="F498" s="249" t="s">
        <v>192</v>
      </c>
      <c r="G498" s="247"/>
      <c r="H498" s="250">
        <v>8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6" t="s">
        <v>149</v>
      </c>
      <c r="AU498" s="256" t="s">
        <v>90</v>
      </c>
      <c r="AV498" s="14" t="s">
        <v>90</v>
      </c>
      <c r="AW498" s="14" t="s">
        <v>36</v>
      </c>
      <c r="AX498" s="14" t="s">
        <v>80</v>
      </c>
      <c r="AY498" s="256" t="s">
        <v>128</v>
      </c>
    </row>
    <row r="499" s="13" customFormat="1">
      <c r="A499" s="13"/>
      <c r="B499" s="236"/>
      <c r="C499" s="237"/>
      <c r="D499" s="231" t="s">
        <v>149</v>
      </c>
      <c r="E499" s="238" t="s">
        <v>1</v>
      </c>
      <c r="F499" s="239" t="s">
        <v>155</v>
      </c>
      <c r="G499" s="237"/>
      <c r="H499" s="238" t="s">
        <v>1</v>
      </c>
      <c r="I499" s="240"/>
      <c r="J499" s="237"/>
      <c r="K499" s="237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149</v>
      </c>
      <c r="AU499" s="245" t="s">
        <v>90</v>
      </c>
      <c r="AV499" s="13" t="s">
        <v>88</v>
      </c>
      <c r="AW499" s="13" t="s">
        <v>36</v>
      </c>
      <c r="AX499" s="13" t="s">
        <v>80</v>
      </c>
      <c r="AY499" s="245" t="s">
        <v>128</v>
      </c>
    </row>
    <row r="500" s="14" customFormat="1">
      <c r="A500" s="14"/>
      <c r="B500" s="246"/>
      <c r="C500" s="247"/>
      <c r="D500" s="231" t="s">
        <v>149</v>
      </c>
      <c r="E500" s="248" t="s">
        <v>1</v>
      </c>
      <c r="F500" s="249" t="s">
        <v>432</v>
      </c>
      <c r="G500" s="247"/>
      <c r="H500" s="250">
        <v>6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6" t="s">
        <v>149</v>
      </c>
      <c r="AU500" s="256" t="s">
        <v>90</v>
      </c>
      <c r="AV500" s="14" t="s">
        <v>90</v>
      </c>
      <c r="AW500" s="14" t="s">
        <v>36</v>
      </c>
      <c r="AX500" s="14" t="s">
        <v>80</v>
      </c>
      <c r="AY500" s="256" t="s">
        <v>128</v>
      </c>
    </row>
    <row r="501" s="14" customFormat="1">
      <c r="A501" s="14"/>
      <c r="B501" s="246"/>
      <c r="C501" s="247"/>
      <c r="D501" s="231" t="s">
        <v>149</v>
      </c>
      <c r="E501" s="248" t="s">
        <v>1</v>
      </c>
      <c r="F501" s="249" t="s">
        <v>143</v>
      </c>
      <c r="G501" s="247"/>
      <c r="H501" s="250">
        <v>3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149</v>
      </c>
      <c r="AU501" s="256" t="s">
        <v>90</v>
      </c>
      <c r="AV501" s="14" t="s">
        <v>90</v>
      </c>
      <c r="AW501" s="14" t="s">
        <v>36</v>
      </c>
      <c r="AX501" s="14" t="s">
        <v>80</v>
      </c>
      <c r="AY501" s="256" t="s">
        <v>128</v>
      </c>
    </row>
    <row r="502" s="13" customFormat="1">
      <c r="A502" s="13"/>
      <c r="B502" s="236"/>
      <c r="C502" s="237"/>
      <c r="D502" s="231" t="s">
        <v>149</v>
      </c>
      <c r="E502" s="238" t="s">
        <v>1</v>
      </c>
      <c r="F502" s="239" t="s">
        <v>204</v>
      </c>
      <c r="G502" s="237"/>
      <c r="H502" s="238" t="s">
        <v>1</v>
      </c>
      <c r="I502" s="240"/>
      <c r="J502" s="237"/>
      <c r="K502" s="237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149</v>
      </c>
      <c r="AU502" s="245" t="s">
        <v>90</v>
      </c>
      <c r="AV502" s="13" t="s">
        <v>88</v>
      </c>
      <c r="AW502" s="13" t="s">
        <v>36</v>
      </c>
      <c r="AX502" s="13" t="s">
        <v>80</v>
      </c>
      <c r="AY502" s="245" t="s">
        <v>128</v>
      </c>
    </row>
    <row r="503" s="14" customFormat="1">
      <c r="A503" s="14"/>
      <c r="B503" s="246"/>
      <c r="C503" s="247"/>
      <c r="D503" s="231" t="s">
        <v>149</v>
      </c>
      <c r="E503" s="248" t="s">
        <v>1</v>
      </c>
      <c r="F503" s="249" t="s">
        <v>433</v>
      </c>
      <c r="G503" s="247"/>
      <c r="H503" s="250">
        <v>54.5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149</v>
      </c>
      <c r="AU503" s="256" t="s">
        <v>90</v>
      </c>
      <c r="AV503" s="14" t="s">
        <v>90</v>
      </c>
      <c r="AW503" s="14" t="s">
        <v>36</v>
      </c>
      <c r="AX503" s="14" t="s">
        <v>80</v>
      </c>
      <c r="AY503" s="256" t="s">
        <v>128</v>
      </c>
    </row>
    <row r="504" s="13" customFormat="1">
      <c r="A504" s="13"/>
      <c r="B504" s="236"/>
      <c r="C504" s="237"/>
      <c r="D504" s="231" t="s">
        <v>149</v>
      </c>
      <c r="E504" s="238" t="s">
        <v>1</v>
      </c>
      <c r="F504" s="239" t="s">
        <v>160</v>
      </c>
      <c r="G504" s="237"/>
      <c r="H504" s="238" t="s">
        <v>1</v>
      </c>
      <c r="I504" s="240"/>
      <c r="J504" s="237"/>
      <c r="K504" s="237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149</v>
      </c>
      <c r="AU504" s="245" t="s">
        <v>90</v>
      </c>
      <c r="AV504" s="13" t="s">
        <v>88</v>
      </c>
      <c r="AW504" s="13" t="s">
        <v>36</v>
      </c>
      <c r="AX504" s="13" t="s">
        <v>80</v>
      </c>
      <c r="AY504" s="245" t="s">
        <v>128</v>
      </c>
    </row>
    <row r="505" s="14" customFormat="1">
      <c r="A505" s="14"/>
      <c r="B505" s="246"/>
      <c r="C505" s="247"/>
      <c r="D505" s="231" t="s">
        <v>149</v>
      </c>
      <c r="E505" s="248" t="s">
        <v>1</v>
      </c>
      <c r="F505" s="249" t="s">
        <v>434</v>
      </c>
      <c r="G505" s="247"/>
      <c r="H505" s="250">
        <v>39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149</v>
      </c>
      <c r="AU505" s="256" t="s">
        <v>90</v>
      </c>
      <c r="AV505" s="14" t="s">
        <v>90</v>
      </c>
      <c r="AW505" s="14" t="s">
        <v>36</v>
      </c>
      <c r="AX505" s="14" t="s">
        <v>80</v>
      </c>
      <c r="AY505" s="256" t="s">
        <v>128</v>
      </c>
    </row>
    <row r="506" s="15" customFormat="1">
      <c r="A506" s="15"/>
      <c r="B506" s="257"/>
      <c r="C506" s="258"/>
      <c r="D506" s="231" t="s">
        <v>149</v>
      </c>
      <c r="E506" s="259" t="s">
        <v>1</v>
      </c>
      <c r="F506" s="260" t="s">
        <v>162</v>
      </c>
      <c r="G506" s="258"/>
      <c r="H506" s="261">
        <v>249.5</v>
      </c>
      <c r="I506" s="262"/>
      <c r="J506" s="258"/>
      <c r="K506" s="258"/>
      <c r="L506" s="263"/>
      <c r="M506" s="264"/>
      <c r="N506" s="265"/>
      <c r="O506" s="265"/>
      <c r="P506" s="265"/>
      <c r="Q506" s="265"/>
      <c r="R506" s="265"/>
      <c r="S506" s="265"/>
      <c r="T506" s="26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7" t="s">
        <v>149</v>
      </c>
      <c r="AU506" s="267" t="s">
        <v>90</v>
      </c>
      <c r="AV506" s="15" t="s">
        <v>135</v>
      </c>
      <c r="AW506" s="15" t="s">
        <v>36</v>
      </c>
      <c r="AX506" s="15" t="s">
        <v>88</v>
      </c>
      <c r="AY506" s="267" t="s">
        <v>128</v>
      </c>
    </row>
    <row r="507" s="2" customFormat="1" ht="16.5" customHeight="1">
      <c r="A507" s="38"/>
      <c r="B507" s="39"/>
      <c r="C507" s="218" t="s">
        <v>458</v>
      </c>
      <c r="D507" s="218" t="s">
        <v>130</v>
      </c>
      <c r="E507" s="219" t="s">
        <v>459</v>
      </c>
      <c r="F507" s="220" t="s">
        <v>460</v>
      </c>
      <c r="G507" s="221" t="s">
        <v>200</v>
      </c>
      <c r="H507" s="222">
        <v>25</v>
      </c>
      <c r="I507" s="223"/>
      <c r="J507" s="224">
        <f>ROUND(I507*H507,2)</f>
        <v>0</v>
      </c>
      <c r="K507" s="220" t="s">
        <v>1</v>
      </c>
      <c r="L507" s="44"/>
      <c r="M507" s="225" t="s">
        <v>1</v>
      </c>
      <c r="N507" s="226" t="s">
        <v>45</v>
      </c>
      <c r="O507" s="91"/>
      <c r="P507" s="227">
        <f>O507*H507</f>
        <v>0</v>
      </c>
      <c r="Q507" s="227">
        <v>0</v>
      </c>
      <c r="R507" s="227">
        <f>Q507*H507</f>
        <v>0</v>
      </c>
      <c r="S507" s="227">
        <v>0</v>
      </c>
      <c r="T507" s="22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9" t="s">
        <v>135</v>
      </c>
      <c r="AT507" s="229" t="s">
        <v>130</v>
      </c>
      <c r="AU507" s="229" t="s">
        <v>90</v>
      </c>
      <c r="AY507" s="17" t="s">
        <v>128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17" t="s">
        <v>88</v>
      </c>
      <c r="BK507" s="230">
        <f>ROUND(I507*H507,2)</f>
        <v>0</v>
      </c>
      <c r="BL507" s="17" t="s">
        <v>135</v>
      </c>
      <c r="BM507" s="229" t="s">
        <v>461</v>
      </c>
    </row>
    <row r="508" s="2" customFormat="1">
      <c r="A508" s="38"/>
      <c r="B508" s="39"/>
      <c r="C508" s="40"/>
      <c r="D508" s="231" t="s">
        <v>137</v>
      </c>
      <c r="E508" s="40"/>
      <c r="F508" s="232" t="s">
        <v>460</v>
      </c>
      <c r="G508" s="40"/>
      <c r="H508" s="40"/>
      <c r="I508" s="233"/>
      <c r="J508" s="40"/>
      <c r="K508" s="40"/>
      <c r="L508" s="44"/>
      <c r="M508" s="234"/>
      <c r="N508" s="235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137</v>
      </c>
      <c r="AU508" s="17" t="s">
        <v>90</v>
      </c>
    </row>
    <row r="509" s="13" customFormat="1">
      <c r="A509" s="13"/>
      <c r="B509" s="236"/>
      <c r="C509" s="237"/>
      <c r="D509" s="231" t="s">
        <v>149</v>
      </c>
      <c r="E509" s="238" t="s">
        <v>1</v>
      </c>
      <c r="F509" s="239" t="s">
        <v>462</v>
      </c>
      <c r="G509" s="237"/>
      <c r="H509" s="238" t="s">
        <v>1</v>
      </c>
      <c r="I509" s="240"/>
      <c r="J509" s="237"/>
      <c r="K509" s="237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149</v>
      </c>
      <c r="AU509" s="245" t="s">
        <v>90</v>
      </c>
      <c r="AV509" s="13" t="s">
        <v>88</v>
      </c>
      <c r="AW509" s="13" t="s">
        <v>36</v>
      </c>
      <c r="AX509" s="13" t="s">
        <v>80</v>
      </c>
      <c r="AY509" s="245" t="s">
        <v>128</v>
      </c>
    </row>
    <row r="510" s="13" customFormat="1">
      <c r="A510" s="13"/>
      <c r="B510" s="236"/>
      <c r="C510" s="237"/>
      <c r="D510" s="231" t="s">
        <v>149</v>
      </c>
      <c r="E510" s="238" t="s">
        <v>1</v>
      </c>
      <c r="F510" s="239" t="s">
        <v>239</v>
      </c>
      <c r="G510" s="237"/>
      <c r="H510" s="238" t="s">
        <v>1</v>
      </c>
      <c r="I510" s="240"/>
      <c r="J510" s="237"/>
      <c r="K510" s="237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149</v>
      </c>
      <c r="AU510" s="245" t="s">
        <v>90</v>
      </c>
      <c r="AV510" s="13" t="s">
        <v>88</v>
      </c>
      <c r="AW510" s="13" t="s">
        <v>36</v>
      </c>
      <c r="AX510" s="13" t="s">
        <v>80</v>
      </c>
      <c r="AY510" s="245" t="s">
        <v>128</v>
      </c>
    </row>
    <row r="511" s="14" customFormat="1">
      <c r="A511" s="14"/>
      <c r="B511" s="246"/>
      <c r="C511" s="247"/>
      <c r="D511" s="231" t="s">
        <v>149</v>
      </c>
      <c r="E511" s="248" t="s">
        <v>1</v>
      </c>
      <c r="F511" s="249" t="s">
        <v>311</v>
      </c>
      <c r="G511" s="247"/>
      <c r="H511" s="250">
        <v>25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149</v>
      </c>
      <c r="AU511" s="256" t="s">
        <v>90</v>
      </c>
      <c r="AV511" s="14" t="s">
        <v>90</v>
      </c>
      <c r="AW511" s="14" t="s">
        <v>36</v>
      </c>
      <c r="AX511" s="14" t="s">
        <v>88</v>
      </c>
      <c r="AY511" s="256" t="s">
        <v>128</v>
      </c>
    </row>
    <row r="512" s="12" customFormat="1" ht="22.8" customHeight="1">
      <c r="A512" s="12"/>
      <c r="B512" s="202"/>
      <c r="C512" s="203"/>
      <c r="D512" s="204" t="s">
        <v>79</v>
      </c>
      <c r="E512" s="216" t="s">
        <v>135</v>
      </c>
      <c r="F512" s="216" t="s">
        <v>463</v>
      </c>
      <c r="G512" s="203"/>
      <c r="H512" s="203"/>
      <c r="I512" s="206"/>
      <c r="J512" s="217">
        <f>BK512</f>
        <v>0</v>
      </c>
      <c r="K512" s="203"/>
      <c r="L512" s="208"/>
      <c r="M512" s="209"/>
      <c r="N512" s="210"/>
      <c r="O512" s="210"/>
      <c r="P512" s="211">
        <f>SUM(P513:P614)</f>
        <v>0</v>
      </c>
      <c r="Q512" s="210"/>
      <c r="R512" s="211">
        <f>SUM(R513:R614)</f>
        <v>61.444200549999998</v>
      </c>
      <c r="S512" s="210"/>
      <c r="T512" s="212">
        <f>SUM(T513:T614)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3" t="s">
        <v>88</v>
      </c>
      <c r="AT512" s="214" t="s">
        <v>79</v>
      </c>
      <c r="AU512" s="214" t="s">
        <v>88</v>
      </c>
      <c r="AY512" s="213" t="s">
        <v>128</v>
      </c>
      <c r="BK512" s="215">
        <f>SUM(BK513:BK614)</f>
        <v>0</v>
      </c>
    </row>
    <row r="513" s="2" customFormat="1" ht="16.5" customHeight="1">
      <c r="A513" s="38"/>
      <c r="B513" s="39"/>
      <c r="C513" s="218" t="s">
        <v>464</v>
      </c>
      <c r="D513" s="218" t="s">
        <v>130</v>
      </c>
      <c r="E513" s="219" t="s">
        <v>465</v>
      </c>
      <c r="F513" s="220" t="s">
        <v>466</v>
      </c>
      <c r="G513" s="221" t="s">
        <v>293</v>
      </c>
      <c r="H513" s="222">
        <v>31.754999999999999</v>
      </c>
      <c r="I513" s="223"/>
      <c r="J513" s="224">
        <f>ROUND(I513*H513,2)</f>
        <v>0</v>
      </c>
      <c r="K513" s="220" t="s">
        <v>134</v>
      </c>
      <c r="L513" s="44"/>
      <c r="M513" s="225" t="s">
        <v>1</v>
      </c>
      <c r="N513" s="226" t="s">
        <v>45</v>
      </c>
      <c r="O513" s="91"/>
      <c r="P513" s="227">
        <f>O513*H513</f>
        <v>0</v>
      </c>
      <c r="Q513" s="227">
        <v>1.7034</v>
      </c>
      <c r="R513" s="227">
        <f>Q513*H513</f>
        <v>54.091467000000002</v>
      </c>
      <c r="S513" s="227">
        <v>0</v>
      </c>
      <c r="T513" s="228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9" t="s">
        <v>135</v>
      </c>
      <c r="AT513" s="229" t="s">
        <v>130</v>
      </c>
      <c r="AU513" s="229" t="s">
        <v>90</v>
      </c>
      <c r="AY513" s="17" t="s">
        <v>128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7" t="s">
        <v>88</v>
      </c>
      <c r="BK513" s="230">
        <f>ROUND(I513*H513,2)</f>
        <v>0</v>
      </c>
      <c r="BL513" s="17" t="s">
        <v>135</v>
      </c>
      <c r="BM513" s="229" t="s">
        <v>467</v>
      </c>
    </row>
    <row r="514" s="2" customFormat="1">
      <c r="A514" s="38"/>
      <c r="B514" s="39"/>
      <c r="C514" s="40"/>
      <c r="D514" s="231" t="s">
        <v>137</v>
      </c>
      <c r="E514" s="40"/>
      <c r="F514" s="232" t="s">
        <v>466</v>
      </c>
      <c r="G514" s="40"/>
      <c r="H514" s="40"/>
      <c r="I514" s="233"/>
      <c r="J514" s="40"/>
      <c r="K514" s="40"/>
      <c r="L514" s="44"/>
      <c r="M514" s="234"/>
      <c r="N514" s="235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137</v>
      </c>
      <c r="AU514" s="17" t="s">
        <v>90</v>
      </c>
    </row>
    <row r="515" s="13" customFormat="1">
      <c r="A515" s="13"/>
      <c r="B515" s="236"/>
      <c r="C515" s="237"/>
      <c r="D515" s="231" t="s">
        <v>149</v>
      </c>
      <c r="E515" s="238" t="s">
        <v>1</v>
      </c>
      <c r="F515" s="239" t="s">
        <v>150</v>
      </c>
      <c r="G515" s="237"/>
      <c r="H515" s="238" t="s">
        <v>1</v>
      </c>
      <c r="I515" s="240"/>
      <c r="J515" s="237"/>
      <c r="K515" s="237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149</v>
      </c>
      <c r="AU515" s="245" t="s">
        <v>90</v>
      </c>
      <c r="AV515" s="13" t="s">
        <v>88</v>
      </c>
      <c r="AW515" s="13" t="s">
        <v>36</v>
      </c>
      <c r="AX515" s="13" t="s">
        <v>80</v>
      </c>
      <c r="AY515" s="245" t="s">
        <v>128</v>
      </c>
    </row>
    <row r="516" s="13" customFormat="1">
      <c r="A516" s="13"/>
      <c r="B516" s="236"/>
      <c r="C516" s="237"/>
      <c r="D516" s="231" t="s">
        <v>149</v>
      </c>
      <c r="E516" s="238" t="s">
        <v>1</v>
      </c>
      <c r="F516" s="239" t="s">
        <v>239</v>
      </c>
      <c r="G516" s="237"/>
      <c r="H516" s="238" t="s">
        <v>1</v>
      </c>
      <c r="I516" s="240"/>
      <c r="J516" s="237"/>
      <c r="K516" s="237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149</v>
      </c>
      <c r="AU516" s="245" t="s">
        <v>90</v>
      </c>
      <c r="AV516" s="13" t="s">
        <v>88</v>
      </c>
      <c r="AW516" s="13" t="s">
        <v>36</v>
      </c>
      <c r="AX516" s="13" t="s">
        <v>80</v>
      </c>
      <c r="AY516" s="245" t="s">
        <v>128</v>
      </c>
    </row>
    <row r="517" s="14" customFormat="1">
      <c r="A517" s="14"/>
      <c r="B517" s="246"/>
      <c r="C517" s="247"/>
      <c r="D517" s="231" t="s">
        <v>149</v>
      </c>
      <c r="E517" s="248" t="s">
        <v>1</v>
      </c>
      <c r="F517" s="249" t="s">
        <v>468</v>
      </c>
      <c r="G517" s="247"/>
      <c r="H517" s="250">
        <v>19.460000000000001</v>
      </c>
      <c r="I517" s="251"/>
      <c r="J517" s="247"/>
      <c r="K517" s="247"/>
      <c r="L517" s="252"/>
      <c r="M517" s="253"/>
      <c r="N517" s="254"/>
      <c r="O517" s="254"/>
      <c r="P517" s="254"/>
      <c r="Q517" s="254"/>
      <c r="R517" s="254"/>
      <c r="S517" s="254"/>
      <c r="T517" s="25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6" t="s">
        <v>149</v>
      </c>
      <c r="AU517" s="256" t="s">
        <v>90</v>
      </c>
      <c r="AV517" s="14" t="s">
        <v>90</v>
      </c>
      <c r="AW517" s="14" t="s">
        <v>36</v>
      </c>
      <c r="AX517" s="14" t="s">
        <v>80</v>
      </c>
      <c r="AY517" s="256" t="s">
        <v>128</v>
      </c>
    </row>
    <row r="518" s="13" customFormat="1">
      <c r="A518" s="13"/>
      <c r="B518" s="236"/>
      <c r="C518" s="237"/>
      <c r="D518" s="231" t="s">
        <v>149</v>
      </c>
      <c r="E518" s="238" t="s">
        <v>1</v>
      </c>
      <c r="F518" s="239" t="s">
        <v>202</v>
      </c>
      <c r="G518" s="237"/>
      <c r="H518" s="238" t="s">
        <v>1</v>
      </c>
      <c r="I518" s="240"/>
      <c r="J518" s="237"/>
      <c r="K518" s="237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149</v>
      </c>
      <c r="AU518" s="245" t="s">
        <v>90</v>
      </c>
      <c r="AV518" s="13" t="s">
        <v>88</v>
      </c>
      <c r="AW518" s="13" t="s">
        <v>36</v>
      </c>
      <c r="AX518" s="13" t="s">
        <v>80</v>
      </c>
      <c r="AY518" s="245" t="s">
        <v>128</v>
      </c>
    </row>
    <row r="519" s="14" customFormat="1">
      <c r="A519" s="14"/>
      <c r="B519" s="246"/>
      <c r="C519" s="247"/>
      <c r="D519" s="231" t="s">
        <v>149</v>
      </c>
      <c r="E519" s="248" t="s">
        <v>1</v>
      </c>
      <c r="F519" s="249" t="s">
        <v>469</v>
      </c>
      <c r="G519" s="247"/>
      <c r="H519" s="250">
        <v>0.95999999999999996</v>
      </c>
      <c r="I519" s="251"/>
      <c r="J519" s="247"/>
      <c r="K519" s="247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149</v>
      </c>
      <c r="AU519" s="256" t="s">
        <v>90</v>
      </c>
      <c r="AV519" s="14" t="s">
        <v>90</v>
      </c>
      <c r="AW519" s="14" t="s">
        <v>36</v>
      </c>
      <c r="AX519" s="14" t="s">
        <v>80</v>
      </c>
      <c r="AY519" s="256" t="s">
        <v>128</v>
      </c>
    </row>
    <row r="520" s="13" customFormat="1">
      <c r="A520" s="13"/>
      <c r="B520" s="236"/>
      <c r="C520" s="237"/>
      <c r="D520" s="231" t="s">
        <v>149</v>
      </c>
      <c r="E520" s="238" t="s">
        <v>1</v>
      </c>
      <c r="F520" s="239" t="s">
        <v>155</v>
      </c>
      <c r="G520" s="237"/>
      <c r="H520" s="238" t="s">
        <v>1</v>
      </c>
      <c r="I520" s="240"/>
      <c r="J520" s="237"/>
      <c r="K520" s="237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149</v>
      </c>
      <c r="AU520" s="245" t="s">
        <v>90</v>
      </c>
      <c r="AV520" s="13" t="s">
        <v>88</v>
      </c>
      <c r="AW520" s="13" t="s">
        <v>36</v>
      </c>
      <c r="AX520" s="13" t="s">
        <v>80</v>
      </c>
      <c r="AY520" s="245" t="s">
        <v>128</v>
      </c>
    </row>
    <row r="521" s="14" customFormat="1">
      <c r="A521" s="14"/>
      <c r="B521" s="246"/>
      <c r="C521" s="247"/>
      <c r="D521" s="231" t="s">
        <v>149</v>
      </c>
      <c r="E521" s="248" t="s">
        <v>1</v>
      </c>
      <c r="F521" s="249" t="s">
        <v>470</v>
      </c>
      <c r="G521" s="247"/>
      <c r="H521" s="250">
        <v>0.71999999999999997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6" t="s">
        <v>149</v>
      </c>
      <c r="AU521" s="256" t="s">
        <v>90</v>
      </c>
      <c r="AV521" s="14" t="s">
        <v>90</v>
      </c>
      <c r="AW521" s="14" t="s">
        <v>36</v>
      </c>
      <c r="AX521" s="14" t="s">
        <v>80</v>
      </c>
      <c r="AY521" s="256" t="s">
        <v>128</v>
      </c>
    </row>
    <row r="522" s="14" customFormat="1">
      <c r="A522" s="14"/>
      <c r="B522" s="246"/>
      <c r="C522" s="247"/>
      <c r="D522" s="231" t="s">
        <v>149</v>
      </c>
      <c r="E522" s="248" t="s">
        <v>1</v>
      </c>
      <c r="F522" s="249" t="s">
        <v>471</v>
      </c>
      <c r="G522" s="247"/>
      <c r="H522" s="250">
        <v>0.33000000000000002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149</v>
      </c>
      <c r="AU522" s="256" t="s">
        <v>90</v>
      </c>
      <c r="AV522" s="14" t="s">
        <v>90</v>
      </c>
      <c r="AW522" s="14" t="s">
        <v>36</v>
      </c>
      <c r="AX522" s="14" t="s">
        <v>80</v>
      </c>
      <c r="AY522" s="256" t="s">
        <v>128</v>
      </c>
    </row>
    <row r="523" s="13" customFormat="1">
      <c r="A523" s="13"/>
      <c r="B523" s="236"/>
      <c r="C523" s="237"/>
      <c r="D523" s="231" t="s">
        <v>149</v>
      </c>
      <c r="E523" s="238" t="s">
        <v>1</v>
      </c>
      <c r="F523" s="239" t="s">
        <v>204</v>
      </c>
      <c r="G523" s="237"/>
      <c r="H523" s="238" t="s">
        <v>1</v>
      </c>
      <c r="I523" s="240"/>
      <c r="J523" s="237"/>
      <c r="K523" s="237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149</v>
      </c>
      <c r="AU523" s="245" t="s">
        <v>90</v>
      </c>
      <c r="AV523" s="13" t="s">
        <v>88</v>
      </c>
      <c r="AW523" s="13" t="s">
        <v>36</v>
      </c>
      <c r="AX523" s="13" t="s">
        <v>80</v>
      </c>
      <c r="AY523" s="245" t="s">
        <v>128</v>
      </c>
    </row>
    <row r="524" s="14" customFormat="1">
      <c r="A524" s="14"/>
      <c r="B524" s="246"/>
      <c r="C524" s="247"/>
      <c r="D524" s="231" t="s">
        <v>149</v>
      </c>
      <c r="E524" s="248" t="s">
        <v>1</v>
      </c>
      <c r="F524" s="249" t="s">
        <v>472</v>
      </c>
      <c r="G524" s="247"/>
      <c r="H524" s="250">
        <v>5.9950000000000001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149</v>
      </c>
      <c r="AU524" s="256" t="s">
        <v>90</v>
      </c>
      <c r="AV524" s="14" t="s">
        <v>90</v>
      </c>
      <c r="AW524" s="14" t="s">
        <v>36</v>
      </c>
      <c r="AX524" s="14" t="s">
        <v>80</v>
      </c>
      <c r="AY524" s="256" t="s">
        <v>128</v>
      </c>
    </row>
    <row r="525" s="13" customFormat="1">
      <c r="A525" s="13"/>
      <c r="B525" s="236"/>
      <c r="C525" s="237"/>
      <c r="D525" s="231" t="s">
        <v>149</v>
      </c>
      <c r="E525" s="238" t="s">
        <v>1</v>
      </c>
      <c r="F525" s="239" t="s">
        <v>160</v>
      </c>
      <c r="G525" s="237"/>
      <c r="H525" s="238" t="s">
        <v>1</v>
      </c>
      <c r="I525" s="240"/>
      <c r="J525" s="237"/>
      <c r="K525" s="237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149</v>
      </c>
      <c r="AU525" s="245" t="s">
        <v>90</v>
      </c>
      <c r="AV525" s="13" t="s">
        <v>88</v>
      </c>
      <c r="AW525" s="13" t="s">
        <v>36</v>
      </c>
      <c r="AX525" s="13" t="s">
        <v>80</v>
      </c>
      <c r="AY525" s="245" t="s">
        <v>128</v>
      </c>
    </row>
    <row r="526" s="14" customFormat="1">
      <c r="A526" s="14"/>
      <c r="B526" s="246"/>
      <c r="C526" s="247"/>
      <c r="D526" s="231" t="s">
        <v>149</v>
      </c>
      <c r="E526" s="248" t="s">
        <v>1</v>
      </c>
      <c r="F526" s="249" t="s">
        <v>473</v>
      </c>
      <c r="G526" s="247"/>
      <c r="H526" s="250">
        <v>4.29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6" t="s">
        <v>149</v>
      </c>
      <c r="AU526" s="256" t="s">
        <v>90</v>
      </c>
      <c r="AV526" s="14" t="s">
        <v>90</v>
      </c>
      <c r="AW526" s="14" t="s">
        <v>36</v>
      </c>
      <c r="AX526" s="14" t="s">
        <v>80</v>
      </c>
      <c r="AY526" s="256" t="s">
        <v>128</v>
      </c>
    </row>
    <row r="527" s="15" customFormat="1">
      <c r="A527" s="15"/>
      <c r="B527" s="257"/>
      <c r="C527" s="258"/>
      <c r="D527" s="231" t="s">
        <v>149</v>
      </c>
      <c r="E527" s="259" t="s">
        <v>1</v>
      </c>
      <c r="F527" s="260" t="s">
        <v>162</v>
      </c>
      <c r="G527" s="258"/>
      <c r="H527" s="261">
        <v>31.754999999999999</v>
      </c>
      <c r="I527" s="262"/>
      <c r="J527" s="258"/>
      <c r="K527" s="258"/>
      <c r="L527" s="263"/>
      <c r="M527" s="264"/>
      <c r="N527" s="265"/>
      <c r="O527" s="265"/>
      <c r="P527" s="265"/>
      <c r="Q527" s="265"/>
      <c r="R527" s="265"/>
      <c r="S527" s="265"/>
      <c r="T527" s="26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7" t="s">
        <v>149</v>
      </c>
      <c r="AU527" s="267" t="s">
        <v>90</v>
      </c>
      <c r="AV527" s="15" t="s">
        <v>135</v>
      </c>
      <c r="AW527" s="15" t="s">
        <v>36</v>
      </c>
      <c r="AX527" s="15" t="s">
        <v>88</v>
      </c>
      <c r="AY527" s="267" t="s">
        <v>128</v>
      </c>
    </row>
    <row r="528" s="2" customFormat="1" ht="24.15" customHeight="1">
      <c r="A528" s="38"/>
      <c r="B528" s="39"/>
      <c r="C528" s="218" t="s">
        <v>474</v>
      </c>
      <c r="D528" s="218" t="s">
        <v>130</v>
      </c>
      <c r="E528" s="219" t="s">
        <v>475</v>
      </c>
      <c r="F528" s="220" t="s">
        <v>476</v>
      </c>
      <c r="G528" s="221" t="s">
        <v>133</v>
      </c>
      <c r="H528" s="222">
        <v>200.255</v>
      </c>
      <c r="I528" s="223"/>
      <c r="J528" s="224">
        <f>ROUND(I528*H528,2)</f>
        <v>0</v>
      </c>
      <c r="K528" s="220" t="s">
        <v>134</v>
      </c>
      <c r="L528" s="44"/>
      <c r="M528" s="225" t="s">
        <v>1</v>
      </c>
      <c r="N528" s="226" t="s">
        <v>45</v>
      </c>
      <c r="O528" s="91"/>
      <c r="P528" s="227">
        <f>O528*H528</f>
        <v>0</v>
      </c>
      <c r="Q528" s="227">
        <v>0.00165</v>
      </c>
      <c r="R528" s="227">
        <f>Q528*H528</f>
        <v>0.33042074999999999</v>
      </c>
      <c r="S528" s="227">
        <v>0</v>
      </c>
      <c r="T528" s="228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9" t="s">
        <v>135</v>
      </c>
      <c r="AT528" s="229" t="s">
        <v>130</v>
      </c>
      <c r="AU528" s="229" t="s">
        <v>90</v>
      </c>
      <c r="AY528" s="17" t="s">
        <v>128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17" t="s">
        <v>88</v>
      </c>
      <c r="BK528" s="230">
        <f>ROUND(I528*H528,2)</f>
        <v>0</v>
      </c>
      <c r="BL528" s="17" t="s">
        <v>135</v>
      </c>
      <c r="BM528" s="229" t="s">
        <v>477</v>
      </c>
    </row>
    <row r="529" s="2" customFormat="1">
      <c r="A529" s="38"/>
      <c r="B529" s="39"/>
      <c r="C529" s="40"/>
      <c r="D529" s="231" t="s">
        <v>137</v>
      </c>
      <c r="E529" s="40"/>
      <c r="F529" s="232" t="s">
        <v>476</v>
      </c>
      <c r="G529" s="40"/>
      <c r="H529" s="40"/>
      <c r="I529" s="233"/>
      <c r="J529" s="40"/>
      <c r="K529" s="40"/>
      <c r="L529" s="44"/>
      <c r="M529" s="234"/>
      <c r="N529" s="235"/>
      <c r="O529" s="91"/>
      <c r="P529" s="91"/>
      <c r="Q529" s="91"/>
      <c r="R529" s="91"/>
      <c r="S529" s="91"/>
      <c r="T529" s="92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137</v>
      </c>
      <c r="AU529" s="17" t="s">
        <v>90</v>
      </c>
    </row>
    <row r="530" s="13" customFormat="1">
      <c r="A530" s="13"/>
      <c r="B530" s="236"/>
      <c r="C530" s="237"/>
      <c r="D530" s="231" t="s">
        <v>149</v>
      </c>
      <c r="E530" s="238" t="s">
        <v>1</v>
      </c>
      <c r="F530" s="239" t="s">
        <v>457</v>
      </c>
      <c r="G530" s="237"/>
      <c r="H530" s="238" t="s">
        <v>1</v>
      </c>
      <c r="I530" s="240"/>
      <c r="J530" s="237"/>
      <c r="K530" s="237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149</v>
      </c>
      <c r="AU530" s="245" t="s">
        <v>90</v>
      </c>
      <c r="AV530" s="13" t="s">
        <v>88</v>
      </c>
      <c r="AW530" s="13" t="s">
        <v>36</v>
      </c>
      <c r="AX530" s="13" t="s">
        <v>80</v>
      </c>
      <c r="AY530" s="245" t="s">
        <v>128</v>
      </c>
    </row>
    <row r="531" s="13" customFormat="1">
      <c r="A531" s="13"/>
      <c r="B531" s="236"/>
      <c r="C531" s="237"/>
      <c r="D531" s="231" t="s">
        <v>149</v>
      </c>
      <c r="E531" s="238" t="s">
        <v>1</v>
      </c>
      <c r="F531" s="239" t="s">
        <v>239</v>
      </c>
      <c r="G531" s="237"/>
      <c r="H531" s="238" t="s">
        <v>1</v>
      </c>
      <c r="I531" s="240"/>
      <c r="J531" s="237"/>
      <c r="K531" s="237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149</v>
      </c>
      <c r="AU531" s="245" t="s">
        <v>90</v>
      </c>
      <c r="AV531" s="13" t="s">
        <v>88</v>
      </c>
      <c r="AW531" s="13" t="s">
        <v>36</v>
      </c>
      <c r="AX531" s="13" t="s">
        <v>80</v>
      </c>
      <c r="AY531" s="245" t="s">
        <v>128</v>
      </c>
    </row>
    <row r="532" s="14" customFormat="1">
      <c r="A532" s="14"/>
      <c r="B532" s="246"/>
      <c r="C532" s="247"/>
      <c r="D532" s="231" t="s">
        <v>149</v>
      </c>
      <c r="E532" s="248" t="s">
        <v>1</v>
      </c>
      <c r="F532" s="249" t="s">
        <v>478</v>
      </c>
      <c r="G532" s="247"/>
      <c r="H532" s="250">
        <v>111.2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149</v>
      </c>
      <c r="AU532" s="256" t="s">
        <v>90</v>
      </c>
      <c r="AV532" s="14" t="s">
        <v>90</v>
      </c>
      <c r="AW532" s="14" t="s">
        <v>36</v>
      </c>
      <c r="AX532" s="14" t="s">
        <v>80</v>
      </c>
      <c r="AY532" s="256" t="s">
        <v>128</v>
      </c>
    </row>
    <row r="533" s="13" customFormat="1">
      <c r="A533" s="13"/>
      <c r="B533" s="236"/>
      <c r="C533" s="237"/>
      <c r="D533" s="231" t="s">
        <v>149</v>
      </c>
      <c r="E533" s="238" t="s">
        <v>1</v>
      </c>
      <c r="F533" s="239" t="s">
        <v>202</v>
      </c>
      <c r="G533" s="237"/>
      <c r="H533" s="238" t="s">
        <v>1</v>
      </c>
      <c r="I533" s="240"/>
      <c r="J533" s="237"/>
      <c r="K533" s="237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149</v>
      </c>
      <c r="AU533" s="245" t="s">
        <v>90</v>
      </c>
      <c r="AV533" s="13" t="s">
        <v>88</v>
      </c>
      <c r="AW533" s="13" t="s">
        <v>36</v>
      </c>
      <c r="AX533" s="13" t="s">
        <v>80</v>
      </c>
      <c r="AY533" s="245" t="s">
        <v>128</v>
      </c>
    </row>
    <row r="534" s="14" customFormat="1">
      <c r="A534" s="14"/>
      <c r="B534" s="246"/>
      <c r="C534" s="247"/>
      <c r="D534" s="231" t="s">
        <v>149</v>
      </c>
      <c r="E534" s="248" t="s">
        <v>1</v>
      </c>
      <c r="F534" s="249" t="s">
        <v>479</v>
      </c>
      <c r="G534" s="247"/>
      <c r="H534" s="250">
        <v>6.4000000000000004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6" t="s">
        <v>149</v>
      </c>
      <c r="AU534" s="256" t="s">
        <v>90</v>
      </c>
      <c r="AV534" s="14" t="s">
        <v>90</v>
      </c>
      <c r="AW534" s="14" t="s">
        <v>36</v>
      </c>
      <c r="AX534" s="14" t="s">
        <v>80</v>
      </c>
      <c r="AY534" s="256" t="s">
        <v>128</v>
      </c>
    </row>
    <row r="535" s="13" customFormat="1">
      <c r="A535" s="13"/>
      <c r="B535" s="236"/>
      <c r="C535" s="237"/>
      <c r="D535" s="231" t="s">
        <v>149</v>
      </c>
      <c r="E535" s="238" t="s">
        <v>1</v>
      </c>
      <c r="F535" s="239" t="s">
        <v>155</v>
      </c>
      <c r="G535" s="237"/>
      <c r="H535" s="238" t="s">
        <v>1</v>
      </c>
      <c r="I535" s="240"/>
      <c r="J535" s="237"/>
      <c r="K535" s="237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149</v>
      </c>
      <c r="AU535" s="245" t="s">
        <v>90</v>
      </c>
      <c r="AV535" s="13" t="s">
        <v>88</v>
      </c>
      <c r="AW535" s="13" t="s">
        <v>36</v>
      </c>
      <c r="AX535" s="13" t="s">
        <v>80</v>
      </c>
      <c r="AY535" s="245" t="s">
        <v>128</v>
      </c>
    </row>
    <row r="536" s="14" customFormat="1">
      <c r="A536" s="14"/>
      <c r="B536" s="246"/>
      <c r="C536" s="247"/>
      <c r="D536" s="231" t="s">
        <v>149</v>
      </c>
      <c r="E536" s="248" t="s">
        <v>1</v>
      </c>
      <c r="F536" s="249" t="s">
        <v>480</v>
      </c>
      <c r="G536" s="247"/>
      <c r="H536" s="250">
        <v>5.4550000000000001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149</v>
      </c>
      <c r="AU536" s="256" t="s">
        <v>90</v>
      </c>
      <c r="AV536" s="14" t="s">
        <v>90</v>
      </c>
      <c r="AW536" s="14" t="s">
        <v>36</v>
      </c>
      <c r="AX536" s="14" t="s">
        <v>80</v>
      </c>
      <c r="AY536" s="256" t="s">
        <v>128</v>
      </c>
    </row>
    <row r="537" s="14" customFormat="1">
      <c r="A537" s="14"/>
      <c r="B537" s="246"/>
      <c r="C537" s="247"/>
      <c r="D537" s="231" t="s">
        <v>149</v>
      </c>
      <c r="E537" s="248" t="s">
        <v>1</v>
      </c>
      <c r="F537" s="249" t="s">
        <v>481</v>
      </c>
      <c r="G537" s="247"/>
      <c r="H537" s="250">
        <v>2.3999999999999999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149</v>
      </c>
      <c r="AU537" s="256" t="s">
        <v>90</v>
      </c>
      <c r="AV537" s="14" t="s">
        <v>90</v>
      </c>
      <c r="AW537" s="14" t="s">
        <v>36</v>
      </c>
      <c r="AX537" s="14" t="s">
        <v>80</v>
      </c>
      <c r="AY537" s="256" t="s">
        <v>128</v>
      </c>
    </row>
    <row r="538" s="13" customFormat="1">
      <c r="A538" s="13"/>
      <c r="B538" s="236"/>
      <c r="C538" s="237"/>
      <c r="D538" s="231" t="s">
        <v>149</v>
      </c>
      <c r="E538" s="238" t="s">
        <v>1</v>
      </c>
      <c r="F538" s="239" t="s">
        <v>204</v>
      </c>
      <c r="G538" s="237"/>
      <c r="H538" s="238" t="s">
        <v>1</v>
      </c>
      <c r="I538" s="240"/>
      <c r="J538" s="237"/>
      <c r="K538" s="237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149</v>
      </c>
      <c r="AU538" s="245" t="s">
        <v>90</v>
      </c>
      <c r="AV538" s="13" t="s">
        <v>88</v>
      </c>
      <c r="AW538" s="13" t="s">
        <v>36</v>
      </c>
      <c r="AX538" s="13" t="s">
        <v>80</v>
      </c>
      <c r="AY538" s="245" t="s">
        <v>128</v>
      </c>
    </row>
    <row r="539" s="14" customFormat="1">
      <c r="A539" s="14"/>
      <c r="B539" s="246"/>
      <c r="C539" s="247"/>
      <c r="D539" s="231" t="s">
        <v>149</v>
      </c>
      <c r="E539" s="248" t="s">
        <v>1</v>
      </c>
      <c r="F539" s="249" t="s">
        <v>482</v>
      </c>
      <c r="G539" s="247"/>
      <c r="H539" s="250">
        <v>43.600000000000001</v>
      </c>
      <c r="I539" s="251"/>
      <c r="J539" s="247"/>
      <c r="K539" s="247"/>
      <c r="L539" s="252"/>
      <c r="M539" s="253"/>
      <c r="N539" s="254"/>
      <c r="O539" s="254"/>
      <c r="P539" s="254"/>
      <c r="Q539" s="254"/>
      <c r="R539" s="254"/>
      <c r="S539" s="254"/>
      <c r="T539" s="25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6" t="s">
        <v>149</v>
      </c>
      <c r="AU539" s="256" t="s">
        <v>90</v>
      </c>
      <c r="AV539" s="14" t="s">
        <v>90</v>
      </c>
      <c r="AW539" s="14" t="s">
        <v>36</v>
      </c>
      <c r="AX539" s="14" t="s">
        <v>80</v>
      </c>
      <c r="AY539" s="256" t="s">
        <v>128</v>
      </c>
    </row>
    <row r="540" s="13" customFormat="1">
      <c r="A540" s="13"/>
      <c r="B540" s="236"/>
      <c r="C540" s="237"/>
      <c r="D540" s="231" t="s">
        <v>149</v>
      </c>
      <c r="E540" s="238" t="s">
        <v>1</v>
      </c>
      <c r="F540" s="239" t="s">
        <v>160</v>
      </c>
      <c r="G540" s="237"/>
      <c r="H540" s="238" t="s">
        <v>1</v>
      </c>
      <c r="I540" s="240"/>
      <c r="J540" s="237"/>
      <c r="K540" s="237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149</v>
      </c>
      <c r="AU540" s="245" t="s">
        <v>90</v>
      </c>
      <c r="AV540" s="13" t="s">
        <v>88</v>
      </c>
      <c r="AW540" s="13" t="s">
        <v>36</v>
      </c>
      <c r="AX540" s="13" t="s">
        <v>80</v>
      </c>
      <c r="AY540" s="245" t="s">
        <v>128</v>
      </c>
    </row>
    <row r="541" s="14" customFormat="1">
      <c r="A541" s="14"/>
      <c r="B541" s="246"/>
      <c r="C541" s="247"/>
      <c r="D541" s="231" t="s">
        <v>149</v>
      </c>
      <c r="E541" s="248" t="s">
        <v>1</v>
      </c>
      <c r="F541" s="249" t="s">
        <v>483</v>
      </c>
      <c r="G541" s="247"/>
      <c r="H541" s="250">
        <v>31.199999999999999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149</v>
      </c>
      <c r="AU541" s="256" t="s">
        <v>90</v>
      </c>
      <c r="AV541" s="14" t="s">
        <v>90</v>
      </c>
      <c r="AW541" s="14" t="s">
        <v>36</v>
      </c>
      <c r="AX541" s="14" t="s">
        <v>80</v>
      </c>
      <c r="AY541" s="256" t="s">
        <v>128</v>
      </c>
    </row>
    <row r="542" s="15" customFormat="1">
      <c r="A542" s="15"/>
      <c r="B542" s="257"/>
      <c r="C542" s="258"/>
      <c r="D542" s="231" t="s">
        <v>149</v>
      </c>
      <c r="E542" s="259" t="s">
        <v>1</v>
      </c>
      <c r="F542" s="260" t="s">
        <v>162</v>
      </c>
      <c r="G542" s="258"/>
      <c r="H542" s="261">
        <v>200.255</v>
      </c>
      <c r="I542" s="262"/>
      <c r="J542" s="258"/>
      <c r="K542" s="258"/>
      <c r="L542" s="263"/>
      <c r="M542" s="264"/>
      <c r="N542" s="265"/>
      <c r="O542" s="265"/>
      <c r="P542" s="265"/>
      <c r="Q542" s="265"/>
      <c r="R542" s="265"/>
      <c r="S542" s="265"/>
      <c r="T542" s="266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7" t="s">
        <v>149</v>
      </c>
      <c r="AU542" s="267" t="s">
        <v>90</v>
      </c>
      <c r="AV542" s="15" t="s">
        <v>135</v>
      </c>
      <c r="AW542" s="15" t="s">
        <v>36</v>
      </c>
      <c r="AX542" s="15" t="s">
        <v>88</v>
      </c>
      <c r="AY542" s="267" t="s">
        <v>128</v>
      </c>
    </row>
    <row r="543" s="2" customFormat="1" ht="16.5" customHeight="1">
      <c r="A543" s="38"/>
      <c r="B543" s="39"/>
      <c r="C543" s="268" t="s">
        <v>484</v>
      </c>
      <c r="D543" s="268" t="s">
        <v>364</v>
      </c>
      <c r="E543" s="269" t="s">
        <v>485</v>
      </c>
      <c r="F543" s="270" t="s">
        <v>486</v>
      </c>
      <c r="G543" s="271" t="s">
        <v>133</v>
      </c>
      <c r="H543" s="272">
        <v>200.255</v>
      </c>
      <c r="I543" s="273"/>
      <c r="J543" s="274">
        <f>ROUND(I543*H543,2)</f>
        <v>0</v>
      </c>
      <c r="K543" s="270" t="s">
        <v>134</v>
      </c>
      <c r="L543" s="275"/>
      <c r="M543" s="276" t="s">
        <v>1</v>
      </c>
      <c r="N543" s="277" t="s">
        <v>45</v>
      </c>
      <c r="O543" s="91"/>
      <c r="P543" s="227">
        <f>O543*H543</f>
        <v>0</v>
      </c>
      <c r="Q543" s="227">
        <v>0.02</v>
      </c>
      <c r="R543" s="227">
        <f>Q543*H543</f>
        <v>4.0050999999999997</v>
      </c>
      <c r="S543" s="227">
        <v>0</v>
      </c>
      <c r="T543" s="228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9" t="s">
        <v>192</v>
      </c>
      <c r="AT543" s="229" t="s">
        <v>364</v>
      </c>
      <c r="AU543" s="229" t="s">
        <v>90</v>
      </c>
      <c r="AY543" s="17" t="s">
        <v>128</v>
      </c>
      <c r="BE543" s="230">
        <f>IF(N543="základní",J543,0)</f>
        <v>0</v>
      </c>
      <c r="BF543" s="230">
        <f>IF(N543="snížená",J543,0)</f>
        <v>0</v>
      </c>
      <c r="BG543" s="230">
        <f>IF(N543="zákl. přenesená",J543,0)</f>
        <v>0</v>
      </c>
      <c r="BH543" s="230">
        <f>IF(N543="sníž. přenesená",J543,0)</f>
        <v>0</v>
      </c>
      <c r="BI543" s="230">
        <f>IF(N543="nulová",J543,0)</f>
        <v>0</v>
      </c>
      <c r="BJ543" s="17" t="s">
        <v>88</v>
      </c>
      <c r="BK543" s="230">
        <f>ROUND(I543*H543,2)</f>
        <v>0</v>
      </c>
      <c r="BL543" s="17" t="s">
        <v>135</v>
      </c>
      <c r="BM543" s="229" t="s">
        <v>487</v>
      </c>
    </row>
    <row r="544" s="2" customFormat="1">
      <c r="A544" s="38"/>
      <c r="B544" s="39"/>
      <c r="C544" s="40"/>
      <c r="D544" s="231" t="s">
        <v>137</v>
      </c>
      <c r="E544" s="40"/>
      <c r="F544" s="232" t="s">
        <v>486</v>
      </c>
      <c r="G544" s="40"/>
      <c r="H544" s="40"/>
      <c r="I544" s="233"/>
      <c r="J544" s="40"/>
      <c r="K544" s="40"/>
      <c r="L544" s="44"/>
      <c r="M544" s="234"/>
      <c r="N544" s="235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137</v>
      </c>
      <c r="AU544" s="17" t="s">
        <v>90</v>
      </c>
    </row>
    <row r="545" s="13" customFormat="1">
      <c r="A545" s="13"/>
      <c r="B545" s="236"/>
      <c r="C545" s="237"/>
      <c r="D545" s="231" t="s">
        <v>149</v>
      </c>
      <c r="E545" s="238" t="s">
        <v>1</v>
      </c>
      <c r="F545" s="239" t="s">
        <v>457</v>
      </c>
      <c r="G545" s="237"/>
      <c r="H545" s="238" t="s">
        <v>1</v>
      </c>
      <c r="I545" s="240"/>
      <c r="J545" s="237"/>
      <c r="K545" s="237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149</v>
      </c>
      <c r="AU545" s="245" t="s">
        <v>90</v>
      </c>
      <c r="AV545" s="13" t="s">
        <v>88</v>
      </c>
      <c r="AW545" s="13" t="s">
        <v>36</v>
      </c>
      <c r="AX545" s="13" t="s">
        <v>80</v>
      </c>
      <c r="AY545" s="245" t="s">
        <v>128</v>
      </c>
    </row>
    <row r="546" s="13" customFormat="1">
      <c r="A546" s="13"/>
      <c r="B546" s="236"/>
      <c r="C546" s="237"/>
      <c r="D546" s="231" t="s">
        <v>149</v>
      </c>
      <c r="E546" s="238" t="s">
        <v>1</v>
      </c>
      <c r="F546" s="239" t="s">
        <v>239</v>
      </c>
      <c r="G546" s="237"/>
      <c r="H546" s="238" t="s">
        <v>1</v>
      </c>
      <c r="I546" s="240"/>
      <c r="J546" s="237"/>
      <c r="K546" s="237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149</v>
      </c>
      <c r="AU546" s="245" t="s">
        <v>90</v>
      </c>
      <c r="AV546" s="13" t="s">
        <v>88</v>
      </c>
      <c r="AW546" s="13" t="s">
        <v>36</v>
      </c>
      <c r="AX546" s="13" t="s">
        <v>80</v>
      </c>
      <c r="AY546" s="245" t="s">
        <v>128</v>
      </c>
    </row>
    <row r="547" s="14" customFormat="1">
      <c r="A547" s="14"/>
      <c r="B547" s="246"/>
      <c r="C547" s="247"/>
      <c r="D547" s="231" t="s">
        <v>149</v>
      </c>
      <c r="E547" s="248" t="s">
        <v>1</v>
      </c>
      <c r="F547" s="249" t="s">
        <v>478</v>
      </c>
      <c r="G547" s="247"/>
      <c r="H547" s="250">
        <v>111.2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149</v>
      </c>
      <c r="AU547" s="256" t="s">
        <v>90</v>
      </c>
      <c r="AV547" s="14" t="s">
        <v>90</v>
      </c>
      <c r="AW547" s="14" t="s">
        <v>36</v>
      </c>
      <c r="AX547" s="14" t="s">
        <v>80</v>
      </c>
      <c r="AY547" s="256" t="s">
        <v>128</v>
      </c>
    </row>
    <row r="548" s="13" customFormat="1">
      <c r="A548" s="13"/>
      <c r="B548" s="236"/>
      <c r="C548" s="237"/>
      <c r="D548" s="231" t="s">
        <v>149</v>
      </c>
      <c r="E548" s="238" t="s">
        <v>1</v>
      </c>
      <c r="F548" s="239" t="s">
        <v>202</v>
      </c>
      <c r="G548" s="237"/>
      <c r="H548" s="238" t="s">
        <v>1</v>
      </c>
      <c r="I548" s="240"/>
      <c r="J548" s="237"/>
      <c r="K548" s="237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149</v>
      </c>
      <c r="AU548" s="245" t="s">
        <v>90</v>
      </c>
      <c r="AV548" s="13" t="s">
        <v>88</v>
      </c>
      <c r="AW548" s="13" t="s">
        <v>36</v>
      </c>
      <c r="AX548" s="13" t="s">
        <v>80</v>
      </c>
      <c r="AY548" s="245" t="s">
        <v>128</v>
      </c>
    </row>
    <row r="549" s="14" customFormat="1">
      <c r="A549" s="14"/>
      <c r="B549" s="246"/>
      <c r="C549" s="247"/>
      <c r="D549" s="231" t="s">
        <v>149</v>
      </c>
      <c r="E549" s="248" t="s">
        <v>1</v>
      </c>
      <c r="F549" s="249" t="s">
        <v>479</v>
      </c>
      <c r="G549" s="247"/>
      <c r="H549" s="250">
        <v>6.4000000000000004</v>
      </c>
      <c r="I549" s="251"/>
      <c r="J549" s="247"/>
      <c r="K549" s="247"/>
      <c r="L549" s="252"/>
      <c r="M549" s="253"/>
      <c r="N549" s="254"/>
      <c r="O549" s="254"/>
      <c r="P549" s="254"/>
      <c r="Q549" s="254"/>
      <c r="R549" s="254"/>
      <c r="S549" s="254"/>
      <c r="T549" s="25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6" t="s">
        <v>149</v>
      </c>
      <c r="AU549" s="256" t="s">
        <v>90</v>
      </c>
      <c r="AV549" s="14" t="s">
        <v>90</v>
      </c>
      <c r="AW549" s="14" t="s">
        <v>36</v>
      </c>
      <c r="AX549" s="14" t="s">
        <v>80</v>
      </c>
      <c r="AY549" s="256" t="s">
        <v>128</v>
      </c>
    </row>
    <row r="550" s="13" customFormat="1">
      <c r="A550" s="13"/>
      <c r="B550" s="236"/>
      <c r="C550" s="237"/>
      <c r="D550" s="231" t="s">
        <v>149</v>
      </c>
      <c r="E550" s="238" t="s">
        <v>1</v>
      </c>
      <c r="F550" s="239" t="s">
        <v>155</v>
      </c>
      <c r="G550" s="237"/>
      <c r="H550" s="238" t="s">
        <v>1</v>
      </c>
      <c r="I550" s="240"/>
      <c r="J550" s="237"/>
      <c r="K550" s="237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149</v>
      </c>
      <c r="AU550" s="245" t="s">
        <v>90</v>
      </c>
      <c r="AV550" s="13" t="s">
        <v>88</v>
      </c>
      <c r="AW550" s="13" t="s">
        <v>36</v>
      </c>
      <c r="AX550" s="13" t="s">
        <v>80</v>
      </c>
      <c r="AY550" s="245" t="s">
        <v>128</v>
      </c>
    </row>
    <row r="551" s="14" customFormat="1">
      <c r="A551" s="14"/>
      <c r="B551" s="246"/>
      <c r="C551" s="247"/>
      <c r="D551" s="231" t="s">
        <v>149</v>
      </c>
      <c r="E551" s="248" t="s">
        <v>1</v>
      </c>
      <c r="F551" s="249" t="s">
        <v>480</v>
      </c>
      <c r="G551" s="247"/>
      <c r="H551" s="250">
        <v>5.4550000000000001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6" t="s">
        <v>149</v>
      </c>
      <c r="AU551" s="256" t="s">
        <v>90</v>
      </c>
      <c r="AV551" s="14" t="s">
        <v>90</v>
      </c>
      <c r="AW551" s="14" t="s">
        <v>36</v>
      </c>
      <c r="AX551" s="14" t="s">
        <v>80</v>
      </c>
      <c r="AY551" s="256" t="s">
        <v>128</v>
      </c>
    </row>
    <row r="552" s="14" customFormat="1">
      <c r="A552" s="14"/>
      <c r="B552" s="246"/>
      <c r="C552" s="247"/>
      <c r="D552" s="231" t="s">
        <v>149</v>
      </c>
      <c r="E552" s="248" t="s">
        <v>1</v>
      </c>
      <c r="F552" s="249" t="s">
        <v>481</v>
      </c>
      <c r="G552" s="247"/>
      <c r="H552" s="250">
        <v>2.3999999999999999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149</v>
      </c>
      <c r="AU552" s="256" t="s">
        <v>90</v>
      </c>
      <c r="AV552" s="14" t="s">
        <v>90</v>
      </c>
      <c r="AW552" s="14" t="s">
        <v>36</v>
      </c>
      <c r="AX552" s="14" t="s">
        <v>80</v>
      </c>
      <c r="AY552" s="256" t="s">
        <v>128</v>
      </c>
    </row>
    <row r="553" s="13" customFormat="1">
      <c r="A553" s="13"/>
      <c r="B553" s="236"/>
      <c r="C553" s="237"/>
      <c r="D553" s="231" t="s">
        <v>149</v>
      </c>
      <c r="E553" s="238" t="s">
        <v>1</v>
      </c>
      <c r="F553" s="239" t="s">
        <v>204</v>
      </c>
      <c r="G553" s="237"/>
      <c r="H553" s="238" t="s">
        <v>1</v>
      </c>
      <c r="I553" s="240"/>
      <c r="J553" s="237"/>
      <c r="K553" s="237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149</v>
      </c>
      <c r="AU553" s="245" t="s">
        <v>90</v>
      </c>
      <c r="AV553" s="13" t="s">
        <v>88</v>
      </c>
      <c r="AW553" s="13" t="s">
        <v>36</v>
      </c>
      <c r="AX553" s="13" t="s">
        <v>80</v>
      </c>
      <c r="AY553" s="245" t="s">
        <v>128</v>
      </c>
    </row>
    <row r="554" s="14" customFormat="1">
      <c r="A554" s="14"/>
      <c r="B554" s="246"/>
      <c r="C554" s="247"/>
      <c r="D554" s="231" t="s">
        <v>149</v>
      </c>
      <c r="E554" s="248" t="s">
        <v>1</v>
      </c>
      <c r="F554" s="249" t="s">
        <v>482</v>
      </c>
      <c r="G554" s="247"/>
      <c r="H554" s="250">
        <v>43.600000000000001</v>
      </c>
      <c r="I554" s="251"/>
      <c r="J554" s="247"/>
      <c r="K554" s="247"/>
      <c r="L554" s="252"/>
      <c r="M554" s="253"/>
      <c r="N554" s="254"/>
      <c r="O554" s="254"/>
      <c r="P554" s="254"/>
      <c r="Q554" s="254"/>
      <c r="R554" s="254"/>
      <c r="S554" s="254"/>
      <c r="T554" s="25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6" t="s">
        <v>149</v>
      </c>
      <c r="AU554" s="256" t="s">
        <v>90</v>
      </c>
      <c r="AV554" s="14" t="s">
        <v>90</v>
      </c>
      <c r="AW554" s="14" t="s">
        <v>36</v>
      </c>
      <c r="AX554" s="14" t="s">
        <v>80</v>
      </c>
      <c r="AY554" s="256" t="s">
        <v>128</v>
      </c>
    </row>
    <row r="555" s="13" customFormat="1">
      <c r="A555" s="13"/>
      <c r="B555" s="236"/>
      <c r="C555" s="237"/>
      <c r="D555" s="231" t="s">
        <v>149</v>
      </c>
      <c r="E555" s="238" t="s">
        <v>1</v>
      </c>
      <c r="F555" s="239" t="s">
        <v>160</v>
      </c>
      <c r="G555" s="237"/>
      <c r="H555" s="238" t="s">
        <v>1</v>
      </c>
      <c r="I555" s="240"/>
      <c r="J555" s="237"/>
      <c r="K555" s="237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149</v>
      </c>
      <c r="AU555" s="245" t="s">
        <v>90</v>
      </c>
      <c r="AV555" s="13" t="s">
        <v>88</v>
      </c>
      <c r="AW555" s="13" t="s">
        <v>36</v>
      </c>
      <c r="AX555" s="13" t="s">
        <v>80</v>
      </c>
      <c r="AY555" s="245" t="s">
        <v>128</v>
      </c>
    </row>
    <row r="556" s="14" customFormat="1">
      <c r="A556" s="14"/>
      <c r="B556" s="246"/>
      <c r="C556" s="247"/>
      <c r="D556" s="231" t="s">
        <v>149</v>
      </c>
      <c r="E556" s="248" t="s">
        <v>1</v>
      </c>
      <c r="F556" s="249" t="s">
        <v>483</v>
      </c>
      <c r="G556" s="247"/>
      <c r="H556" s="250">
        <v>31.199999999999999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149</v>
      </c>
      <c r="AU556" s="256" t="s">
        <v>90</v>
      </c>
      <c r="AV556" s="14" t="s">
        <v>90</v>
      </c>
      <c r="AW556" s="14" t="s">
        <v>36</v>
      </c>
      <c r="AX556" s="14" t="s">
        <v>80</v>
      </c>
      <c r="AY556" s="256" t="s">
        <v>128</v>
      </c>
    </row>
    <row r="557" s="15" customFormat="1">
      <c r="A557" s="15"/>
      <c r="B557" s="257"/>
      <c r="C557" s="258"/>
      <c r="D557" s="231" t="s">
        <v>149</v>
      </c>
      <c r="E557" s="259" t="s">
        <v>1</v>
      </c>
      <c r="F557" s="260" t="s">
        <v>162</v>
      </c>
      <c r="G557" s="258"/>
      <c r="H557" s="261">
        <v>200.255</v>
      </c>
      <c r="I557" s="262"/>
      <c r="J557" s="258"/>
      <c r="K557" s="258"/>
      <c r="L557" s="263"/>
      <c r="M557" s="264"/>
      <c r="N557" s="265"/>
      <c r="O557" s="265"/>
      <c r="P557" s="265"/>
      <c r="Q557" s="265"/>
      <c r="R557" s="265"/>
      <c r="S557" s="265"/>
      <c r="T557" s="26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7" t="s">
        <v>149</v>
      </c>
      <c r="AU557" s="267" t="s">
        <v>90</v>
      </c>
      <c r="AV557" s="15" t="s">
        <v>135</v>
      </c>
      <c r="AW557" s="15" t="s">
        <v>36</v>
      </c>
      <c r="AX557" s="15" t="s">
        <v>88</v>
      </c>
      <c r="AY557" s="267" t="s">
        <v>128</v>
      </c>
    </row>
    <row r="558" s="2" customFormat="1" ht="21.75" customHeight="1">
      <c r="A558" s="38"/>
      <c r="B558" s="39"/>
      <c r="C558" s="218" t="s">
        <v>488</v>
      </c>
      <c r="D558" s="218" t="s">
        <v>130</v>
      </c>
      <c r="E558" s="219" t="s">
        <v>489</v>
      </c>
      <c r="F558" s="220" t="s">
        <v>490</v>
      </c>
      <c r="G558" s="221" t="s">
        <v>133</v>
      </c>
      <c r="H558" s="222">
        <v>9</v>
      </c>
      <c r="I558" s="223"/>
      <c r="J558" s="224">
        <f>ROUND(I558*H558,2)</f>
        <v>0</v>
      </c>
      <c r="K558" s="220" t="s">
        <v>134</v>
      </c>
      <c r="L558" s="44"/>
      <c r="M558" s="225" t="s">
        <v>1</v>
      </c>
      <c r="N558" s="226" t="s">
        <v>45</v>
      </c>
      <c r="O558" s="91"/>
      <c r="P558" s="227">
        <f>O558*H558</f>
        <v>0</v>
      </c>
      <c r="Q558" s="227">
        <v>0.22394</v>
      </c>
      <c r="R558" s="227">
        <f>Q558*H558</f>
        <v>2.01546</v>
      </c>
      <c r="S558" s="227">
        <v>0</v>
      </c>
      <c r="T558" s="228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9" t="s">
        <v>135</v>
      </c>
      <c r="AT558" s="229" t="s">
        <v>130</v>
      </c>
      <c r="AU558" s="229" t="s">
        <v>90</v>
      </c>
      <c r="AY558" s="17" t="s">
        <v>128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17" t="s">
        <v>88</v>
      </c>
      <c r="BK558" s="230">
        <f>ROUND(I558*H558,2)</f>
        <v>0</v>
      </c>
      <c r="BL558" s="17" t="s">
        <v>135</v>
      </c>
      <c r="BM558" s="229" t="s">
        <v>491</v>
      </c>
    </row>
    <row r="559" s="2" customFormat="1">
      <c r="A559" s="38"/>
      <c r="B559" s="39"/>
      <c r="C559" s="40"/>
      <c r="D559" s="231" t="s">
        <v>137</v>
      </c>
      <c r="E559" s="40"/>
      <c r="F559" s="232" t="s">
        <v>490</v>
      </c>
      <c r="G559" s="40"/>
      <c r="H559" s="40"/>
      <c r="I559" s="233"/>
      <c r="J559" s="40"/>
      <c r="K559" s="40"/>
      <c r="L559" s="44"/>
      <c r="M559" s="234"/>
      <c r="N559" s="235"/>
      <c r="O559" s="91"/>
      <c r="P559" s="91"/>
      <c r="Q559" s="91"/>
      <c r="R559" s="91"/>
      <c r="S559" s="91"/>
      <c r="T559" s="92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137</v>
      </c>
      <c r="AU559" s="17" t="s">
        <v>90</v>
      </c>
    </row>
    <row r="560" s="13" customFormat="1">
      <c r="A560" s="13"/>
      <c r="B560" s="236"/>
      <c r="C560" s="237"/>
      <c r="D560" s="231" t="s">
        <v>149</v>
      </c>
      <c r="E560" s="238" t="s">
        <v>1</v>
      </c>
      <c r="F560" s="239" t="s">
        <v>492</v>
      </c>
      <c r="G560" s="237"/>
      <c r="H560" s="238" t="s">
        <v>1</v>
      </c>
      <c r="I560" s="240"/>
      <c r="J560" s="237"/>
      <c r="K560" s="237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149</v>
      </c>
      <c r="AU560" s="245" t="s">
        <v>90</v>
      </c>
      <c r="AV560" s="13" t="s">
        <v>88</v>
      </c>
      <c r="AW560" s="13" t="s">
        <v>36</v>
      </c>
      <c r="AX560" s="13" t="s">
        <v>80</v>
      </c>
      <c r="AY560" s="245" t="s">
        <v>128</v>
      </c>
    </row>
    <row r="561" s="13" customFormat="1">
      <c r="A561" s="13"/>
      <c r="B561" s="236"/>
      <c r="C561" s="237"/>
      <c r="D561" s="231" t="s">
        <v>149</v>
      </c>
      <c r="E561" s="238" t="s">
        <v>1</v>
      </c>
      <c r="F561" s="239" t="s">
        <v>493</v>
      </c>
      <c r="G561" s="237"/>
      <c r="H561" s="238" t="s">
        <v>1</v>
      </c>
      <c r="I561" s="240"/>
      <c r="J561" s="237"/>
      <c r="K561" s="237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149</v>
      </c>
      <c r="AU561" s="245" t="s">
        <v>90</v>
      </c>
      <c r="AV561" s="13" t="s">
        <v>88</v>
      </c>
      <c r="AW561" s="13" t="s">
        <v>36</v>
      </c>
      <c r="AX561" s="13" t="s">
        <v>80</v>
      </c>
      <c r="AY561" s="245" t="s">
        <v>128</v>
      </c>
    </row>
    <row r="562" s="14" customFormat="1">
      <c r="A562" s="14"/>
      <c r="B562" s="246"/>
      <c r="C562" s="247"/>
      <c r="D562" s="231" t="s">
        <v>149</v>
      </c>
      <c r="E562" s="248" t="s">
        <v>1</v>
      </c>
      <c r="F562" s="249" t="s">
        <v>197</v>
      </c>
      <c r="G562" s="247"/>
      <c r="H562" s="250">
        <v>9</v>
      </c>
      <c r="I562" s="251"/>
      <c r="J562" s="247"/>
      <c r="K562" s="247"/>
      <c r="L562" s="252"/>
      <c r="M562" s="253"/>
      <c r="N562" s="254"/>
      <c r="O562" s="254"/>
      <c r="P562" s="254"/>
      <c r="Q562" s="254"/>
      <c r="R562" s="254"/>
      <c r="S562" s="254"/>
      <c r="T562" s="25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6" t="s">
        <v>149</v>
      </c>
      <c r="AU562" s="256" t="s">
        <v>90</v>
      </c>
      <c r="AV562" s="14" t="s">
        <v>90</v>
      </c>
      <c r="AW562" s="14" t="s">
        <v>36</v>
      </c>
      <c r="AX562" s="14" t="s">
        <v>88</v>
      </c>
      <c r="AY562" s="256" t="s">
        <v>128</v>
      </c>
    </row>
    <row r="563" s="2" customFormat="1" ht="24.15" customHeight="1">
      <c r="A563" s="38"/>
      <c r="B563" s="39"/>
      <c r="C563" s="268" t="s">
        <v>494</v>
      </c>
      <c r="D563" s="268" t="s">
        <v>364</v>
      </c>
      <c r="E563" s="269" t="s">
        <v>495</v>
      </c>
      <c r="F563" s="270" t="s">
        <v>496</v>
      </c>
      <c r="G563" s="271" t="s">
        <v>133</v>
      </c>
      <c r="H563" s="272">
        <v>3</v>
      </c>
      <c r="I563" s="273"/>
      <c r="J563" s="274">
        <f>ROUND(I563*H563,2)</f>
        <v>0</v>
      </c>
      <c r="K563" s="270" t="s">
        <v>134</v>
      </c>
      <c r="L563" s="275"/>
      <c r="M563" s="276" t="s">
        <v>1</v>
      </c>
      <c r="N563" s="277" t="s">
        <v>45</v>
      </c>
      <c r="O563" s="91"/>
      <c r="P563" s="227">
        <f>O563*H563</f>
        <v>0</v>
      </c>
      <c r="Q563" s="227">
        <v>0.040000000000000001</v>
      </c>
      <c r="R563" s="227">
        <f>Q563*H563</f>
        <v>0.12</v>
      </c>
      <c r="S563" s="227">
        <v>0</v>
      </c>
      <c r="T563" s="228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9" t="s">
        <v>192</v>
      </c>
      <c r="AT563" s="229" t="s">
        <v>364</v>
      </c>
      <c r="AU563" s="229" t="s">
        <v>90</v>
      </c>
      <c r="AY563" s="17" t="s">
        <v>128</v>
      </c>
      <c r="BE563" s="230">
        <f>IF(N563="základní",J563,0)</f>
        <v>0</v>
      </c>
      <c r="BF563" s="230">
        <f>IF(N563="snížená",J563,0)</f>
        <v>0</v>
      </c>
      <c r="BG563" s="230">
        <f>IF(N563="zákl. přenesená",J563,0)</f>
        <v>0</v>
      </c>
      <c r="BH563" s="230">
        <f>IF(N563="sníž. přenesená",J563,0)</f>
        <v>0</v>
      </c>
      <c r="BI563" s="230">
        <f>IF(N563="nulová",J563,0)</f>
        <v>0</v>
      </c>
      <c r="BJ563" s="17" t="s">
        <v>88</v>
      </c>
      <c r="BK563" s="230">
        <f>ROUND(I563*H563,2)</f>
        <v>0</v>
      </c>
      <c r="BL563" s="17" t="s">
        <v>135</v>
      </c>
      <c r="BM563" s="229" t="s">
        <v>497</v>
      </c>
    </row>
    <row r="564" s="2" customFormat="1">
      <c r="A564" s="38"/>
      <c r="B564" s="39"/>
      <c r="C564" s="40"/>
      <c r="D564" s="231" t="s">
        <v>137</v>
      </c>
      <c r="E564" s="40"/>
      <c r="F564" s="232" t="s">
        <v>496</v>
      </c>
      <c r="G564" s="40"/>
      <c r="H564" s="40"/>
      <c r="I564" s="233"/>
      <c r="J564" s="40"/>
      <c r="K564" s="40"/>
      <c r="L564" s="44"/>
      <c r="M564" s="234"/>
      <c r="N564" s="235"/>
      <c r="O564" s="91"/>
      <c r="P564" s="91"/>
      <c r="Q564" s="91"/>
      <c r="R564" s="91"/>
      <c r="S564" s="91"/>
      <c r="T564" s="92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137</v>
      </c>
      <c r="AU564" s="17" t="s">
        <v>90</v>
      </c>
    </row>
    <row r="565" s="13" customFormat="1">
      <c r="A565" s="13"/>
      <c r="B565" s="236"/>
      <c r="C565" s="237"/>
      <c r="D565" s="231" t="s">
        <v>149</v>
      </c>
      <c r="E565" s="238" t="s">
        <v>1</v>
      </c>
      <c r="F565" s="239" t="s">
        <v>492</v>
      </c>
      <c r="G565" s="237"/>
      <c r="H565" s="238" t="s">
        <v>1</v>
      </c>
      <c r="I565" s="240"/>
      <c r="J565" s="237"/>
      <c r="K565" s="237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149</v>
      </c>
      <c r="AU565" s="245" t="s">
        <v>90</v>
      </c>
      <c r="AV565" s="13" t="s">
        <v>88</v>
      </c>
      <c r="AW565" s="13" t="s">
        <v>36</v>
      </c>
      <c r="AX565" s="13" t="s">
        <v>80</v>
      </c>
      <c r="AY565" s="245" t="s">
        <v>128</v>
      </c>
    </row>
    <row r="566" s="13" customFormat="1">
      <c r="A566" s="13"/>
      <c r="B566" s="236"/>
      <c r="C566" s="237"/>
      <c r="D566" s="231" t="s">
        <v>149</v>
      </c>
      <c r="E566" s="238" t="s">
        <v>1</v>
      </c>
      <c r="F566" s="239" t="s">
        <v>493</v>
      </c>
      <c r="G566" s="237"/>
      <c r="H566" s="238" t="s">
        <v>1</v>
      </c>
      <c r="I566" s="240"/>
      <c r="J566" s="237"/>
      <c r="K566" s="237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149</v>
      </c>
      <c r="AU566" s="245" t="s">
        <v>90</v>
      </c>
      <c r="AV566" s="13" t="s">
        <v>88</v>
      </c>
      <c r="AW566" s="13" t="s">
        <v>36</v>
      </c>
      <c r="AX566" s="13" t="s">
        <v>80</v>
      </c>
      <c r="AY566" s="245" t="s">
        <v>128</v>
      </c>
    </row>
    <row r="567" s="14" customFormat="1">
      <c r="A567" s="14"/>
      <c r="B567" s="246"/>
      <c r="C567" s="247"/>
      <c r="D567" s="231" t="s">
        <v>149</v>
      </c>
      <c r="E567" s="248" t="s">
        <v>1</v>
      </c>
      <c r="F567" s="249" t="s">
        <v>143</v>
      </c>
      <c r="G567" s="247"/>
      <c r="H567" s="250">
        <v>3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149</v>
      </c>
      <c r="AU567" s="256" t="s">
        <v>90</v>
      </c>
      <c r="AV567" s="14" t="s">
        <v>90</v>
      </c>
      <c r="AW567" s="14" t="s">
        <v>36</v>
      </c>
      <c r="AX567" s="14" t="s">
        <v>88</v>
      </c>
      <c r="AY567" s="256" t="s">
        <v>128</v>
      </c>
    </row>
    <row r="568" s="2" customFormat="1" ht="24.15" customHeight="1">
      <c r="A568" s="38"/>
      <c r="B568" s="39"/>
      <c r="C568" s="268" t="s">
        <v>498</v>
      </c>
      <c r="D568" s="268" t="s">
        <v>364</v>
      </c>
      <c r="E568" s="269" t="s">
        <v>499</v>
      </c>
      <c r="F568" s="270" t="s">
        <v>500</v>
      </c>
      <c r="G568" s="271" t="s">
        <v>133</v>
      </c>
      <c r="H568" s="272">
        <v>3</v>
      </c>
      <c r="I568" s="273"/>
      <c r="J568" s="274">
        <f>ROUND(I568*H568,2)</f>
        <v>0</v>
      </c>
      <c r="K568" s="270" t="s">
        <v>134</v>
      </c>
      <c r="L568" s="275"/>
      <c r="M568" s="276" t="s">
        <v>1</v>
      </c>
      <c r="N568" s="277" t="s">
        <v>45</v>
      </c>
      <c r="O568" s="91"/>
      <c r="P568" s="227">
        <f>O568*H568</f>
        <v>0</v>
      </c>
      <c r="Q568" s="227">
        <v>0.068000000000000005</v>
      </c>
      <c r="R568" s="227">
        <f>Q568*H568</f>
        <v>0.20400000000000002</v>
      </c>
      <c r="S568" s="227">
        <v>0</v>
      </c>
      <c r="T568" s="228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9" t="s">
        <v>192</v>
      </c>
      <c r="AT568" s="229" t="s">
        <v>364</v>
      </c>
      <c r="AU568" s="229" t="s">
        <v>90</v>
      </c>
      <c r="AY568" s="17" t="s">
        <v>128</v>
      </c>
      <c r="BE568" s="230">
        <f>IF(N568="základní",J568,0)</f>
        <v>0</v>
      </c>
      <c r="BF568" s="230">
        <f>IF(N568="snížená",J568,0)</f>
        <v>0</v>
      </c>
      <c r="BG568" s="230">
        <f>IF(N568="zákl. přenesená",J568,0)</f>
        <v>0</v>
      </c>
      <c r="BH568" s="230">
        <f>IF(N568="sníž. přenesená",J568,0)</f>
        <v>0</v>
      </c>
      <c r="BI568" s="230">
        <f>IF(N568="nulová",J568,0)</f>
        <v>0</v>
      </c>
      <c r="BJ568" s="17" t="s">
        <v>88</v>
      </c>
      <c r="BK568" s="230">
        <f>ROUND(I568*H568,2)</f>
        <v>0</v>
      </c>
      <c r="BL568" s="17" t="s">
        <v>135</v>
      </c>
      <c r="BM568" s="229" t="s">
        <v>501</v>
      </c>
    </row>
    <row r="569" s="2" customFormat="1">
      <c r="A569" s="38"/>
      <c r="B569" s="39"/>
      <c r="C569" s="40"/>
      <c r="D569" s="231" t="s">
        <v>137</v>
      </c>
      <c r="E569" s="40"/>
      <c r="F569" s="232" t="s">
        <v>500</v>
      </c>
      <c r="G569" s="40"/>
      <c r="H569" s="40"/>
      <c r="I569" s="233"/>
      <c r="J569" s="40"/>
      <c r="K569" s="40"/>
      <c r="L569" s="44"/>
      <c r="M569" s="234"/>
      <c r="N569" s="235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137</v>
      </c>
      <c r="AU569" s="17" t="s">
        <v>90</v>
      </c>
    </row>
    <row r="570" s="13" customFormat="1">
      <c r="A570" s="13"/>
      <c r="B570" s="236"/>
      <c r="C570" s="237"/>
      <c r="D570" s="231" t="s">
        <v>149</v>
      </c>
      <c r="E570" s="238" t="s">
        <v>1</v>
      </c>
      <c r="F570" s="239" t="s">
        <v>492</v>
      </c>
      <c r="G570" s="237"/>
      <c r="H570" s="238" t="s">
        <v>1</v>
      </c>
      <c r="I570" s="240"/>
      <c r="J570" s="237"/>
      <c r="K570" s="237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149</v>
      </c>
      <c r="AU570" s="245" t="s">
        <v>90</v>
      </c>
      <c r="AV570" s="13" t="s">
        <v>88</v>
      </c>
      <c r="AW570" s="13" t="s">
        <v>36</v>
      </c>
      <c r="AX570" s="13" t="s">
        <v>80</v>
      </c>
      <c r="AY570" s="245" t="s">
        <v>128</v>
      </c>
    </row>
    <row r="571" s="13" customFormat="1">
      <c r="A571" s="13"/>
      <c r="B571" s="236"/>
      <c r="C571" s="237"/>
      <c r="D571" s="231" t="s">
        <v>149</v>
      </c>
      <c r="E571" s="238" t="s">
        <v>1</v>
      </c>
      <c r="F571" s="239" t="s">
        <v>493</v>
      </c>
      <c r="G571" s="237"/>
      <c r="H571" s="238" t="s">
        <v>1</v>
      </c>
      <c r="I571" s="240"/>
      <c r="J571" s="237"/>
      <c r="K571" s="237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149</v>
      </c>
      <c r="AU571" s="245" t="s">
        <v>90</v>
      </c>
      <c r="AV571" s="13" t="s">
        <v>88</v>
      </c>
      <c r="AW571" s="13" t="s">
        <v>36</v>
      </c>
      <c r="AX571" s="13" t="s">
        <v>80</v>
      </c>
      <c r="AY571" s="245" t="s">
        <v>128</v>
      </c>
    </row>
    <row r="572" s="14" customFormat="1">
      <c r="A572" s="14"/>
      <c r="B572" s="246"/>
      <c r="C572" s="247"/>
      <c r="D572" s="231" t="s">
        <v>149</v>
      </c>
      <c r="E572" s="248" t="s">
        <v>1</v>
      </c>
      <c r="F572" s="249" t="s">
        <v>143</v>
      </c>
      <c r="G572" s="247"/>
      <c r="H572" s="250">
        <v>3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149</v>
      </c>
      <c r="AU572" s="256" t="s">
        <v>90</v>
      </c>
      <c r="AV572" s="14" t="s">
        <v>90</v>
      </c>
      <c r="AW572" s="14" t="s">
        <v>36</v>
      </c>
      <c r="AX572" s="14" t="s">
        <v>88</v>
      </c>
      <c r="AY572" s="256" t="s">
        <v>128</v>
      </c>
    </row>
    <row r="573" s="2" customFormat="1" ht="24.15" customHeight="1">
      <c r="A573" s="38"/>
      <c r="B573" s="39"/>
      <c r="C573" s="268" t="s">
        <v>502</v>
      </c>
      <c r="D573" s="268" t="s">
        <v>364</v>
      </c>
      <c r="E573" s="269" t="s">
        <v>503</v>
      </c>
      <c r="F573" s="270" t="s">
        <v>504</v>
      </c>
      <c r="G573" s="271" t="s">
        <v>133</v>
      </c>
      <c r="H573" s="272">
        <v>3</v>
      </c>
      <c r="I573" s="273"/>
      <c r="J573" s="274">
        <f>ROUND(I573*H573,2)</f>
        <v>0</v>
      </c>
      <c r="K573" s="270" t="s">
        <v>134</v>
      </c>
      <c r="L573" s="275"/>
      <c r="M573" s="276" t="s">
        <v>1</v>
      </c>
      <c r="N573" s="277" t="s">
        <v>45</v>
      </c>
      <c r="O573" s="91"/>
      <c r="P573" s="227">
        <f>O573*H573</f>
        <v>0</v>
      </c>
      <c r="Q573" s="227">
        <v>0.081000000000000003</v>
      </c>
      <c r="R573" s="227">
        <f>Q573*H573</f>
        <v>0.24299999999999999</v>
      </c>
      <c r="S573" s="227">
        <v>0</v>
      </c>
      <c r="T573" s="228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9" t="s">
        <v>192</v>
      </c>
      <c r="AT573" s="229" t="s">
        <v>364</v>
      </c>
      <c r="AU573" s="229" t="s">
        <v>90</v>
      </c>
      <c r="AY573" s="17" t="s">
        <v>128</v>
      </c>
      <c r="BE573" s="230">
        <f>IF(N573="základní",J573,0)</f>
        <v>0</v>
      </c>
      <c r="BF573" s="230">
        <f>IF(N573="snížená",J573,0)</f>
        <v>0</v>
      </c>
      <c r="BG573" s="230">
        <f>IF(N573="zákl. přenesená",J573,0)</f>
        <v>0</v>
      </c>
      <c r="BH573" s="230">
        <f>IF(N573="sníž. přenesená",J573,0)</f>
        <v>0</v>
      </c>
      <c r="BI573" s="230">
        <f>IF(N573="nulová",J573,0)</f>
        <v>0</v>
      </c>
      <c r="BJ573" s="17" t="s">
        <v>88</v>
      </c>
      <c r="BK573" s="230">
        <f>ROUND(I573*H573,2)</f>
        <v>0</v>
      </c>
      <c r="BL573" s="17" t="s">
        <v>135</v>
      </c>
      <c r="BM573" s="229" t="s">
        <v>505</v>
      </c>
    </row>
    <row r="574" s="2" customFormat="1">
      <c r="A574" s="38"/>
      <c r="B574" s="39"/>
      <c r="C574" s="40"/>
      <c r="D574" s="231" t="s">
        <v>137</v>
      </c>
      <c r="E574" s="40"/>
      <c r="F574" s="232" t="s">
        <v>504</v>
      </c>
      <c r="G574" s="40"/>
      <c r="H574" s="40"/>
      <c r="I574" s="233"/>
      <c r="J574" s="40"/>
      <c r="K574" s="40"/>
      <c r="L574" s="44"/>
      <c r="M574" s="234"/>
      <c r="N574" s="235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137</v>
      </c>
      <c r="AU574" s="17" t="s">
        <v>90</v>
      </c>
    </row>
    <row r="575" s="13" customFormat="1">
      <c r="A575" s="13"/>
      <c r="B575" s="236"/>
      <c r="C575" s="237"/>
      <c r="D575" s="231" t="s">
        <v>149</v>
      </c>
      <c r="E575" s="238" t="s">
        <v>1</v>
      </c>
      <c r="F575" s="239" t="s">
        <v>492</v>
      </c>
      <c r="G575" s="237"/>
      <c r="H575" s="238" t="s">
        <v>1</v>
      </c>
      <c r="I575" s="240"/>
      <c r="J575" s="237"/>
      <c r="K575" s="237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149</v>
      </c>
      <c r="AU575" s="245" t="s">
        <v>90</v>
      </c>
      <c r="AV575" s="13" t="s">
        <v>88</v>
      </c>
      <c r="AW575" s="13" t="s">
        <v>36</v>
      </c>
      <c r="AX575" s="13" t="s">
        <v>80</v>
      </c>
      <c r="AY575" s="245" t="s">
        <v>128</v>
      </c>
    </row>
    <row r="576" s="13" customFormat="1">
      <c r="A576" s="13"/>
      <c r="B576" s="236"/>
      <c r="C576" s="237"/>
      <c r="D576" s="231" t="s">
        <v>149</v>
      </c>
      <c r="E576" s="238" t="s">
        <v>1</v>
      </c>
      <c r="F576" s="239" t="s">
        <v>493</v>
      </c>
      <c r="G576" s="237"/>
      <c r="H576" s="238" t="s">
        <v>1</v>
      </c>
      <c r="I576" s="240"/>
      <c r="J576" s="237"/>
      <c r="K576" s="237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149</v>
      </c>
      <c r="AU576" s="245" t="s">
        <v>90</v>
      </c>
      <c r="AV576" s="13" t="s">
        <v>88</v>
      </c>
      <c r="AW576" s="13" t="s">
        <v>36</v>
      </c>
      <c r="AX576" s="13" t="s">
        <v>80</v>
      </c>
      <c r="AY576" s="245" t="s">
        <v>128</v>
      </c>
    </row>
    <row r="577" s="14" customFormat="1">
      <c r="A577" s="14"/>
      <c r="B577" s="246"/>
      <c r="C577" s="247"/>
      <c r="D577" s="231" t="s">
        <v>149</v>
      </c>
      <c r="E577" s="248" t="s">
        <v>1</v>
      </c>
      <c r="F577" s="249" t="s">
        <v>143</v>
      </c>
      <c r="G577" s="247"/>
      <c r="H577" s="250">
        <v>3</v>
      </c>
      <c r="I577" s="251"/>
      <c r="J577" s="247"/>
      <c r="K577" s="247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149</v>
      </c>
      <c r="AU577" s="256" t="s">
        <v>90</v>
      </c>
      <c r="AV577" s="14" t="s">
        <v>90</v>
      </c>
      <c r="AW577" s="14" t="s">
        <v>36</v>
      </c>
      <c r="AX577" s="14" t="s">
        <v>88</v>
      </c>
      <c r="AY577" s="256" t="s">
        <v>128</v>
      </c>
    </row>
    <row r="578" s="2" customFormat="1" ht="24.15" customHeight="1">
      <c r="A578" s="38"/>
      <c r="B578" s="39"/>
      <c r="C578" s="218" t="s">
        <v>506</v>
      </c>
      <c r="D578" s="218" t="s">
        <v>130</v>
      </c>
      <c r="E578" s="219" t="s">
        <v>507</v>
      </c>
      <c r="F578" s="220" t="s">
        <v>508</v>
      </c>
      <c r="G578" s="221" t="s">
        <v>293</v>
      </c>
      <c r="H578" s="222">
        <v>1.3500000000000001</v>
      </c>
      <c r="I578" s="223"/>
      <c r="J578" s="224">
        <f>ROUND(I578*H578,2)</f>
        <v>0</v>
      </c>
      <c r="K578" s="220" t="s">
        <v>134</v>
      </c>
      <c r="L578" s="44"/>
      <c r="M578" s="225" t="s">
        <v>1</v>
      </c>
      <c r="N578" s="226" t="s">
        <v>45</v>
      </c>
      <c r="O578" s="91"/>
      <c r="P578" s="227">
        <f>O578*H578</f>
        <v>0</v>
      </c>
      <c r="Q578" s="227">
        <v>0</v>
      </c>
      <c r="R578" s="227">
        <f>Q578*H578</f>
        <v>0</v>
      </c>
      <c r="S578" s="227">
        <v>0</v>
      </c>
      <c r="T578" s="228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9" t="s">
        <v>135</v>
      </c>
      <c r="AT578" s="229" t="s">
        <v>130</v>
      </c>
      <c r="AU578" s="229" t="s">
        <v>90</v>
      </c>
      <c r="AY578" s="17" t="s">
        <v>128</v>
      </c>
      <c r="BE578" s="230">
        <f>IF(N578="základní",J578,0)</f>
        <v>0</v>
      </c>
      <c r="BF578" s="230">
        <f>IF(N578="snížená",J578,0)</f>
        <v>0</v>
      </c>
      <c r="BG578" s="230">
        <f>IF(N578="zákl. přenesená",J578,0)</f>
        <v>0</v>
      </c>
      <c r="BH578" s="230">
        <f>IF(N578="sníž. přenesená",J578,0)</f>
        <v>0</v>
      </c>
      <c r="BI578" s="230">
        <f>IF(N578="nulová",J578,0)</f>
        <v>0</v>
      </c>
      <c r="BJ578" s="17" t="s">
        <v>88</v>
      </c>
      <c r="BK578" s="230">
        <f>ROUND(I578*H578,2)</f>
        <v>0</v>
      </c>
      <c r="BL578" s="17" t="s">
        <v>135</v>
      </c>
      <c r="BM578" s="229" t="s">
        <v>509</v>
      </c>
    </row>
    <row r="579" s="2" customFormat="1">
      <c r="A579" s="38"/>
      <c r="B579" s="39"/>
      <c r="C579" s="40"/>
      <c r="D579" s="231" t="s">
        <v>137</v>
      </c>
      <c r="E579" s="40"/>
      <c r="F579" s="232" t="s">
        <v>508</v>
      </c>
      <c r="G579" s="40"/>
      <c r="H579" s="40"/>
      <c r="I579" s="233"/>
      <c r="J579" s="40"/>
      <c r="K579" s="40"/>
      <c r="L579" s="44"/>
      <c r="M579" s="234"/>
      <c r="N579" s="235"/>
      <c r="O579" s="91"/>
      <c r="P579" s="91"/>
      <c r="Q579" s="91"/>
      <c r="R579" s="91"/>
      <c r="S579" s="91"/>
      <c r="T579" s="92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137</v>
      </c>
      <c r="AU579" s="17" t="s">
        <v>90</v>
      </c>
    </row>
    <row r="580" s="13" customFormat="1">
      <c r="A580" s="13"/>
      <c r="B580" s="236"/>
      <c r="C580" s="237"/>
      <c r="D580" s="231" t="s">
        <v>149</v>
      </c>
      <c r="E580" s="238" t="s">
        <v>1</v>
      </c>
      <c r="F580" s="239" t="s">
        <v>510</v>
      </c>
      <c r="G580" s="237"/>
      <c r="H580" s="238" t="s">
        <v>1</v>
      </c>
      <c r="I580" s="240"/>
      <c r="J580" s="237"/>
      <c r="K580" s="237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149</v>
      </c>
      <c r="AU580" s="245" t="s">
        <v>90</v>
      </c>
      <c r="AV580" s="13" t="s">
        <v>88</v>
      </c>
      <c r="AW580" s="13" t="s">
        <v>36</v>
      </c>
      <c r="AX580" s="13" t="s">
        <v>80</v>
      </c>
      <c r="AY580" s="245" t="s">
        <v>128</v>
      </c>
    </row>
    <row r="581" s="13" customFormat="1">
      <c r="A581" s="13"/>
      <c r="B581" s="236"/>
      <c r="C581" s="237"/>
      <c r="D581" s="231" t="s">
        <v>149</v>
      </c>
      <c r="E581" s="238" t="s">
        <v>1</v>
      </c>
      <c r="F581" s="239" t="s">
        <v>511</v>
      </c>
      <c r="G581" s="237"/>
      <c r="H581" s="238" t="s">
        <v>1</v>
      </c>
      <c r="I581" s="240"/>
      <c r="J581" s="237"/>
      <c r="K581" s="237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149</v>
      </c>
      <c r="AU581" s="245" t="s">
        <v>90</v>
      </c>
      <c r="AV581" s="13" t="s">
        <v>88</v>
      </c>
      <c r="AW581" s="13" t="s">
        <v>36</v>
      </c>
      <c r="AX581" s="13" t="s">
        <v>80</v>
      </c>
      <c r="AY581" s="245" t="s">
        <v>128</v>
      </c>
    </row>
    <row r="582" s="14" customFormat="1">
      <c r="A582" s="14"/>
      <c r="B582" s="246"/>
      <c r="C582" s="247"/>
      <c r="D582" s="231" t="s">
        <v>149</v>
      </c>
      <c r="E582" s="248" t="s">
        <v>1</v>
      </c>
      <c r="F582" s="249" t="s">
        <v>512</v>
      </c>
      <c r="G582" s="247"/>
      <c r="H582" s="250">
        <v>1.3500000000000001</v>
      </c>
      <c r="I582" s="251"/>
      <c r="J582" s="247"/>
      <c r="K582" s="247"/>
      <c r="L582" s="252"/>
      <c r="M582" s="253"/>
      <c r="N582" s="254"/>
      <c r="O582" s="254"/>
      <c r="P582" s="254"/>
      <c r="Q582" s="254"/>
      <c r="R582" s="254"/>
      <c r="S582" s="254"/>
      <c r="T582" s="25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6" t="s">
        <v>149</v>
      </c>
      <c r="AU582" s="256" t="s">
        <v>90</v>
      </c>
      <c r="AV582" s="14" t="s">
        <v>90</v>
      </c>
      <c r="AW582" s="14" t="s">
        <v>36</v>
      </c>
      <c r="AX582" s="14" t="s">
        <v>88</v>
      </c>
      <c r="AY582" s="256" t="s">
        <v>128</v>
      </c>
    </row>
    <row r="583" s="2" customFormat="1" ht="24.15" customHeight="1">
      <c r="A583" s="38"/>
      <c r="B583" s="39"/>
      <c r="C583" s="218" t="s">
        <v>513</v>
      </c>
      <c r="D583" s="218" t="s">
        <v>130</v>
      </c>
      <c r="E583" s="219" t="s">
        <v>514</v>
      </c>
      <c r="F583" s="220" t="s">
        <v>515</v>
      </c>
      <c r="G583" s="221" t="s">
        <v>293</v>
      </c>
      <c r="H583" s="222">
        <v>44.359999999999999</v>
      </c>
      <c r="I583" s="223"/>
      <c r="J583" s="224">
        <f>ROUND(I583*H583,2)</f>
        <v>0</v>
      </c>
      <c r="K583" s="220" t="s">
        <v>134</v>
      </c>
      <c r="L583" s="44"/>
      <c r="M583" s="225" t="s">
        <v>1</v>
      </c>
      <c r="N583" s="226" t="s">
        <v>45</v>
      </c>
      <c r="O583" s="91"/>
      <c r="P583" s="227">
        <f>O583*H583</f>
        <v>0</v>
      </c>
      <c r="Q583" s="227">
        <v>0</v>
      </c>
      <c r="R583" s="227">
        <f>Q583*H583</f>
        <v>0</v>
      </c>
      <c r="S583" s="227">
        <v>0</v>
      </c>
      <c r="T583" s="228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9" t="s">
        <v>135</v>
      </c>
      <c r="AT583" s="229" t="s">
        <v>130</v>
      </c>
      <c r="AU583" s="229" t="s">
        <v>90</v>
      </c>
      <c r="AY583" s="17" t="s">
        <v>128</v>
      </c>
      <c r="BE583" s="230">
        <f>IF(N583="základní",J583,0)</f>
        <v>0</v>
      </c>
      <c r="BF583" s="230">
        <f>IF(N583="snížená",J583,0)</f>
        <v>0</v>
      </c>
      <c r="BG583" s="230">
        <f>IF(N583="zákl. přenesená",J583,0)</f>
        <v>0</v>
      </c>
      <c r="BH583" s="230">
        <f>IF(N583="sníž. přenesená",J583,0)</f>
        <v>0</v>
      </c>
      <c r="BI583" s="230">
        <f>IF(N583="nulová",J583,0)</f>
        <v>0</v>
      </c>
      <c r="BJ583" s="17" t="s">
        <v>88</v>
      </c>
      <c r="BK583" s="230">
        <f>ROUND(I583*H583,2)</f>
        <v>0</v>
      </c>
      <c r="BL583" s="17" t="s">
        <v>135</v>
      </c>
      <c r="BM583" s="229" t="s">
        <v>516</v>
      </c>
    </row>
    <row r="584" s="2" customFormat="1">
      <c r="A584" s="38"/>
      <c r="B584" s="39"/>
      <c r="C584" s="40"/>
      <c r="D584" s="231" t="s">
        <v>137</v>
      </c>
      <c r="E584" s="40"/>
      <c r="F584" s="232" t="s">
        <v>515</v>
      </c>
      <c r="G584" s="40"/>
      <c r="H584" s="40"/>
      <c r="I584" s="233"/>
      <c r="J584" s="40"/>
      <c r="K584" s="40"/>
      <c r="L584" s="44"/>
      <c r="M584" s="234"/>
      <c r="N584" s="235"/>
      <c r="O584" s="91"/>
      <c r="P584" s="91"/>
      <c r="Q584" s="91"/>
      <c r="R584" s="91"/>
      <c r="S584" s="91"/>
      <c r="T584" s="92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137</v>
      </c>
      <c r="AU584" s="17" t="s">
        <v>90</v>
      </c>
    </row>
    <row r="585" s="13" customFormat="1">
      <c r="A585" s="13"/>
      <c r="B585" s="236"/>
      <c r="C585" s="237"/>
      <c r="D585" s="231" t="s">
        <v>149</v>
      </c>
      <c r="E585" s="238" t="s">
        <v>1</v>
      </c>
      <c r="F585" s="239" t="s">
        <v>150</v>
      </c>
      <c r="G585" s="237"/>
      <c r="H585" s="238" t="s">
        <v>1</v>
      </c>
      <c r="I585" s="240"/>
      <c r="J585" s="237"/>
      <c r="K585" s="237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149</v>
      </c>
      <c r="AU585" s="245" t="s">
        <v>90</v>
      </c>
      <c r="AV585" s="13" t="s">
        <v>88</v>
      </c>
      <c r="AW585" s="13" t="s">
        <v>36</v>
      </c>
      <c r="AX585" s="13" t="s">
        <v>80</v>
      </c>
      <c r="AY585" s="245" t="s">
        <v>128</v>
      </c>
    </row>
    <row r="586" s="13" customFormat="1">
      <c r="A586" s="13"/>
      <c r="B586" s="236"/>
      <c r="C586" s="237"/>
      <c r="D586" s="231" t="s">
        <v>149</v>
      </c>
      <c r="E586" s="238" t="s">
        <v>1</v>
      </c>
      <c r="F586" s="239" t="s">
        <v>239</v>
      </c>
      <c r="G586" s="237"/>
      <c r="H586" s="238" t="s">
        <v>1</v>
      </c>
      <c r="I586" s="240"/>
      <c r="J586" s="237"/>
      <c r="K586" s="237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149</v>
      </c>
      <c r="AU586" s="245" t="s">
        <v>90</v>
      </c>
      <c r="AV586" s="13" t="s">
        <v>88</v>
      </c>
      <c r="AW586" s="13" t="s">
        <v>36</v>
      </c>
      <c r="AX586" s="13" t="s">
        <v>80</v>
      </c>
      <c r="AY586" s="245" t="s">
        <v>128</v>
      </c>
    </row>
    <row r="587" s="14" customFormat="1">
      <c r="A587" s="14"/>
      <c r="B587" s="246"/>
      <c r="C587" s="247"/>
      <c r="D587" s="231" t="s">
        <v>149</v>
      </c>
      <c r="E587" s="248" t="s">
        <v>1</v>
      </c>
      <c r="F587" s="249" t="s">
        <v>517</v>
      </c>
      <c r="G587" s="247"/>
      <c r="H587" s="250">
        <v>12.603999999999999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6" t="s">
        <v>149</v>
      </c>
      <c r="AU587" s="256" t="s">
        <v>90</v>
      </c>
      <c r="AV587" s="14" t="s">
        <v>90</v>
      </c>
      <c r="AW587" s="14" t="s">
        <v>36</v>
      </c>
      <c r="AX587" s="14" t="s">
        <v>80</v>
      </c>
      <c r="AY587" s="256" t="s">
        <v>128</v>
      </c>
    </row>
    <row r="588" s="13" customFormat="1">
      <c r="A588" s="13"/>
      <c r="B588" s="236"/>
      <c r="C588" s="237"/>
      <c r="D588" s="231" t="s">
        <v>149</v>
      </c>
      <c r="E588" s="238" t="s">
        <v>1</v>
      </c>
      <c r="F588" s="239" t="s">
        <v>202</v>
      </c>
      <c r="G588" s="237"/>
      <c r="H588" s="238" t="s">
        <v>1</v>
      </c>
      <c r="I588" s="240"/>
      <c r="J588" s="237"/>
      <c r="K588" s="237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149</v>
      </c>
      <c r="AU588" s="245" t="s">
        <v>90</v>
      </c>
      <c r="AV588" s="13" t="s">
        <v>88</v>
      </c>
      <c r="AW588" s="13" t="s">
        <v>36</v>
      </c>
      <c r="AX588" s="13" t="s">
        <v>80</v>
      </c>
      <c r="AY588" s="245" t="s">
        <v>128</v>
      </c>
    </row>
    <row r="589" s="14" customFormat="1">
      <c r="A589" s="14"/>
      <c r="B589" s="246"/>
      <c r="C589" s="247"/>
      <c r="D589" s="231" t="s">
        <v>149</v>
      </c>
      <c r="E589" s="248" t="s">
        <v>1</v>
      </c>
      <c r="F589" s="249" t="s">
        <v>518</v>
      </c>
      <c r="G589" s="247"/>
      <c r="H589" s="250">
        <v>1.1930000000000001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149</v>
      </c>
      <c r="AU589" s="256" t="s">
        <v>90</v>
      </c>
      <c r="AV589" s="14" t="s">
        <v>90</v>
      </c>
      <c r="AW589" s="14" t="s">
        <v>36</v>
      </c>
      <c r="AX589" s="14" t="s">
        <v>80</v>
      </c>
      <c r="AY589" s="256" t="s">
        <v>128</v>
      </c>
    </row>
    <row r="590" s="13" customFormat="1">
      <c r="A590" s="13"/>
      <c r="B590" s="236"/>
      <c r="C590" s="237"/>
      <c r="D590" s="231" t="s">
        <v>149</v>
      </c>
      <c r="E590" s="238" t="s">
        <v>1</v>
      </c>
      <c r="F590" s="239" t="s">
        <v>155</v>
      </c>
      <c r="G590" s="237"/>
      <c r="H590" s="238" t="s">
        <v>1</v>
      </c>
      <c r="I590" s="240"/>
      <c r="J590" s="237"/>
      <c r="K590" s="237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149</v>
      </c>
      <c r="AU590" s="245" t="s">
        <v>90</v>
      </c>
      <c r="AV590" s="13" t="s">
        <v>88</v>
      </c>
      <c r="AW590" s="13" t="s">
        <v>36</v>
      </c>
      <c r="AX590" s="13" t="s">
        <v>80</v>
      </c>
      <c r="AY590" s="245" t="s">
        <v>128</v>
      </c>
    </row>
    <row r="591" s="14" customFormat="1">
      <c r="A591" s="14"/>
      <c r="B591" s="246"/>
      <c r="C591" s="247"/>
      <c r="D591" s="231" t="s">
        <v>149</v>
      </c>
      <c r="E591" s="248" t="s">
        <v>1</v>
      </c>
      <c r="F591" s="249" t="s">
        <v>307</v>
      </c>
      <c r="G591" s="247"/>
      <c r="H591" s="250">
        <v>14.4</v>
      </c>
      <c r="I591" s="251"/>
      <c r="J591" s="247"/>
      <c r="K591" s="247"/>
      <c r="L591" s="252"/>
      <c r="M591" s="253"/>
      <c r="N591" s="254"/>
      <c r="O591" s="254"/>
      <c r="P591" s="254"/>
      <c r="Q591" s="254"/>
      <c r="R591" s="254"/>
      <c r="S591" s="254"/>
      <c r="T591" s="25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6" t="s">
        <v>149</v>
      </c>
      <c r="AU591" s="256" t="s">
        <v>90</v>
      </c>
      <c r="AV591" s="14" t="s">
        <v>90</v>
      </c>
      <c r="AW591" s="14" t="s">
        <v>36</v>
      </c>
      <c r="AX591" s="14" t="s">
        <v>80</v>
      </c>
      <c r="AY591" s="256" t="s">
        <v>128</v>
      </c>
    </row>
    <row r="592" s="14" customFormat="1">
      <c r="A592" s="14"/>
      <c r="B592" s="246"/>
      <c r="C592" s="247"/>
      <c r="D592" s="231" t="s">
        <v>149</v>
      </c>
      <c r="E592" s="248" t="s">
        <v>1</v>
      </c>
      <c r="F592" s="249" t="s">
        <v>308</v>
      </c>
      <c r="G592" s="247"/>
      <c r="H592" s="250">
        <v>4.9500000000000002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6" t="s">
        <v>149</v>
      </c>
      <c r="AU592" s="256" t="s">
        <v>90</v>
      </c>
      <c r="AV592" s="14" t="s">
        <v>90</v>
      </c>
      <c r="AW592" s="14" t="s">
        <v>36</v>
      </c>
      <c r="AX592" s="14" t="s">
        <v>80</v>
      </c>
      <c r="AY592" s="256" t="s">
        <v>128</v>
      </c>
    </row>
    <row r="593" s="13" customFormat="1">
      <c r="A593" s="13"/>
      <c r="B593" s="236"/>
      <c r="C593" s="237"/>
      <c r="D593" s="231" t="s">
        <v>149</v>
      </c>
      <c r="E593" s="238" t="s">
        <v>1</v>
      </c>
      <c r="F593" s="239" t="s">
        <v>204</v>
      </c>
      <c r="G593" s="237"/>
      <c r="H593" s="238" t="s">
        <v>1</v>
      </c>
      <c r="I593" s="240"/>
      <c r="J593" s="237"/>
      <c r="K593" s="237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149</v>
      </c>
      <c r="AU593" s="245" t="s">
        <v>90</v>
      </c>
      <c r="AV593" s="13" t="s">
        <v>88</v>
      </c>
      <c r="AW593" s="13" t="s">
        <v>36</v>
      </c>
      <c r="AX593" s="13" t="s">
        <v>80</v>
      </c>
      <c r="AY593" s="245" t="s">
        <v>128</v>
      </c>
    </row>
    <row r="594" s="14" customFormat="1">
      <c r="A594" s="14"/>
      <c r="B594" s="246"/>
      <c r="C594" s="247"/>
      <c r="D594" s="231" t="s">
        <v>149</v>
      </c>
      <c r="E594" s="248" t="s">
        <v>1</v>
      </c>
      <c r="F594" s="249" t="s">
        <v>519</v>
      </c>
      <c r="G594" s="247"/>
      <c r="H594" s="250">
        <v>6.5359999999999996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6" t="s">
        <v>149</v>
      </c>
      <c r="AU594" s="256" t="s">
        <v>90</v>
      </c>
      <c r="AV594" s="14" t="s">
        <v>90</v>
      </c>
      <c r="AW594" s="14" t="s">
        <v>36</v>
      </c>
      <c r="AX594" s="14" t="s">
        <v>80</v>
      </c>
      <c r="AY594" s="256" t="s">
        <v>128</v>
      </c>
    </row>
    <row r="595" s="13" customFormat="1">
      <c r="A595" s="13"/>
      <c r="B595" s="236"/>
      <c r="C595" s="237"/>
      <c r="D595" s="231" t="s">
        <v>149</v>
      </c>
      <c r="E595" s="238" t="s">
        <v>1</v>
      </c>
      <c r="F595" s="239" t="s">
        <v>160</v>
      </c>
      <c r="G595" s="237"/>
      <c r="H595" s="238" t="s">
        <v>1</v>
      </c>
      <c r="I595" s="240"/>
      <c r="J595" s="237"/>
      <c r="K595" s="237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149</v>
      </c>
      <c r="AU595" s="245" t="s">
        <v>90</v>
      </c>
      <c r="AV595" s="13" t="s">
        <v>88</v>
      </c>
      <c r="AW595" s="13" t="s">
        <v>36</v>
      </c>
      <c r="AX595" s="13" t="s">
        <v>80</v>
      </c>
      <c r="AY595" s="245" t="s">
        <v>128</v>
      </c>
    </row>
    <row r="596" s="14" customFormat="1">
      <c r="A596" s="14"/>
      <c r="B596" s="246"/>
      <c r="C596" s="247"/>
      <c r="D596" s="231" t="s">
        <v>149</v>
      </c>
      <c r="E596" s="248" t="s">
        <v>1</v>
      </c>
      <c r="F596" s="249" t="s">
        <v>520</v>
      </c>
      <c r="G596" s="247"/>
      <c r="H596" s="250">
        <v>4.6769999999999996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149</v>
      </c>
      <c r="AU596" s="256" t="s">
        <v>90</v>
      </c>
      <c r="AV596" s="14" t="s">
        <v>90</v>
      </c>
      <c r="AW596" s="14" t="s">
        <v>36</v>
      </c>
      <c r="AX596" s="14" t="s">
        <v>80</v>
      </c>
      <c r="AY596" s="256" t="s">
        <v>128</v>
      </c>
    </row>
    <row r="597" s="15" customFormat="1">
      <c r="A597" s="15"/>
      <c r="B597" s="257"/>
      <c r="C597" s="258"/>
      <c r="D597" s="231" t="s">
        <v>149</v>
      </c>
      <c r="E597" s="259" t="s">
        <v>1</v>
      </c>
      <c r="F597" s="260" t="s">
        <v>162</v>
      </c>
      <c r="G597" s="258"/>
      <c r="H597" s="261">
        <v>44.359999999999999</v>
      </c>
      <c r="I597" s="262"/>
      <c r="J597" s="258"/>
      <c r="K597" s="258"/>
      <c r="L597" s="263"/>
      <c r="M597" s="264"/>
      <c r="N597" s="265"/>
      <c r="O597" s="265"/>
      <c r="P597" s="265"/>
      <c r="Q597" s="265"/>
      <c r="R597" s="265"/>
      <c r="S597" s="265"/>
      <c r="T597" s="266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7" t="s">
        <v>149</v>
      </c>
      <c r="AU597" s="267" t="s">
        <v>90</v>
      </c>
      <c r="AV597" s="15" t="s">
        <v>135</v>
      </c>
      <c r="AW597" s="15" t="s">
        <v>36</v>
      </c>
      <c r="AX597" s="15" t="s">
        <v>88</v>
      </c>
      <c r="AY597" s="267" t="s">
        <v>128</v>
      </c>
    </row>
    <row r="598" s="2" customFormat="1" ht="24.15" customHeight="1">
      <c r="A598" s="38"/>
      <c r="B598" s="39"/>
      <c r="C598" s="218" t="s">
        <v>521</v>
      </c>
      <c r="D598" s="218" t="s">
        <v>130</v>
      </c>
      <c r="E598" s="219" t="s">
        <v>522</v>
      </c>
      <c r="F598" s="220" t="s">
        <v>523</v>
      </c>
      <c r="G598" s="221" t="s">
        <v>146</v>
      </c>
      <c r="H598" s="222">
        <v>68.790000000000006</v>
      </c>
      <c r="I598" s="223"/>
      <c r="J598" s="224">
        <f>ROUND(I598*H598,2)</f>
        <v>0</v>
      </c>
      <c r="K598" s="220" t="s">
        <v>134</v>
      </c>
      <c r="L598" s="44"/>
      <c r="M598" s="225" t="s">
        <v>1</v>
      </c>
      <c r="N598" s="226" t="s">
        <v>45</v>
      </c>
      <c r="O598" s="91"/>
      <c r="P598" s="227">
        <f>O598*H598</f>
        <v>0</v>
      </c>
      <c r="Q598" s="227">
        <v>0.0063200000000000001</v>
      </c>
      <c r="R598" s="227">
        <f>Q598*H598</f>
        <v>0.43475280000000005</v>
      </c>
      <c r="S598" s="227">
        <v>0</v>
      </c>
      <c r="T598" s="228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9" t="s">
        <v>135</v>
      </c>
      <c r="AT598" s="229" t="s">
        <v>130</v>
      </c>
      <c r="AU598" s="229" t="s">
        <v>90</v>
      </c>
      <c r="AY598" s="17" t="s">
        <v>128</v>
      </c>
      <c r="BE598" s="230">
        <f>IF(N598="základní",J598,0)</f>
        <v>0</v>
      </c>
      <c r="BF598" s="230">
        <f>IF(N598="snížená",J598,0)</f>
        <v>0</v>
      </c>
      <c r="BG598" s="230">
        <f>IF(N598="zákl. přenesená",J598,0)</f>
        <v>0</v>
      </c>
      <c r="BH598" s="230">
        <f>IF(N598="sníž. přenesená",J598,0)</f>
        <v>0</v>
      </c>
      <c r="BI598" s="230">
        <f>IF(N598="nulová",J598,0)</f>
        <v>0</v>
      </c>
      <c r="BJ598" s="17" t="s">
        <v>88</v>
      </c>
      <c r="BK598" s="230">
        <f>ROUND(I598*H598,2)</f>
        <v>0</v>
      </c>
      <c r="BL598" s="17" t="s">
        <v>135</v>
      </c>
      <c r="BM598" s="229" t="s">
        <v>524</v>
      </c>
    </row>
    <row r="599" s="2" customFormat="1">
      <c r="A599" s="38"/>
      <c r="B599" s="39"/>
      <c r="C599" s="40"/>
      <c r="D599" s="231" t="s">
        <v>137</v>
      </c>
      <c r="E599" s="40"/>
      <c r="F599" s="232" t="s">
        <v>523</v>
      </c>
      <c r="G599" s="40"/>
      <c r="H599" s="40"/>
      <c r="I599" s="233"/>
      <c r="J599" s="40"/>
      <c r="K599" s="40"/>
      <c r="L599" s="44"/>
      <c r="M599" s="234"/>
      <c r="N599" s="235"/>
      <c r="O599" s="91"/>
      <c r="P599" s="91"/>
      <c r="Q599" s="91"/>
      <c r="R599" s="91"/>
      <c r="S599" s="91"/>
      <c r="T599" s="92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137</v>
      </c>
      <c r="AU599" s="17" t="s">
        <v>90</v>
      </c>
    </row>
    <row r="600" s="13" customFormat="1">
      <c r="A600" s="13"/>
      <c r="B600" s="236"/>
      <c r="C600" s="237"/>
      <c r="D600" s="231" t="s">
        <v>149</v>
      </c>
      <c r="E600" s="238" t="s">
        <v>1</v>
      </c>
      <c r="F600" s="239" t="s">
        <v>150</v>
      </c>
      <c r="G600" s="237"/>
      <c r="H600" s="238" t="s">
        <v>1</v>
      </c>
      <c r="I600" s="240"/>
      <c r="J600" s="237"/>
      <c r="K600" s="237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149</v>
      </c>
      <c r="AU600" s="245" t="s">
        <v>90</v>
      </c>
      <c r="AV600" s="13" t="s">
        <v>88</v>
      </c>
      <c r="AW600" s="13" t="s">
        <v>36</v>
      </c>
      <c r="AX600" s="13" t="s">
        <v>80</v>
      </c>
      <c r="AY600" s="245" t="s">
        <v>128</v>
      </c>
    </row>
    <row r="601" s="13" customFormat="1">
      <c r="A601" s="13"/>
      <c r="B601" s="236"/>
      <c r="C601" s="237"/>
      <c r="D601" s="231" t="s">
        <v>149</v>
      </c>
      <c r="E601" s="238" t="s">
        <v>1</v>
      </c>
      <c r="F601" s="239" t="s">
        <v>239</v>
      </c>
      <c r="G601" s="237"/>
      <c r="H601" s="238" t="s">
        <v>1</v>
      </c>
      <c r="I601" s="240"/>
      <c r="J601" s="237"/>
      <c r="K601" s="237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149</v>
      </c>
      <c r="AU601" s="245" t="s">
        <v>90</v>
      </c>
      <c r="AV601" s="13" t="s">
        <v>88</v>
      </c>
      <c r="AW601" s="13" t="s">
        <v>36</v>
      </c>
      <c r="AX601" s="13" t="s">
        <v>80</v>
      </c>
      <c r="AY601" s="245" t="s">
        <v>128</v>
      </c>
    </row>
    <row r="602" s="14" customFormat="1">
      <c r="A602" s="14"/>
      <c r="B602" s="246"/>
      <c r="C602" s="247"/>
      <c r="D602" s="231" t="s">
        <v>149</v>
      </c>
      <c r="E602" s="248" t="s">
        <v>1</v>
      </c>
      <c r="F602" s="249" t="s">
        <v>525</v>
      </c>
      <c r="G602" s="247"/>
      <c r="H602" s="250">
        <v>43.090000000000003</v>
      </c>
      <c r="I602" s="251"/>
      <c r="J602" s="247"/>
      <c r="K602" s="247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149</v>
      </c>
      <c r="AU602" s="256" t="s">
        <v>90</v>
      </c>
      <c r="AV602" s="14" t="s">
        <v>90</v>
      </c>
      <c r="AW602" s="14" t="s">
        <v>36</v>
      </c>
      <c r="AX602" s="14" t="s">
        <v>80</v>
      </c>
      <c r="AY602" s="256" t="s">
        <v>128</v>
      </c>
    </row>
    <row r="603" s="13" customFormat="1">
      <c r="A603" s="13"/>
      <c r="B603" s="236"/>
      <c r="C603" s="237"/>
      <c r="D603" s="231" t="s">
        <v>149</v>
      </c>
      <c r="E603" s="238" t="s">
        <v>1</v>
      </c>
      <c r="F603" s="239" t="s">
        <v>202</v>
      </c>
      <c r="G603" s="237"/>
      <c r="H603" s="238" t="s">
        <v>1</v>
      </c>
      <c r="I603" s="240"/>
      <c r="J603" s="237"/>
      <c r="K603" s="237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149</v>
      </c>
      <c r="AU603" s="245" t="s">
        <v>90</v>
      </c>
      <c r="AV603" s="13" t="s">
        <v>88</v>
      </c>
      <c r="AW603" s="13" t="s">
        <v>36</v>
      </c>
      <c r="AX603" s="13" t="s">
        <v>80</v>
      </c>
      <c r="AY603" s="245" t="s">
        <v>128</v>
      </c>
    </row>
    <row r="604" s="14" customFormat="1">
      <c r="A604" s="14"/>
      <c r="B604" s="246"/>
      <c r="C604" s="247"/>
      <c r="D604" s="231" t="s">
        <v>149</v>
      </c>
      <c r="E604" s="248" t="s">
        <v>1</v>
      </c>
      <c r="F604" s="249" t="s">
        <v>526</v>
      </c>
      <c r="G604" s="247"/>
      <c r="H604" s="250">
        <v>1.6000000000000001</v>
      </c>
      <c r="I604" s="251"/>
      <c r="J604" s="247"/>
      <c r="K604" s="247"/>
      <c r="L604" s="252"/>
      <c r="M604" s="253"/>
      <c r="N604" s="254"/>
      <c r="O604" s="254"/>
      <c r="P604" s="254"/>
      <c r="Q604" s="254"/>
      <c r="R604" s="254"/>
      <c r="S604" s="254"/>
      <c r="T604" s="25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6" t="s">
        <v>149</v>
      </c>
      <c r="AU604" s="256" t="s">
        <v>90</v>
      </c>
      <c r="AV604" s="14" t="s">
        <v>90</v>
      </c>
      <c r="AW604" s="14" t="s">
        <v>36</v>
      </c>
      <c r="AX604" s="14" t="s">
        <v>80</v>
      </c>
      <c r="AY604" s="256" t="s">
        <v>128</v>
      </c>
    </row>
    <row r="605" s="13" customFormat="1">
      <c r="A605" s="13"/>
      <c r="B605" s="236"/>
      <c r="C605" s="237"/>
      <c r="D605" s="231" t="s">
        <v>149</v>
      </c>
      <c r="E605" s="238" t="s">
        <v>1</v>
      </c>
      <c r="F605" s="239" t="s">
        <v>155</v>
      </c>
      <c r="G605" s="237"/>
      <c r="H605" s="238" t="s">
        <v>1</v>
      </c>
      <c r="I605" s="240"/>
      <c r="J605" s="237"/>
      <c r="K605" s="237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149</v>
      </c>
      <c r="AU605" s="245" t="s">
        <v>90</v>
      </c>
      <c r="AV605" s="13" t="s">
        <v>88</v>
      </c>
      <c r="AW605" s="13" t="s">
        <v>36</v>
      </c>
      <c r="AX605" s="13" t="s">
        <v>80</v>
      </c>
      <c r="AY605" s="245" t="s">
        <v>128</v>
      </c>
    </row>
    <row r="606" s="14" customFormat="1">
      <c r="A606" s="14"/>
      <c r="B606" s="246"/>
      <c r="C606" s="247"/>
      <c r="D606" s="231" t="s">
        <v>149</v>
      </c>
      <c r="E606" s="248" t="s">
        <v>1</v>
      </c>
      <c r="F606" s="249" t="s">
        <v>527</v>
      </c>
      <c r="G606" s="247"/>
      <c r="H606" s="250">
        <v>1.2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149</v>
      </c>
      <c r="AU606" s="256" t="s">
        <v>90</v>
      </c>
      <c r="AV606" s="14" t="s">
        <v>90</v>
      </c>
      <c r="AW606" s="14" t="s">
        <v>36</v>
      </c>
      <c r="AX606" s="14" t="s">
        <v>80</v>
      </c>
      <c r="AY606" s="256" t="s">
        <v>128</v>
      </c>
    </row>
    <row r="607" s="14" customFormat="1">
      <c r="A607" s="14"/>
      <c r="B607" s="246"/>
      <c r="C607" s="247"/>
      <c r="D607" s="231" t="s">
        <v>149</v>
      </c>
      <c r="E607" s="248" t="s">
        <v>1</v>
      </c>
      <c r="F607" s="249" t="s">
        <v>528</v>
      </c>
      <c r="G607" s="247"/>
      <c r="H607" s="250">
        <v>0.59999999999999998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149</v>
      </c>
      <c r="AU607" s="256" t="s">
        <v>90</v>
      </c>
      <c r="AV607" s="14" t="s">
        <v>90</v>
      </c>
      <c r="AW607" s="14" t="s">
        <v>36</v>
      </c>
      <c r="AX607" s="14" t="s">
        <v>80</v>
      </c>
      <c r="AY607" s="256" t="s">
        <v>128</v>
      </c>
    </row>
    <row r="608" s="13" customFormat="1">
      <c r="A608" s="13"/>
      <c r="B608" s="236"/>
      <c r="C608" s="237"/>
      <c r="D608" s="231" t="s">
        <v>149</v>
      </c>
      <c r="E608" s="238" t="s">
        <v>1</v>
      </c>
      <c r="F608" s="239" t="s">
        <v>204</v>
      </c>
      <c r="G608" s="237"/>
      <c r="H608" s="238" t="s">
        <v>1</v>
      </c>
      <c r="I608" s="240"/>
      <c r="J608" s="237"/>
      <c r="K608" s="237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149</v>
      </c>
      <c r="AU608" s="245" t="s">
        <v>90</v>
      </c>
      <c r="AV608" s="13" t="s">
        <v>88</v>
      </c>
      <c r="AW608" s="13" t="s">
        <v>36</v>
      </c>
      <c r="AX608" s="13" t="s">
        <v>80</v>
      </c>
      <c r="AY608" s="245" t="s">
        <v>128</v>
      </c>
    </row>
    <row r="609" s="14" customFormat="1">
      <c r="A609" s="14"/>
      <c r="B609" s="246"/>
      <c r="C609" s="247"/>
      <c r="D609" s="231" t="s">
        <v>149</v>
      </c>
      <c r="E609" s="248" t="s">
        <v>1</v>
      </c>
      <c r="F609" s="249" t="s">
        <v>529</v>
      </c>
      <c r="G609" s="247"/>
      <c r="H609" s="250">
        <v>10.9</v>
      </c>
      <c r="I609" s="251"/>
      <c r="J609" s="247"/>
      <c r="K609" s="247"/>
      <c r="L609" s="252"/>
      <c r="M609" s="253"/>
      <c r="N609" s="254"/>
      <c r="O609" s="254"/>
      <c r="P609" s="254"/>
      <c r="Q609" s="254"/>
      <c r="R609" s="254"/>
      <c r="S609" s="254"/>
      <c r="T609" s="25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6" t="s">
        <v>149</v>
      </c>
      <c r="AU609" s="256" t="s">
        <v>90</v>
      </c>
      <c r="AV609" s="14" t="s">
        <v>90</v>
      </c>
      <c r="AW609" s="14" t="s">
        <v>36</v>
      </c>
      <c r="AX609" s="14" t="s">
        <v>80</v>
      </c>
      <c r="AY609" s="256" t="s">
        <v>128</v>
      </c>
    </row>
    <row r="610" s="13" customFormat="1">
      <c r="A610" s="13"/>
      <c r="B610" s="236"/>
      <c r="C610" s="237"/>
      <c r="D610" s="231" t="s">
        <v>149</v>
      </c>
      <c r="E610" s="238" t="s">
        <v>1</v>
      </c>
      <c r="F610" s="239" t="s">
        <v>160</v>
      </c>
      <c r="G610" s="237"/>
      <c r="H610" s="238" t="s">
        <v>1</v>
      </c>
      <c r="I610" s="240"/>
      <c r="J610" s="237"/>
      <c r="K610" s="237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149</v>
      </c>
      <c r="AU610" s="245" t="s">
        <v>90</v>
      </c>
      <c r="AV610" s="13" t="s">
        <v>88</v>
      </c>
      <c r="AW610" s="13" t="s">
        <v>36</v>
      </c>
      <c r="AX610" s="13" t="s">
        <v>80</v>
      </c>
      <c r="AY610" s="245" t="s">
        <v>128</v>
      </c>
    </row>
    <row r="611" s="14" customFormat="1">
      <c r="A611" s="14"/>
      <c r="B611" s="246"/>
      <c r="C611" s="247"/>
      <c r="D611" s="231" t="s">
        <v>149</v>
      </c>
      <c r="E611" s="248" t="s">
        <v>1</v>
      </c>
      <c r="F611" s="249" t="s">
        <v>530</v>
      </c>
      <c r="G611" s="247"/>
      <c r="H611" s="250">
        <v>7.7999999999999998</v>
      </c>
      <c r="I611" s="251"/>
      <c r="J611" s="247"/>
      <c r="K611" s="247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149</v>
      </c>
      <c r="AU611" s="256" t="s">
        <v>90</v>
      </c>
      <c r="AV611" s="14" t="s">
        <v>90</v>
      </c>
      <c r="AW611" s="14" t="s">
        <v>36</v>
      </c>
      <c r="AX611" s="14" t="s">
        <v>80</v>
      </c>
      <c r="AY611" s="256" t="s">
        <v>128</v>
      </c>
    </row>
    <row r="612" s="13" customFormat="1">
      <c r="A612" s="13"/>
      <c r="B612" s="236"/>
      <c r="C612" s="237"/>
      <c r="D612" s="231" t="s">
        <v>149</v>
      </c>
      <c r="E612" s="238" t="s">
        <v>1</v>
      </c>
      <c r="F612" s="239" t="s">
        <v>511</v>
      </c>
      <c r="G612" s="237"/>
      <c r="H612" s="238" t="s">
        <v>1</v>
      </c>
      <c r="I612" s="240"/>
      <c r="J612" s="237"/>
      <c r="K612" s="237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149</v>
      </c>
      <c r="AU612" s="245" t="s">
        <v>90</v>
      </c>
      <c r="AV612" s="13" t="s">
        <v>88</v>
      </c>
      <c r="AW612" s="13" t="s">
        <v>36</v>
      </c>
      <c r="AX612" s="13" t="s">
        <v>80</v>
      </c>
      <c r="AY612" s="245" t="s">
        <v>128</v>
      </c>
    </row>
    <row r="613" s="14" customFormat="1">
      <c r="A613" s="14"/>
      <c r="B613" s="246"/>
      <c r="C613" s="247"/>
      <c r="D613" s="231" t="s">
        <v>149</v>
      </c>
      <c r="E613" s="248" t="s">
        <v>1</v>
      </c>
      <c r="F613" s="249" t="s">
        <v>531</v>
      </c>
      <c r="G613" s="247"/>
      <c r="H613" s="250">
        <v>3.6000000000000001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149</v>
      </c>
      <c r="AU613" s="256" t="s">
        <v>90</v>
      </c>
      <c r="AV613" s="14" t="s">
        <v>90</v>
      </c>
      <c r="AW613" s="14" t="s">
        <v>36</v>
      </c>
      <c r="AX613" s="14" t="s">
        <v>80</v>
      </c>
      <c r="AY613" s="256" t="s">
        <v>128</v>
      </c>
    </row>
    <row r="614" s="15" customFormat="1">
      <c r="A614" s="15"/>
      <c r="B614" s="257"/>
      <c r="C614" s="258"/>
      <c r="D614" s="231" t="s">
        <v>149</v>
      </c>
      <c r="E614" s="259" t="s">
        <v>1</v>
      </c>
      <c r="F614" s="260" t="s">
        <v>162</v>
      </c>
      <c r="G614" s="258"/>
      <c r="H614" s="261">
        <v>68.790000000000006</v>
      </c>
      <c r="I614" s="262"/>
      <c r="J614" s="258"/>
      <c r="K614" s="258"/>
      <c r="L614" s="263"/>
      <c r="M614" s="264"/>
      <c r="N614" s="265"/>
      <c r="O614" s="265"/>
      <c r="P614" s="265"/>
      <c r="Q614" s="265"/>
      <c r="R614" s="265"/>
      <c r="S614" s="265"/>
      <c r="T614" s="26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7" t="s">
        <v>149</v>
      </c>
      <c r="AU614" s="267" t="s">
        <v>90</v>
      </c>
      <c r="AV614" s="15" t="s">
        <v>135</v>
      </c>
      <c r="AW614" s="15" t="s">
        <v>36</v>
      </c>
      <c r="AX614" s="15" t="s">
        <v>88</v>
      </c>
      <c r="AY614" s="267" t="s">
        <v>128</v>
      </c>
    </row>
    <row r="615" s="12" customFormat="1" ht="22.8" customHeight="1">
      <c r="A615" s="12"/>
      <c r="B615" s="202"/>
      <c r="C615" s="203"/>
      <c r="D615" s="204" t="s">
        <v>79</v>
      </c>
      <c r="E615" s="216" t="s">
        <v>170</v>
      </c>
      <c r="F615" s="216" t="s">
        <v>532</v>
      </c>
      <c r="G615" s="203"/>
      <c r="H615" s="203"/>
      <c r="I615" s="206"/>
      <c r="J615" s="217">
        <f>BK615</f>
        <v>0</v>
      </c>
      <c r="K615" s="203"/>
      <c r="L615" s="208"/>
      <c r="M615" s="209"/>
      <c r="N615" s="210"/>
      <c r="O615" s="210"/>
      <c r="P615" s="211">
        <f>SUM(P616:P733)</f>
        <v>0</v>
      </c>
      <c r="Q615" s="210"/>
      <c r="R615" s="211">
        <f>SUM(R616:R733)</f>
        <v>2.1927714999999997</v>
      </c>
      <c r="S615" s="210"/>
      <c r="T615" s="212">
        <f>SUM(T616:T733)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13" t="s">
        <v>88</v>
      </c>
      <c r="AT615" s="214" t="s">
        <v>79</v>
      </c>
      <c r="AU615" s="214" t="s">
        <v>88</v>
      </c>
      <c r="AY615" s="213" t="s">
        <v>128</v>
      </c>
      <c r="BK615" s="215">
        <f>SUM(BK616:BK733)</f>
        <v>0</v>
      </c>
    </row>
    <row r="616" s="2" customFormat="1" ht="16.5" customHeight="1">
      <c r="A616" s="38"/>
      <c r="B616" s="39"/>
      <c r="C616" s="218" t="s">
        <v>533</v>
      </c>
      <c r="D616" s="218" t="s">
        <v>130</v>
      </c>
      <c r="E616" s="219" t="s">
        <v>534</v>
      </c>
      <c r="F616" s="220" t="s">
        <v>535</v>
      </c>
      <c r="G616" s="221" t="s">
        <v>146</v>
      </c>
      <c r="H616" s="222">
        <v>280.14999999999998</v>
      </c>
      <c r="I616" s="223"/>
      <c r="J616" s="224">
        <f>ROUND(I616*H616,2)</f>
        <v>0</v>
      </c>
      <c r="K616" s="220" t="s">
        <v>134</v>
      </c>
      <c r="L616" s="44"/>
      <c r="M616" s="225" t="s">
        <v>1</v>
      </c>
      <c r="N616" s="226" t="s">
        <v>45</v>
      </c>
      <c r="O616" s="91"/>
      <c r="P616" s="227">
        <f>O616*H616</f>
        <v>0</v>
      </c>
      <c r="Q616" s="227">
        <v>0</v>
      </c>
      <c r="R616" s="227">
        <f>Q616*H616</f>
        <v>0</v>
      </c>
      <c r="S616" s="227">
        <v>0</v>
      </c>
      <c r="T616" s="228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9" t="s">
        <v>135</v>
      </c>
      <c r="AT616" s="229" t="s">
        <v>130</v>
      </c>
      <c r="AU616" s="229" t="s">
        <v>90</v>
      </c>
      <c r="AY616" s="17" t="s">
        <v>128</v>
      </c>
      <c r="BE616" s="230">
        <f>IF(N616="základní",J616,0)</f>
        <v>0</v>
      </c>
      <c r="BF616" s="230">
        <f>IF(N616="snížená",J616,0)</f>
        <v>0</v>
      </c>
      <c r="BG616" s="230">
        <f>IF(N616="zákl. přenesená",J616,0)</f>
        <v>0</v>
      </c>
      <c r="BH616" s="230">
        <f>IF(N616="sníž. přenesená",J616,0)</f>
        <v>0</v>
      </c>
      <c r="BI616" s="230">
        <f>IF(N616="nulová",J616,0)</f>
        <v>0</v>
      </c>
      <c r="BJ616" s="17" t="s">
        <v>88</v>
      </c>
      <c r="BK616" s="230">
        <f>ROUND(I616*H616,2)</f>
        <v>0</v>
      </c>
      <c r="BL616" s="17" t="s">
        <v>135</v>
      </c>
      <c r="BM616" s="229" t="s">
        <v>536</v>
      </c>
    </row>
    <row r="617" s="2" customFormat="1">
      <c r="A617" s="38"/>
      <c r="B617" s="39"/>
      <c r="C617" s="40"/>
      <c r="D617" s="231" t="s">
        <v>137</v>
      </c>
      <c r="E617" s="40"/>
      <c r="F617" s="232" t="s">
        <v>535</v>
      </c>
      <c r="G617" s="40"/>
      <c r="H617" s="40"/>
      <c r="I617" s="233"/>
      <c r="J617" s="40"/>
      <c r="K617" s="40"/>
      <c r="L617" s="44"/>
      <c r="M617" s="234"/>
      <c r="N617" s="235"/>
      <c r="O617" s="91"/>
      <c r="P617" s="91"/>
      <c r="Q617" s="91"/>
      <c r="R617" s="91"/>
      <c r="S617" s="91"/>
      <c r="T617" s="92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137</v>
      </c>
      <c r="AU617" s="17" t="s">
        <v>90</v>
      </c>
    </row>
    <row r="618" s="13" customFormat="1">
      <c r="A618" s="13"/>
      <c r="B618" s="236"/>
      <c r="C618" s="237"/>
      <c r="D618" s="231" t="s">
        <v>149</v>
      </c>
      <c r="E618" s="238" t="s">
        <v>1</v>
      </c>
      <c r="F618" s="239" t="s">
        <v>537</v>
      </c>
      <c r="G618" s="237"/>
      <c r="H618" s="238" t="s">
        <v>1</v>
      </c>
      <c r="I618" s="240"/>
      <c r="J618" s="237"/>
      <c r="K618" s="237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149</v>
      </c>
      <c r="AU618" s="245" t="s">
        <v>90</v>
      </c>
      <c r="AV618" s="13" t="s">
        <v>88</v>
      </c>
      <c r="AW618" s="13" t="s">
        <v>36</v>
      </c>
      <c r="AX618" s="13" t="s">
        <v>80</v>
      </c>
      <c r="AY618" s="245" t="s">
        <v>128</v>
      </c>
    </row>
    <row r="619" s="13" customFormat="1">
      <c r="A619" s="13"/>
      <c r="B619" s="236"/>
      <c r="C619" s="237"/>
      <c r="D619" s="231" t="s">
        <v>149</v>
      </c>
      <c r="E619" s="238" t="s">
        <v>1</v>
      </c>
      <c r="F619" s="239" t="s">
        <v>150</v>
      </c>
      <c r="G619" s="237"/>
      <c r="H619" s="238" t="s">
        <v>1</v>
      </c>
      <c r="I619" s="240"/>
      <c r="J619" s="237"/>
      <c r="K619" s="237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149</v>
      </c>
      <c r="AU619" s="245" t="s">
        <v>90</v>
      </c>
      <c r="AV619" s="13" t="s">
        <v>88</v>
      </c>
      <c r="AW619" s="13" t="s">
        <v>36</v>
      </c>
      <c r="AX619" s="13" t="s">
        <v>80</v>
      </c>
      <c r="AY619" s="245" t="s">
        <v>128</v>
      </c>
    </row>
    <row r="620" s="13" customFormat="1">
      <c r="A620" s="13"/>
      <c r="B620" s="236"/>
      <c r="C620" s="237"/>
      <c r="D620" s="231" t="s">
        <v>149</v>
      </c>
      <c r="E620" s="238" t="s">
        <v>1</v>
      </c>
      <c r="F620" s="239" t="s">
        <v>151</v>
      </c>
      <c r="G620" s="237"/>
      <c r="H620" s="238" t="s">
        <v>1</v>
      </c>
      <c r="I620" s="240"/>
      <c r="J620" s="237"/>
      <c r="K620" s="237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149</v>
      </c>
      <c r="AU620" s="245" t="s">
        <v>90</v>
      </c>
      <c r="AV620" s="13" t="s">
        <v>88</v>
      </c>
      <c r="AW620" s="13" t="s">
        <v>36</v>
      </c>
      <c r="AX620" s="13" t="s">
        <v>80</v>
      </c>
      <c r="AY620" s="245" t="s">
        <v>128</v>
      </c>
    </row>
    <row r="621" s="14" customFormat="1">
      <c r="A621" s="14"/>
      <c r="B621" s="246"/>
      <c r="C621" s="247"/>
      <c r="D621" s="231" t="s">
        <v>149</v>
      </c>
      <c r="E621" s="248" t="s">
        <v>1</v>
      </c>
      <c r="F621" s="249" t="s">
        <v>152</v>
      </c>
      <c r="G621" s="247"/>
      <c r="H621" s="250">
        <v>194.59999999999999</v>
      </c>
      <c r="I621" s="251"/>
      <c r="J621" s="247"/>
      <c r="K621" s="247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149</v>
      </c>
      <c r="AU621" s="256" t="s">
        <v>90</v>
      </c>
      <c r="AV621" s="14" t="s">
        <v>90</v>
      </c>
      <c r="AW621" s="14" t="s">
        <v>36</v>
      </c>
      <c r="AX621" s="14" t="s">
        <v>80</v>
      </c>
      <c r="AY621" s="256" t="s">
        <v>128</v>
      </c>
    </row>
    <row r="622" s="13" customFormat="1">
      <c r="A622" s="13"/>
      <c r="B622" s="236"/>
      <c r="C622" s="237"/>
      <c r="D622" s="231" t="s">
        <v>149</v>
      </c>
      <c r="E622" s="238" t="s">
        <v>1</v>
      </c>
      <c r="F622" s="239" t="s">
        <v>153</v>
      </c>
      <c r="G622" s="237"/>
      <c r="H622" s="238" t="s">
        <v>1</v>
      </c>
      <c r="I622" s="240"/>
      <c r="J622" s="237"/>
      <c r="K622" s="237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149</v>
      </c>
      <c r="AU622" s="245" t="s">
        <v>90</v>
      </c>
      <c r="AV622" s="13" t="s">
        <v>88</v>
      </c>
      <c r="AW622" s="13" t="s">
        <v>36</v>
      </c>
      <c r="AX622" s="13" t="s">
        <v>80</v>
      </c>
      <c r="AY622" s="245" t="s">
        <v>128</v>
      </c>
    </row>
    <row r="623" s="14" customFormat="1">
      <c r="A623" s="14"/>
      <c r="B623" s="246"/>
      <c r="C623" s="247"/>
      <c r="D623" s="231" t="s">
        <v>149</v>
      </c>
      <c r="E623" s="248" t="s">
        <v>1</v>
      </c>
      <c r="F623" s="249" t="s">
        <v>154</v>
      </c>
      <c r="G623" s="247"/>
      <c r="H623" s="250">
        <v>9.5999999999999996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6" t="s">
        <v>149</v>
      </c>
      <c r="AU623" s="256" t="s">
        <v>90</v>
      </c>
      <c r="AV623" s="14" t="s">
        <v>90</v>
      </c>
      <c r="AW623" s="14" t="s">
        <v>36</v>
      </c>
      <c r="AX623" s="14" t="s">
        <v>80</v>
      </c>
      <c r="AY623" s="256" t="s">
        <v>128</v>
      </c>
    </row>
    <row r="624" s="13" customFormat="1">
      <c r="A624" s="13"/>
      <c r="B624" s="236"/>
      <c r="C624" s="237"/>
      <c r="D624" s="231" t="s">
        <v>149</v>
      </c>
      <c r="E624" s="238" t="s">
        <v>1</v>
      </c>
      <c r="F624" s="239" t="s">
        <v>155</v>
      </c>
      <c r="G624" s="237"/>
      <c r="H624" s="238" t="s">
        <v>1</v>
      </c>
      <c r="I624" s="240"/>
      <c r="J624" s="237"/>
      <c r="K624" s="237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149</v>
      </c>
      <c r="AU624" s="245" t="s">
        <v>90</v>
      </c>
      <c r="AV624" s="13" t="s">
        <v>88</v>
      </c>
      <c r="AW624" s="13" t="s">
        <v>36</v>
      </c>
      <c r="AX624" s="13" t="s">
        <v>80</v>
      </c>
      <c r="AY624" s="245" t="s">
        <v>128</v>
      </c>
    </row>
    <row r="625" s="14" customFormat="1">
      <c r="A625" s="14"/>
      <c r="B625" s="246"/>
      <c r="C625" s="247"/>
      <c r="D625" s="231" t="s">
        <v>149</v>
      </c>
      <c r="E625" s="248" t="s">
        <v>1</v>
      </c>
      <c r="F625" s="249" t="s">
        <v>156</v>
      </c>
      <c r="G625" s="247"/>
      <c r="H625" s="250">
        <v>7.2000000000000002</v>
      </c>
      <c r="I625" s="251"/>
      <c r="J625" s="247"/>
      <c r="K625" s="247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149</v>
      </c>
      <c r="AU625" s="256" t="s">
        <v>90</v>
      </c>
      <c r="AV625" s="14" t="s">
        <v>90</v>
      </c>
      <c r="AW625" s="14" t="s">
        <v>36</v>
      </c>
      <c r="AX625" s="14" t="s">
        <v>80</v>
      </c>
      <c r="AY625" s="256" t="s">
        <v>128</v>
      </c>
    </row>
    <row r="626" s="14" customFormat="1">
      <c r="A626" s="14"/>
      <c r="B626" s="246"/>
      <c r="C626" s="247"/>
      <c r="D626" s="231" t="s">
        <v>149</v>
      </c>
      <c r="E626" s="248" t="s">
        <v>1</v>
      </c>
      <c r="F626" s="249" t="s">
        <v>157</v>
      </c>
      <c r="G626" s="247"/>
      <c r="H626" s="250">
        <v>3.2999999999999998</v>
      </c>
      <c r="I626" s="251"/>
      <c r="J626" s="247"/>
      <c r="K626" s="247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149</v>
      </c>
      <c r="AU626" s="256" t="s">
        <v>90</v>
      </c>
      <c r="AV626" s="14" t="s">
        <v>90</v>
      </c>
      <c r="AW626" s="14" t="s">
        <v>36</v>
      </c>
      <c r="AX626" s="14" t="s">
        <v>80</v>
      </c>
      <c r="AY626" s="256" t="s">
        <v>128</v>
      </c>
    </row>
    <row r="627" s="13" customFormat="1">
      <c r="A627" s="13"/>
      <c r="B627" s="236"/>
      <c r="C627" s="237"/>
      <c r="D627" s="231" t="s">
        <v>149</v>
      </c>
      <c r="E627" s="238" t="s">
        <v>1</v>
      </c>
      <c r="F627" s="239" t="s">
        <v>158</v>
      </c>
      <c r="G627" s="237"/>
      <c r="H627" s="238" t="s">
        <v>1</v>
      </c>
      <c r="I627" s="240"/>
      <c r="J627" s="237"/>
      <c r="K627" s="237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149</v>
      </c>
      <c r="AU627" s="245" t="s">
        <v>90</v>
      </c>
      <c r="AV627" s="13" t="s">
        <v>88</v>
      </c>
      <c r="AW627" s="13" t="s">
        <v>36</v>
      </c>
      <c r="AX627" s="13" t="s">
        <v>80</v>
      </c>
      <c r="AY627" s="245" t="s">
        <v>128</v>
      </c>
    </row>
    <row r="628" s="14" customFormat="1">
      <c r="A628" s="14"/>
      <c r="B628" s="246"/>
      <c r="C628" s="247"/>
      <c r="D628" s="231" t="s">
        <v>149</v>
      </c>
      <c r="E628" s="248" t="s">
        <v>1</v>
      </c>
      <c r="F628" s="249" t="s">
        <v>159</v>
      </c>
      <c r="G628" s="247"/>
      <c r="H628" s="250">
        <v>24.199999999999999</v>
      </c>
      <c r="I628" s="251"/>
      <c r="J628" s="247"/>
      <c r="K628" s="247"/>
      <c r="L628" s="252"/>
      <c r="M628" s="253"/>
      <c r="N628" s="254"/>
      <c r="O628" s="254"/>
      <c r="P628" s="254"/>
      <c r="Q628" s="254"/>
      <c r="R628" s="254"/>
      <c r="S628" s="254"/>
      <c r="T628" s="25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6" t="s">
        <v>149</v>
      </c>
      <c r="AU628" s="256" t="s">
        <v>90</v>
      </c>
      <c r="AV628" s="14" t="s">
        <v>90</v>
      </c>
      <c r="AW628" s="14" t="s">
        <v>36</v>
      </c>
      <c r="AX628" s="14" t="s">
        <v>80</v>
      </c>
      <c r="AY628" s="256" t="s">
        <v>128</v>
      </c>
    </row>
    <row r="629" s="13" customFormat="1">
      <c r="A629" s="13"/>
      <c r="B629" s="236"/>
      <c r="C629" s="237"/>
      <c r="D629" s="231" t="s">
        <v>149</v>
      </c>
      <c r="E629" s="238" t="s">
        <v>1</v>
      </c>
      <c r="F629" s="239" t="s">
        <v>538</v>
      </c>
      <c r="G629" s="237"/>
      <c r="H629" s="238" t="s">
        <v>1</v>
      </c>
      <c r="I629" s="240"/>
      <c r="J629" s="237"/>
      <c r="K629" s="237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149</v>
      </c>
      <c r="AU629" s="245" t="s">
        <v>90</v>
      </c>
      <c r="AV629" s="13" t="s">
        <v>88</v>
      </c>
      <c r="AW629" s="13" t="s">
        <v>36</v>
      </c>
      <c r="AX629" s="13" t="s">
        <v>80</v>
      </c>
      <c r="AY629" s="245" t="s">
        <v>128</v>
      </c>
    </row>
    <row r="630" s="14" customFormat="1">
      <c r="A630" s="14"/>
      <c r="B630" s="246"/>
      <c r="C630" s="247"/>
      <c r="D630" s="231" t="s">
        <v>149</v>
      </c>
      <c r="E630" s="248" t="s">
        <v>1</v>
      </c>
      <c r="F630" s="249" t="s">
        <v>161</v>
      </c>
      <c r="G630" s="247"/>
      <c r="H630" s="250">
        <v>41.25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149</v>
      </c>
      <c r="AU630" s="256" t="s">
        <v>90</v>
      </c>
      <c r="AV630" s="14" t="s">
        <v>90</v>
      </c>
      <c r="AW630" s="14" t="s">
        <v>36</v>
      </c>
      <c r="AX630" s="14" t="s">
        <v>80</v>
      </c>
      <c r="AY630" s="256" t="s">
        <v>128</v>
      </c>
    </row>
    <row r="631" s="15" customFormat="1">
      <c r="A631" s="15"/>
      <c r="B631" s="257"/>
      <c r="C631" s="258"/>
      <c r="D631" s="231" t="s">
        <v>149</v>
      </c>
      <c r="E631" s="259" t="s">
        <v>1</v>
      </c>
      <c r="F631" s="260" t="s">
        <v>162</v>
      </c>
      <c r="G631" s="258"/>
      <c r="H631" s="261">
        <v>280.14999999999998</v>
      </c>
      <c r="I631" s="262"/>
      <c r="J631" s="258"/>
      <c r="K631" s="258"/>
      <c r="L631" s="263"/>
      <c r="M631" s="264"/>
      <c r="N631" s="265"/>
      <c r="O631" s="265"/>
      <c r="P631" s="265"/>
      <c r="Q631" s="265"/>
      <c r="R631" s="265"/>
      <c r="S631" s="265"/>
      <c r="T631" s="266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7" t="s">
        <v>149</v>
      </c>
      <c r="AU631" s="267" t="s">
        <v>90</v>
      </c>
      <c r="AV631" s="15" t="s">
        <v>135</v>
      </c>
      <c r="AW631" s="15" t="s">
        <v>36</v>
      </c>
      <c r="AX631" s="15" t="s">
        <v>88</v>
      </c>
      <c r="AY631" s="267" t="s">
        <v>128</v>
      </c>
    </row>
    <row r="632" s="2" customFormat="1" ht="16.5" customHeight="1">
      <c r="A632" s="38"/>
      <c r="B632" s="39"/>
      <c r="C632" s="218" t="s">
        <v>539</v>
      </c>
      <c r="D632" s="218" t="s">
        <v>130</v>
      </c>
      <c r="E632" s="219" t="s">
        <v>540</v>
      </c>
      <c r="F632" s="220" t="s">
        <v>541</v>
      </c>
      <c r="G632" s="221" t="s">
        <v>146</v>
      </c>
      <c r="H632" s="222">
        <v>25.850000000000001</v>
      </c>
      <c r="I632" s="223"/>
      <c r="J632" s="224">
        <f>ROUND(I632*H632,2)</f>
        <v>0</v>
      </c>
      <c r="K632" s="220" t="s">
        <v>134</v>
      </c>
      <c r="L632" s="44"/>
      <c r="M632" s="225" t="s">
        <v>1</v>
      </c>
      <c r="N632" s="226" t="s">
        <v>45</v>
      </c>
      <c r="O632" s="91"/>
      <c r="P632" s="227">
        <f>O632*H632</f>
        <v>0</v>
      </c>
      <c r="Q632" s="227">
        <v>0</v>
      </c>
      <c r="R632" s="227">
        <f>Q632*H632</f>
        <v>0</v>
      </c>
      <c r="S632" s="227">
        <v>0</v>
      </c>
      <c r="T632" s="228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9" t="s">
        <v>135</v>
      </c>
      <c r="AT632" s="229" t="s">
        <v>130</v>
      </c>
      <c r="AU632" s="229" t="s">
        <v>90</v>
      </c>
      <c r="AY632" s="17" t="s">
        <v>128</v>
      </c>
      <c r="BE632" s="230">
        <f>IF(N632="základní",J632,0)</f>
        <v>0</v>
      </c>
      <c r="BF632" s="230">
        <f>IF(N632="snížená",J632,0)</f>
        <v>0</v>
      </c>
      <c r="BG632" s="230">
        <f>IF(N632="zákl. přenesená",J632,0)</f>
        <v>0</v>
      </c>
      <c r="BH632" s="230">
        <f>IF(N632="sníž. přenesená",J632,0)</f>
        <v>0</v>
      </c>
      <c r="BI632" s="230">
        <f>IF(N632="nulová",J632,0)</f>
        <v>0</v>
      </c>
      <c r="BJ632" s="17" t="s">
        <v>88</v>
      </c>
      <c r="BK632" s="230">
        <f>ROUND(I632*H632,2)</f>
        <v>0</v>
      </c>
      <c r="BL632" s="17" t="s">
        <v>135</v>
      </c>
      <c r="BM632" s="229" t="s">
        <v>542</v>
      </c>
    </row>
    <row r="633" s="2" customFormat="1">
      <c r="A633" s="38"/>
      <c r="B633" s="39"/>
      <c r="C633" s="40"/>
      <c r="D633" s="231" t="s">
        <v>137</v>
      </c>
      <c r="E633" s="40"/>
      <c r="F633" s="232" t="s">
        <v>543</v>
      </c>
      <c r="G633" s="40"/>
      <c r="H633" s="40"/>
      <c r="I633" s="233"/>
      <c r="J633" s="40"/>
      <c r="K633" s="40"/>
      <c r="L633" s="44"/>
      <c r="M633" s="234"/>
      <c r="N633" s="235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137</v>
      </c>
      <c r="AU633" s="17" t="s">
        <v>90</v>
      </c>
    </row>
    <row r="634" s="13" customFormat="1">
      <c r="A634" s="13"/>
      <c r="B634" s="236"/>
      <c r="C634" s="237"/>
      <c r="D634" s="231" t="s">
        <v>149</v>
      </c>
      <c r="E634" s="238" t="s">
        <v>1</v>
      </c>
      <c r="F634" s="239" t="s">
        <v>150</v>
      </c>
      <c r="G634" s="237"/>
      <c r="H634" s="238" t="s">
        <v>1</v>
      </c>
      <c r="I634" s="240"/>
      <c r="J634" s="237"/>
      <c r="K634" s="237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149</v>
      </c>
      <c r="AU634" s="245" t="s">
        <v>90</v>
      </c>
      <c r="AV634" s="13" t="s">
        <v>88</v>
      </c>
      <c r="AW634" s="13" t="s">
        <v>36</v>
      </c>
      <c r="AX634" s="13" t="s">
        <v>80</v>
      </c>
      <c r="AY634" s="245" t="s">
        <v>128</v>
      </c>
    </row>
    <row r="635" s="13" customFormat="1">
      <c r="A635" s="13"/>
      <c r="B635" s="236"/>
      <c r="C635" s="237"/>
      <c r="D635" s="231" t="s">
        <v>149</v>
      </c>
      <c r="E635" s="238" t="s">
        <v>1</v>
      </c>
      <c r="F635" s="239" t="s">
        <v>167</v>
      </c>
      <c r="G635" s="237"/>
      <c r="H635" s="238" t="s">
        <v>1</v>
      </c>
      <c r="I635" s="240"/>
      <c r="J635" s="237"/>
      <c r="K635" s="237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149</v>
      </c>
      <c r="AU635" s="245" t="s">
        <v>90</v>
      </c>
      <c r="AV635" s="13" t="s">
        <v>88</v>
      </c>
      <c r="AW635" s="13" t="s">
        <v>36</v>
      </c>
      <c r="AX635" s="13" t="s">
        <v>80</v>
      </c>
      <c r="AY635" s="245" t="s">
        <v>128</v>
      </c>
    </row>
    <row r="636" s="14" customFormat="1">
      <c r="A636" s="14"/>
      <c r="B636" s="246"/>
      <c r="C636" s="247"/>
      <c r="D636" s="231" t="s">
        <v>149</v>
      </c>
      <c r="E636" s="248" t="s">
        <v>1</v>
      </c>
      <c r="F636" s="249" t="s">
        <v>159</v>
      </c>
      <c r="G636" s="247"/>
      <c r="H636" s="250">
        <v>24.199999999999999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149</v>
      </c>
      <c r="AU636" s="256" t="s">
        <v>90</v>
      </c>
      <c r="AV636" s="14" t="s">
        <v>90</v>
      </c>
      <c r="AW636" s="14" t="s">
        <v>36</v>
      </c>
      <c r="AX636" s="14" t="s">
        <v>80</v>
      </c>
      <c r="AY636" s="256" t="s">
        <v>128</v>
      </c>
    </row>
    <row r="637" s="13" customFormat="1">
      <c r="A637" s="13"/>
      <c r="B637" s="236"/>
      <c r="C637" s="237"/>
      <c r="D637" s="231" t="s">
        <v>149</v>
      </c>
      <c r="E637" s="238" t="s">
        <v>1</v>
      </c>
      <c r="F637" s="239" t="s">
        <v>168</v>
      </c>
      <c r="G637" s="237"/>
      <c r="H637" s="238" t="s">
        <v>1</v>
      </c>
      <c r="I637" s="240"/>
      <c r="J637" s="237"/>
      <c r="K637" s="237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149</v>
      </c>
      <c r="AU637" s="245" t="s">
        <v>90</v>
      </c>
      <c r="AV637" s="13" t="s">
        <v>88</v>
      </c>
      <c r="AW637" s="13" t="s">
        <v>36</v>
      </c>
      <c r="AX637" s="13" t="s">
        <v>80</v>
      </c>
      <c r="AY637" s="245" t="s">
        <v>128</v>
      </c>
    </row>
    <row r="638" s="14" customFormat="1">
      <c r="A638" s="14"/>
      <c r="B638" s="246"/>
      <c r="C638" s="247"/>
      <c r="D638" s="231" t="s">
        <v>149</v>
      </c>
      <c r="E638" s="248" t="s">
        <v>1</v>
      </c>
      <c r="F638" s="249" t="s">
        <v>169</v>
      </c>
      <c r="G638" s="247"/>
      <c r="H638" s="250">
        <v>1.6499999999999999</v>
      </c>
      <c r="I638" s="251"/>
      <c r="J638" s="247"/>
      <c r="K638" s="247"/>
      <c r="L638" s="252"/>
      <c r="M638" s="253"/>
      <c r="N638" s="254"/>
      <c r="O638" s="254"/>
      <c r="P638" s="254"/>
      <c r="Q638" s="254"/>
      <c r="R638" s="254"/>
      <c r="S638" s="254"/>
      <c r="T638" s="25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6" t="s">
        <v>149</v>
      </c>
      <c r="AU638" s="256" t="s">
        <v>90</v>
      </c>
      <c r="AV638" s="14" t="s">
        <v>90</v>
      </c>
      <c r="AW638" s="14" t="s">
        <v>36</v>
      </c>
      <c r="AX638" s="14" t="s">
        <v>80</v>
      </c>
      <c r="AY638" s="256" t="s">
        <v>128</v>
      </c>
    </row>
    <row r="639" s="15" customFormat="1">
      <c r="A639" s="15"/>
      <c r="B639" s="257"/>
      <c r="C639" s="258"/>
      <c r="D639" s="231" t="s">
        <v>149</v>
      </c>
      <c r="E639" s="259" t="s">
        <v>1</v>
      </c>
      <c r="F639" s="260" t="s">
        <v>162</v>
      </c>
      <c r="G639" s="258"/>
      <c r="H639" s="261">
        <v>25.850000000000001</v>
      </c>
      <c r="I639" s="262"/>
      <c r="J639" s="258"/>
      <c r="K639" s="258"/>
      <c r="L639" s="263"/>
      <c r="M639" s="264"/>
      <c r="N639" s="265"/>
      <c r="O639" s="265"/>
      <c r="P639" s="265"/>
      <c r="Q639" s="265"/>
      <c r="R639" s="265"/>
      <c r="S639" s="265"/>
      <c r="T639" s="266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7" t="s">
        <v>149</v>
      </c>
      <c r="AU639" s="267" t="s">
        <v>90</v>
      </c>
      <c r="AV639" s="15" t="s">
        <v>135</v>
      </c>
      <c r="AW639" s="15" t="s">
        <v>36</v>
      </c>
      <c r="AX639" s="15" t="s">
        <v>88</v>
      </c>
      <c r="AY639" s="267" t="s">
        <v>128</v>
      </c>
    </row>
    <row r="640" s="2" customFormat="1" ht="24.15" customHeight="1">
      <c r="A640" s="38"/>
      <c r="B640" s="39"/>
      <c r="C640" s="218" t="s">
        <v>544</v>
      </c>
      <c r="D640" s="218" t="s">
        <v>130</v>
      </c>
      <c r="E640" s="219" t="s">
        <v>545</v>
      </c>
      <c r="F640" s="220" t="s">
        <v>546</v>
      </c>
      <c r="G640" s="221" t="s">
        <v>146</v>
      </c>
      <c r="H640" s="222">
        <v>25.850000000000001</v>
      </c>
      <c r="I640" s="223"/>
      <c r="J640" s="224">
        <f>ROUND(I640*H640,2)</f>
        <v>0</v>
      </c>
      <c r="K640" s="220" t="s">
        <v>1</v>
      </c>
      <c r="L640" s="44"/>
      <c r="M640" s="225" t="s">
        <v>1</v>
      </c>
      <c r="N640" s="226" t="s">
        <v>45</v>
      </c>
      <c r="O640" s="91"/>
      <c r="P640" s="227">
        <f>O640*H640</f>
        <v>0</v>
      </c>
      <c r="Q640" s="227">
        <v>0</v>
      </c>
      <c r="R640" s="227">
        <f>Q640*H640</f>
        <v>0</v>
      </c>
      <c r="S640" s="227">
        <v>0</v>
      </c>
      <c r="T640" s="228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9" t="s">
        <v>135</v>
      </c>
      <c r="AT640" s="229" t="s">
        <v>130</v>
      </c>
      <c r="AU640" s="229" t="s">
        <v>90</v>
      </c>
      <c r="AY640" s="17" t="s">
        <v>128</v>
      </c>
      <c r="BE640" s="230">
        <f>IF(N640="základní",J640,0)</f>
        <v>0</v>
      </c>
      <c r="BF640" s="230">
        <f>IF(N640="snížená",J640,0)</f>
        <v>0</v>
      </c>
      <c r="BG640" s="230">
        <f>IF(N640="zákl. přenesená",J640,0)</f>
        <v>0</v>
      </c>
      <c r="BH640" s="230">
        <f>IF(N640="sníž. přenesená",J640,0)</f>
        <v>0</v>
      </c>
      <c r="BI640" s="230">
        <f>IF(N640="nulová",J640,0)</f>
        <v>0</v>
      </c>
      <c r="BJ640" s="17" t="s">
        <v>88</v>
      </c>
      <c r="BK640" s="230">
        <f>ROUND(I640*H640,2)</f>
        <v>0</v>
      </c>
      <c r="BL640" s="17" t="s">
        <v>135</v>
      </c>
      <c r="BM640" s="229" t="s">
        <v>547</v>
      </c>
    </row>
    <row r="641" s="2" customFormat="1">
      <c r="A641" s="38"/>
      <c r="B641" s="39"/>
      <c r="C641" s="40"/>
      <c r="D641" s="231" t="s">
        <v>137</v>
      </c>
      <c r="E641" s="40"/>
      <c r="F641" s="232" t="s">
        <v>548</v>
      </c>
      <c r="G641" s="40"/>
      <c r="H641" s="40"/>
      <c r="I641" s="233"/>
      <c r="J641" s="40"/>
      <c r="K641" s="40"/>
      <c r="L641" s="44"/>
      <c r="M641" s="234"/>
      <c r="N641" s="235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137</v>
      </c>
      <c r="AU641" s="17" t="s">
        <v>90</v>
      </c>
    </row>
    <row r="642" s="13" customFormat="1">
      <c r="A642" s="13"/>
      <c r="B642" s="236"/>
      <c r="C642" s="237"/>
      <c r="D642" s="231" t="s">
        <v>149</v>
      </c>
      <c r="E642" s="238" t="s">
        <v>1</v>
      </c>
      <c r="F642" s="239" t="s">
        <v>150</v>
      </c>
      <c r="G642" s="237"/>
      <c r="H642" s="238" t="s">
        <v>1</v>
      </c>
      <c r="I642" s="240"/>
      <c r="J642" s="237"/>
      <c r="K642" s="237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149</v>
      </c>
      <c r="AU642" s="245" t="s">
        <v>90</v>
      </c>
      <c r="AV642" s="13" t="s">
        <v>88</v>
      </c>
      <c r="AW642" s="13" t="s">
        <v>36</v>
      </c>
      <c r="AX642" s="13" t="s">
        <v>80</v>
      </c>
      <c r="AY642" s="245" t="s">
        <v>128</v>
      </c>
    </row>
    <row r="643" s="13" customFormat="1">
      <c r="A643" s="13"/>
      <c r="B643" s="236"/>
      <c r="C643" s="237"/>
      <c r="D643" s="231" t="s">
        <v>149</v>
      </c>
      <c r="E643" s="238" t="s">
        <v>1</v>
      </c>
      <c r="F643" s="239" t="s">
        <v>167</v>
      </c>
      <c r="G643" s="237"/>
      <c r="H643" s="238" t="s">
        <v>1</v>
      </c>
      <c r="I643" s="240"/>
      <c r="J643" s="237"/>
      <c r="K643" s="237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149</v>
      </c>
      <c r="AU643" s="245" t="s">
        <v>90</v>
      </c>
      <c r="AV643" s="13" t="s">
        <v>88</v>
      </c>
      <c r="AW643" s="13" t="s">
        <v>36</v>
      </c>
      <c r="AX643" s="13" t="s">
        <v>80</v>
      </c>
      <c r="AY643" s="245" t="s">
        <v>128</v>
      </c>
    </row>
    <row r="644" s="14" customFormat="1">
      <c r="A644" s="14"/>
      <c r="B644" s="246"/>
      <c r="C644" s="247"/>
      <c r="D644" s="231" t="s">
        <v>149</v>
      </c>
      <c r="E644" s="248" t="s">
        <v>1</v>
      </c>
      <c r="F644" s="249" t="s">
        <v>159</v>
      </c>
      <c r="G644" s="247"/>
      <c r="H644" s="250">
        <v>24.199999999999999</v>
      </c>
      <c r="I644" s="251"/>
      <c r="J644" s="247"/>
      <c r="K644" s="247"/>
      <c r="L644" s="252"/>
      <c r="M644" s="253"/>
      <c r="N644" s="254"/>
      <c r="O644" s="254"/>
      <c r="P644" s="254"/>
      <c r="Q644" s="254"/>
      <c r="R644" s="254"/>
      <c r="S644" s="254"/>
      <c r="T644" s="25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6" t="s">
        <v>149</v>
      </c>
      <c r="AU644" s="256" t="s">
        <v>90</v>
      </c>
      <c r="AV644" s="14" t="s">
        <v>90</v>
      </c>
      <c r="AW644" s="14" t="s">
        <v>36</v>
      </c>
      <c r="AX644" s="14" t="s">
        <v>80</v>
      </c>
      <c r="AY644" s="256" t="s">
        <v>128</v>
      </c>
    </row>
    <row r="645" s="13" customFormat="1">
      <c r="A645" s="13"/>
      <c r="B645" s="236"/>
      <c r="C645" s="237"/>
      <c r="D645" s="231" t="s">
        <v>149</v>
      </c>
      <c r="E645" s="238" t="s">
        <v>1</v>
      </c>
      <c r="F645" s="239" t="s">
        <v>168</v>
      </c>
      <c r="G645" s="237"/>
      <c r="H645" s="238" t="s">
        <v>1</v>
      </c>
      <c r="I645" s="240"/>
      <c r="J645" s="237"/>
      <c r="K645" s="237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149</v>
      </c>
      <c r="AU645" s="245" t="s">
        <v>90</v>
      </c>
      <c r="AV645" s="13" t="s">
        <v>88</v>
      </c>
      <c r="AW645" s="13" t="s">
        <v>36</v>
      </c>
      <c r="AX645" s="13" t="s">
        <v>80</v>
      </c>
      <c r="AY645" s="245" t="s">
        <v>128</v>
      </c>
    </row>
    <row r="646" s="14" customFormat="1">
      <c r="A646" s="14"/>
      <c r="B646" s="246"/>
      <c r="C646" s="247"/>
      <c r="D646" s="231" t="s">
        <v>149</v>
      </c>
      <c r="E646" s="248" t="s">
        <v>1</v>
      </c>
      <c r="F646" s="249" t="s">
        <v>169</v>
      </c>
      <c r="G646" s="247"/>
      <c r="H646" s="250">
        <v>1.6499999999999999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149</v>
      </c>
      <c r="AU646" s="256" t="s">
        <v>90</v>
      </c>
      <c r="AV646" s="14" t="s">
        <v>90</v>
      </c>
      <c r="AW646" s="14" t="s">
        <v>36</v>
      </c>
      <c r="AX646" s="14" t="s">
        <v>80</v>
      </c>
      <c r="AY646" s="256" t="s">
        <v>128</v>
      </c>
    </row>
    <row r="647" s="15" customFormat="1">
      <c r="A647" s="15"/>
      <c r="B647" s="257"/>
      <c r="C647" s="258"/>
      <c r="D647" s="231" t="s">
        <v>149</v>
      </c>
      <c r="E647" s="259" t="s">
        <v>1</v>
      </c>
      <c r="F647" s="260" t="s">
        <v>162</v>
      </c>
      <c r="G647" s="258"/>
      <c r="H647" s="261">
        <v>25.850000000000001</v>
      </c>
      <c r="I647" s="262"/>
      <c r="J647" s="258"/>
      <c r="K647" s="258"/>
      <c r="L647" s="263"/>
      <c r="M647" s="264"/>
      <c r="N647" s="265"/>
      <c r="O647" s="265"/>
      <c r="P647" s="265"/>
      <c r="Q647" s="265"/>
      <c r="R647" s="265"/>
      <c r="S647" s="265"/>
      <c r="T647" s="26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7" t="s">
        <v>149</v>
      </c>
      <c r="AU647" s="267" t="s">
        <v>90</v>
      </c>
      <c r="AV647" s="15" t="s">
        <v>135</v>
      </c>
      <c r="AW647" s="15" t="s">
        <v>36</v>
      </c>
      <c r="AX647" s="15" t="s">
        <v>88</v>
      </c>
      <c r="AY647" s="267" t="s">
        <v>128</v>
      </c>
    </row>
    <row r="648" s="2" customFormat="1" ht="24.15" customHeight="1">
      <c r="A648" s="38"/>
      <c r="B648" s="39"/>
      <c r="C648" s="218" t="s">
        <v>549</v>
      </c>
      <c r="D648" s="218" t="s">
        <v>130</v>
      </c>
      <c r="E648" s="219" t="s">
        <v>550</v>
      </c>
      <c r="F648" s="220" t="s">
        <v>551</v>
      </c>
      <c r="G648" s="221" t="s">
        <v>146</v>
      </c>
      <c r="H648" s="222">
        <v>280.14999999999998</v>
      </c>
      <c r="I648" s="223"/>
      <c r="J648" s="224">
        <f>ROUND(I648*H648,2)</f>
        <v>0</v>
      </c>
      <c r="K648" s="220" t="s">
        <v>134</v>
      </c>
      <c r="L648" s="44"/>
      <c r="M648" s="225" t="s">
        <v>1</v>
      </c>
      <c r="N648" s="226" t="s">
        <v>45</v>
      </c>
      <c r="O648" s="91"/>
      <c r="P648" s="227">
        <f>O648*H648</f>
        <v>0</v>
      </c>
      <c r="Q648" s="227">
        <v>0</v>
      </c>
      <c r="R648" s="227">
        <f>Q648*H648</f>
        <v>0</v>
      </c>
      <c r="S648" s="227">
        <v>0</v>
      </c>
      <c r="T648" s="228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9" t="s">
        <v>135</v>
      </c>
      <c r="AT648" s="229" t="s">
        <v>130</v>
      </c>
      <c r="AU648" s="229" t="s">
        <v>90</v>
      </c>
      <c r="AY648" s="17" t="s">
        <v>128</v>
      </c>
      <c r="BE648" s="230">
        <f>IF(N648="základní",J648,0)</f>
        <v>0</v>
      </c>
      <c r="BF648" s="230">
        <f>IF(N648="snížená",J648,0)</f>
        <v>0</v>
      </c>
      <c r="BG648" s="230">
        <f>IF(N648="zákl. přenesená",J648,0)</f>
        <v>0</v>
      </c>
      <c r="BH648" s="230">
        <f>IF(N648="sníž. přenesená",J648,0)</f>
        <v>0</v>
      </c>
      <c r="BI648" s="230">
        <f>IF(N648="nulová",J648,0)</f>
        <v>0</v>
      </c>
      <c r="BJ648" s="17" t="s">
        <v>88</v>
      </c>
      <c r="BK648" s="230">
        <f>ROUND(I648*H648,2)</f>
        <v>0</v>
      </c>
      <c r="BL648" s="17" t="s">
        <v>135</v>
      </c>
      <c r="BM648" s="229" t="s">
        <v>552</v>
      </c>
    </row>
    <row r="649" s="2" customFormat="1">
      <c r="A649" s="38"/>
      <c r="B649" s="39"/>
      <c r="C649" s="40"/>
      <c r="D649" s="231" t="s">
        <v>137</v>
      </c>
      <c r="E649" s="40"/>
      <c r="F649" s="232" t="s">
        <v>553</v>
      </c>
      <c r="G649" s="40"/>
      <c r="H649" s="40"/>
      <c r="I649" s="233"/>
      <c r="J649" s="40"/>
      <c r="K649" s="40"/>
      <c r="L649" s="44"/>
      <c r="M649" s="234"/>
      <c r="N649" s="235"/>
      <c r="O649" s="91"/>
      <c r="P649" s="91"/>
      <c r="Q649" s="91"/>
      <c r="R649" s="91"/>
      <c r="S649" s="91"/>
      <c r="T649" s="92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137</v>
      </c>
      <c r="AU649" s="17" t="s">
        <v>90</v>
      </c>
    </row>
    <row r="650" s="13" customFormat="1">
      <c r="A650" s="13"/>
      <c r="B650" s="236"/>
      <c r="C650" s="237"/>
      <c r="D650" s="231" t="s">
        <v>149</v>
      </c>
      <c r="E650" s="238" t="s">
        <v>1</v>
      </c>
      <c r="F650" s="239" t="s">
        <v>537</v>
      </c>
      <c r="G650" s="237"/>
      <c r="H650" s="238" t="s">
        <v>1</v>
      </c>
      <c r="I650" s="240"/>
      <c r="J650" s="237"/>
      <c r="K650" s="237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149</v>
      </c>
      <c r="AU650" s="245" t="s">
        <v>90</v>
      </c>
      <c r="AV650" s="13" t="s">
        <v>88</v>
      </c>
      <c r="AW650" s="13" t="s">
        <v>36</v>
      </c>
      <c r="AX650" s="13" t="s">
        <v>80</v>
      </c>
      <c r="AY650" s="245" t="s">
        <v>128</v>
      </c>
    </row>
    <row r="651" s="13" customFormat="1">
      <c r="A651" s="13"/>
      <c r="B651" s="236"/>
      <c r="C651" s="237"/>
      <c r="D651" s="231" t="s">
        <v>149</v>
      </c>
      <c r="E651" s="238" t="s">
        <v>1</v>
      </c>
      <c r="F651" s="239" t="s">
        <v>150</v>
      </c>
      <c r="G651" s="237"/>
      <c r="H651" s="238" t="s">
        <v>1</v>
      </c>
      <c r="I651" s="240"/>
      <c r="J651" s="237"/>
      <c r="K651" s="237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149</v>
      </c>
      <c r="AU651" s="245" t="s">
        <v>90</v>
      </c>
      <c r="AV651" s="13" t="s">
        <v>88</v>
      </c>
      <c r="AW651" s="13" t="s">
        <v>36</v>
      </c>
      <c r="AX651" s="13" t="s">
        <v>80</v>
      </c>
      <c r="AY651" s="245" t="s">
        <v>128</v>
      </c>
    </row>
    <row r="652" s="13" customFormat="1">
      <c r="A652" s="13"/>
      <c r="B652" s="236"/>
      <c r="C652" s="237"/>
      <c r="D652" s="231" t="s">
        <v>149</v>
      </c>
      <c r="E652" s="238" t="s">
        <v>1</v>
      </c>
      <c r="F652" s="239" t="s">
        <v>151</v>
      </c>
      <c r="G652" s="237"/>
      <c r="H652" s="238" t="s">
        <v>1</v>
      </c>
      <c r="I652" s="240"/>
      <c r="J652" s="237"/>
      <c r="K652" s="237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149</v>
      </c>
      <c r="AU652" s="245" t="s">
        <v>90</v>
      </c>
      <c r="AV652" s="13" t="s">
        <v>88</v>
      </c>
      <c r="AW652" s="13" t="s">
        <v>36</v>
      </c>
      <c r="AX652" s="13" t="s">
        <v>80</v>
      </c>
      <c r="AY652" s="245" t="s">
        <v>128</v>
      </c>
    </row>
    <row r="653" s="14" customFormat="1">
      <c r="A653" s="14"/>
      <c r="B653" s="246"/>
      <c r="C653" s="247"/>
      <c r="D653" s="231" t="s">
        <v>149</v>
      </c>
      <c r="E653" s="248" t="s">
        <v>1</v>
      </c>
      <c r="F653" s="249" t="s">
        <v>152</v>
      </c>
      <c r="G653" s="247"/>
      <c r="H653" s="250">
        <v>194.59999999999999</v>
      </c>
      <c r="I653" s="251"/>
      <c r="J653" s="247"/>
      <c r="K653" s="247"/>
      <c r="L653" s="252"/>
      <c r="M653" s="253"/>
      <c r="N653" s="254"/>
      <c r="O653" s="254"/>
      <c r="P653" s="254"/>
      <c r="Q653" s="254"/>
      <c r="R653" s="254"/>
      <c r="S653" s="254"/>
      <c r="T653" s="25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6" t="s">
        <v>149</v>
      </c>
      <c r="AU653" s="256" t="s">
        <v>90</v>
      </c>
      <c r="AV653" s="14" t="s">
        <v>90</v>
      </c>
      <c r="AW653" s="14" t="s">
        <v>36</v>
      </c>
      <c r="AX653" s="14" t="s">
        <v>80</v>
      </c>
      <c r="AY653" s="256" t="s">
        <v>128</v>
      </c>
    </row>
    <row r="654" s="13" customFormat="1">
      <c r="A654" s="13"/>
      <c r="B654" s="236"/>
      <c r="C654" s="237"/>
      <c r="D654" s="231" t="s">
        <v>149</v>
      </c>
      <c r="E654" s="238" t="s">
        <v>1</v>
      </c>
      <c r="F654" s="239" t="s">
        <v>153</v>
      </c>
      <c r="G654" s="237"/>
      <c r="H654" s="238" t="s">
        <v>1</v>
      </c>
      <c r="I654" s="240"/>
      <c r="J654" s="237"/>
      <c r="K654" s="237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149</v>
      </c>
      <c r="AU654" s="245" t="s">
        <v>90</v>
      </c>
      <c r="AV654" s="13" t="s">
        <v>88</v>
      </c>
      <c r="AW654" s="13" t="s">
        <v>36</v>
      </c>
      <c r="AX654" s="13" t="s">
        <v>80</v>
      </c>
      <c r="AY654" s="245" t="s">
        <v>128</v>
      </c>
    </row>
    <row r="655" s="14" customFormat="1">
      <c r="A655" s="14"/>
      <c r="B655" s="246"/>
      <c r="C655" s="247"/>
      <c r="D655" s="231" t="s">
        <v>149</v>
      </c>
      <c r="E655" s="248" t="s">
        <v>1</v>
      </c>
      <c r="F655" s="249" t="s">
        <v>154</v>
      </c>
      <c r="G655" s="247"/>
      <c r="H655" s="250">
        <v>9.5999999999999996</v>
      </c>
      <c r="I655" s="251"/>
      <c r="J655" s="247"/>
      <c r="K655" s="247"/>
      <c r="L655" s="252"/>
      <c r="M655" s="253"/>
      <c r="N655" s="254"/>
      <c r="O655" s="254"/>
      <c r="P655" s="254"/>
      <c r="Q655" s="254"/>
      <c r="R655" s="254"/>
      <c r="S655" s="254"/>
      <c r="T655" s="25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6" t="s">
        <v>149</v>
      </c>
      <c r="AU655" s="256" t="s">
        <v>90</v>
      </c>
      <c r="AV655" s="14" t="s">
        <v>90</v>
      </c>
      <c r="AW655" s="14" t="s">
        <v>36</v>
      </c>
      <c r="AX655" s="14" t="s">
        <v>80</v>
      </c>
      <c r="AY655" s="256" t="s">
        <v>128</v>
      </c>
    </row>
    <row r="656" s="13" customFormat="1">
      <c r="A656" s="13"/>
      <c r="B656" s="236"/>
      <c r="C656" s="237"/>
      <c r="D656" s="231" t="s">
        <v>149</v>
      </c>
      <c r="E656" s="238" t="s">
        <v>1</v>
      </c>
      <c r="F656" s="239" t="s">
        <v>155</v>
      </c>
      <c r="G656" s="237"/>
      <c r="H656" s="238" t="s">
        <v>1</v>
      </c>
      <c r="I656" s="240"/>
      <c r="J656" s="237"/>
      <c r="K656" s="237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149</v>
      </c>
      <c r="AU656" s="245" t="s">
        <v>90</v>
      </c>
      <c r="AV656" s="13" t="s">
        <v>88</v>
      </c>
      <c r="AW656" s="13" t="s">
        <v>36</v>
      </c>
      <c r="AX656" s="13" t="s">
        <v>80</v>
      </c>
      <c r="AY656" s="245" t="s">
        <v>128</v>
      </c>
    </row>
    <row r="657" s="14" customFormat="1">
      <c r="A657" s="14"/>
      <c r="B657" s="246"/>
      <c r="C657" s="247"/>
      <c r="D657" s="231" t="s">
        <v>149</v>
      </c>
      <c r="E657" s="248" t="s">
        <v>1</v>
      </c>
      <c r="F657" s="249" t="s">
        <v>156</v>
      </c>
      <c r="G657" s="247"/>
      <c r="H657" s="250">
        <v>7.2000000000000002</v>
      </c>
      <c r="I657" s="251"/>
      <c r="J657" s="247"/>
      <c r="K657" s="247"/>
      <c r="L657" s="252"/>
      <c r="M657" s="253"/>
      <c r="N657" s="254"/>
      <c r="O657" s="254"/>
      <c r="P657" s="254"/>
      <c r="Q657" s="254"/>
      <c r="R657" s="254"/>
      <c r="S657" s="254"/>
      <c r="T657" s="25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6" t="s">
        <v>149</v>
      </c>
      <c r="AU657" s="256" t="s">
        <v>90</v>
      </c>
      <c r="AV657" s="14" t="s">
        <v>90</v>
      </c>
      <c r="AW657" s="14" t="s">
        <v>36</v>
      </c>
      <c r="AX657" s="14" t="s">
        <v>80</v>
      </c>
      <c r="AY657" s="256" t="s">
        <v>128</v>
      </c>
    </row>
    <row r="658" s="14" customFormat="1">
      <c r="A658" s="14"/>
      <c r="B658" s="246"/>
      <c r="C658" s="247"/>
      <c r="D658" s="231" t="s">
        <v>149</v>
      </c>
      <c r="E658" s="248" t="s">
        <v>1</v>
      </c>
      <c r="F658" s="249" t="s">
        <v>157</v>
      </c>
      <c r="G658" s="247"/>
      <c r="H658" s="250">
        <v>3.2999999999999998</v>
      </c>
      <c r="I658" s="251"/>
      <c r="J658" s="247"/>
      <c r="K658" s="247"/>
      <c r="L658" s="252"/>
      <c r="M658" s="253"/>
      <c r="N658" s="254"/>
      <c r="O658" s="254"/>
      <c r="P658" s="254"/>
      <c r="Q658" s="254"/>
      <c r="R658" s="254"/>
      <c r="S658" s="254"/>
      <c r="T658" s="25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6" t="s">
        <v>149</v>
      </c>
      <c r="AU658" s="256" t="s">
        <v>90</v>
      </c>
      <c r="AV658" s="14" t="s">
        <v>90</v>
      </c>
      <c r="AW658" s="14" t="s">
        <v>36</v>
      </c>
      <c r="AX658" s="14" t="s">
        <v>80</v>
      </c>
      <c r="AY658" s="256" t="s">
        <v>128</v>
      </c>
    </row>
    <row r="659" s="13" customFormat="1">
      <c r="A659" s="13"/>
      <c r="B659" s="236"/>
      <c r="C659" s="237"/>
      <c r="D659" s="231" t="s">
        <v>149</v>
      </c>
      <c r="E659" s="238" t="s">
        <v>1</v>
      </c>
      <c r="F659" s="239" t="s">
        <v>158</v>
      </c>
      <c r="G659" s="237"/>
      <c r="H659" s="238" t="s">
        <v>1</v>
      </c>
      <c r="I659" s="240"/>
      <c r="J659" s="237"/>
      <c r="K659" s="237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149</v>
      </c>
      <c r="AU659" s="245" t="s">
        <v>90</v>
      </c>
      <c r="AV659" s="13" t="s">
        <v>88</v>
      </c>
      <c r="AW659" s="13" t="s">
        <v>36</v>
      </c>
      <c r="AX659" s="13" t="s">
        <v>80</v>
      </c>
      <c r="AY659" s="245" t="s">
        <v>128</v>
      </c>
    </row>
    <row r="660" s="14" customFormat="1">
      <c r="A660" s="14"/>
      <c r="B660" s="246"/>
      <c r="C660" s="247"/>
      <c r="D660" s="231" t="s">
        <v>149</v>
      </c>
      <c r="E660" s="248" t="s">
        <v>1</v>
      </c>
      <c r="F660" s="249" t="s">
        <v>159</v>
      </c>
      <c r="G660" s="247"/>
      <c r="H660" s="250">
        <v>24.199999999999999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6" t="s">
        <v>149</v>
      </c>
      <c r="AU660" s="256" t="s">
        <v>90</v>
      </c>
      <c r="AV660" s="14" t="s">
        <v>90</v>
      </c>
      <c r="AW660" s="14" t="s">
        <v>36</v>
      </c>
      <c r="AX660" s="14" t="s">
        <v>80</v>
      </c>
      <c r="AY660" s="256" t="s">
        <v>128</v>
      </c>
    </row>
    <row r="661" s="13" customFormat="1">
      <c r="A661" s="13"/>
      <c r="B661" s="236"/>
      <c r="C661" s="237"/>
      <c r="D661" s="231" t="s">
        <v>149</v>
      </c>
      <c r="E661" s="238" t="s">
        <v>1</v>
      </c>
      <c r="F661" s="239" t="s">
        <v>538</v>
      </c>
      <c r="G661" s="237"/>
      <c r="H661" s="238" t="s">
        <v>1</v>
      </c>
      <c r="I661" s="240"/>
      <c r="J661" s="237"/>
      <c r="K661" s="237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149</v>
      </c>
      <c r="AU661" s="245" t="s">
        <v>90</v>
      </c>
      <c r="AV661" s="13" t="s">
        <v>88</v>
      </c>
      <c r="AW661" s="13" t="s">
        <v>36</v>
      </c>
      <c r="AX661" s="13" t="s">
        <v>80</v>
      </c>
      <c r="AY661" s="245" t="s">
        <v>128</v>
      </c>
    </row>
    <row r="662" s="14" customFormat="1">
      <c r="A662" s="14"/>
      <c r="B662" s="246"/>
      <c r="C662" s="247"/>
      <c r="D662" s="231" t="s">
        <v>149</v>
      </c>
      <c r="E662" s="248" t="s">
        <v>1</v>
      </c>
      <c r="F662" s="249" t="s">
        <v>161</v>
      </c>
      <c r="G662" s="247"/>
      <c r="H662" s="250">
        <v>41.25</v>
      </c>
      <c r="I662" s="251"/>
      <c r="J662" s="247"/>
      <c r="K662" s="247"/>
      <c r="L662" s="252"/>
      <c r="M662" s="253"/>
      <c r="N662" s="254"/>
      <c r="O662" s="254"/>
      <c r="P662" s="254"/>
      <c r="Q662" s="254"/>
      <c r="R662" s="254"/>
      <c r="S662" s="254"/>
      <c r="T662" s="25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6" t="s">
        <v>149</v>
      </c>
      <c r="AU662" s="256" t="s">
        <v>90</v>
      </c>
      <c r="AV662" s="14" t="s">
        <v>90</v>
      </c>
      <c r="AW662" s="14" t="s">
        <v>36</v>
      </c>
      <c r="AX662" s="14" t="s">
        <v>80</v>
      </c>
      <c r="AY662" s="256" t="s">
        <v>128</v>
      </c>
    </row>
    <row r="663" s="15" customFormat="1">
      <c r="A663" s="15"/>
      <c r="B663" s="257"/>
      <c r="C663" s="258"/>
      <c r="D663" s="231" t="s">
        <v>149</v>
      </c>
      <c r="E663" s="259" t="s">
        <v>1</v>
      </c>
      <c r="F663" s="260" t="s">
        <v>162</v>
      </c>
      <c r="G663" s="258"/>
      <c r="H663" s="261">
        <v>280.14999999999998</v>
      </c>
      <c r="I663" s="262"/>
      <c r="J663" s="258"/>
      <c r="K663" s="258"/>
      <c r="L663" s="263"/>
      <c r="M663" s="264"/>
      <c r="N663" s="265"/>
      <c r="O663" s="265"/>
      <c r="P663" s="265"/>
      <c r="Q663" s="265"/>
      <c r="R663" s="265"/>
      <c r="S663" s="265"/>
      <c r="T663" s="266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7" t="s">
        <v>149</v>
      </c>
      <c r="AU663" s="267" t="s">
        <v>90</v>
      </c>
      <c r="AV663" s="15" t="s">
        <v>135</v>
      </c>
      <c r="AW663" s="15" t="s">
        <v>36</v>
      </c>
      <c r="AX663" s="15" t="s">
        <v>88</v>
      </c>
      <c r="AY663" s="267" t="s">
        <v>128</v>
      </c>
    </row>
    <row r="664" s="2" customFormat="1" ht="24.15" customHeight="1">
      <c r="A664" s="38"/>
      <c r="B664" s="39"/>
      <c r="C664" s="218" t="s">
        <v>554</v>
      </c>
      <c r="D664" s="218" t="s">
        <v>130</v>
      </c>
      <c r="E664" s="219" t="s">
        <v>555</v>
      </c>
      <c r="F664" s="220" t="s">
        <v>556</v>
      </c>
      <c r="G664" s="221" t="s">
        <v>146</v>
      </c>
      <c r="H664" s="222">
        <v>280.14999999999998</v>
      </c>
      <c r="I664" s="223"/>
      <c r="J664" s="224">
        <f>ROUND(I664*H664,2)</f>
        <v>0</v>
      </c>
      <c r="K664" s="220" t="s">
        <v>134</v>
      </c>
      <c r="L664" s="44"/>
      <c r="M664" s="225" t="s">
        <v>1</v>
      </c>
      <c r="N664" s="226" t="s">
        <v>45</v>
      </c>
      <c r="O664" s="91"/>
      <c r="P664" s="227">
        <f>O664*H664</f>
        <v>0</v>
      </c>
      <c r="Q664" s="227">
        <v>0.0060099999999999997</v>
      </c>
      <c r="R664" s="227">
        <f>Q664*H664</f>
        <v>1.6837014999999997</v>
      </c>
      <c r="S664" s="227">
        <v>0</v>
      </c>
      <c r="T664" s="228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29" t="s">
        <v>135</v>
      </c>
      <c r="AT664" s="229" t="s">
        <v>130</v>
      </c>
      <c r="AU664" s="229" t="s">
        <v>90</v>
      </c>
      <c r="AY664" s="17" t="s">
        <v>128</v>
      </c>
      <c r="BE664" s="230">
        <f>IF(N664="základní",J664,0)</f>
        <v>0</v>
      </c>
      <c r="BF664" s="230">
        <f>IF(N664="snížená",J664,0)</f>
        <v>0</v>
      </c>
      <c r="BG664" s="230">
        <f>IF(N664="zákl. přenesená",J664,0)</f>
        <v>0</v>
      </c>
      <c r="BH664" s="230">
        <f>IF(N664="sníž. přenesená",J664,0)</f>
        <v>0</v>
      </c>
      <c r="BI664" s="230">
        <f>IF(N664="nulová",J664,0)</f>
        <v>0</v>
      </c>
      <c r="BJ664" s="17" t="s">
        <v>88</v>
      </c>
      <c r="BK664" s="230">
        <f>ROUND(I664*H664,2)</f>
        <v>0</v>
      </c>
      <c r="BL664" s="17" t="s">
        <v>135</v>
      </c>
      <c r="BM664" s="229" t="s">
        <v>557</v>
      </c>
    </row>
    <row r="665" s="2" customFormat="1">
      <c r="A665" s="38"/>
      <c r="B665" s="39"/>
      <c r="C665" s="40"/>
      <c r="D665" s="231" t="s">
        <v>137</v>
      </c>
      <c r="E665" s="40"/>
      <c r="F665" s="232" t="s">
        <v>556</v>
      </c>
      <c r="G665" s="40"/>
      <c r="H665" s="40"/>
      <c r="I665" s="233"/>
      <c r="J665" s="40"/>
      <c r="K665" s="40"/>
      <c r="L665" s="44"/>
      <c r="M665" s="234"/>
      <c r="N665" s="235"/>
      <c r="O665" s="91"/>
      <c r="P665" s="91"/>
      <c r="Q665" s="91"/>
      <c r="R665" s="91"/>
      <c r="S665" s="91"/>
      <c r="T665" s="92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137</v>
      </c>
      <c r="AU665" s="17" t="s">
        <v>90</v>
      </c>
    </row>
    <row r="666" s="13" customFormat="1">
      <c r="A666" s="13"/>
      <c r="B666" s="236"/>
      <c r="C666" s="237"/>
      <c r="D666" s="231" t="s">
        <v>149</v>
      </c>
      <c r="E666" s="238" t="s">
        <v>1</v>
      </c>
      <c r="F666" s="239" t="s">
        <v>537</v>
      </c>
      <c r="G666" s="237"/>
      <c r="H666" s="238" t="s">
        <v>1</v>
      </c>
      <c r="I666" s="240"/>
      <c r="J666" s="237"/>
      <c r="K666" s="237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149</v>
      </c>
      <c r="AU666" s="245" t="s">
        <v>90</v>
      </c>
      <c r="AV666" s="13" t="s">
        <v>88</v>
      </c>
      <c r="AW666" s="13" t="s">
        <v>36</v>
      </c>
      <c r="AX666" s="13" t="s">
        <v>80</v>
      </c>
      <c r="AY666" s="245" t="s">
        <v>128</v>
      </c>
    </row>
    <row r="667" s="13" customFormat="1">
      <c r="A667" s="13"/>
      <c r="B667" s="236"/>
      <c r="C667" s="237"/>
      <c r="D667" s="231" t="s">
        <v>149</v>
      </c>
      <c r="E667" s="238" t="s">
        <v>1</v>
      </c>
      <c r="F667" s="239" t="s">
        <v>150</v>
      </c>
      <c r="G667" s="237"/>
      <c r="H667" s="238" t="s">
        <v>1</v>
      </c>
      <c r="I667" s="240"/>
      <c r="J667" s="237"/>
      <c r="K667" s="237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149</v>
      </c>
      <c r="AU667" s="245" t="s">
        <v>90</v>
      </c>
      <c r="AV667" s="13" t="s">
        <v>88</v>
      </c>
      <c r="AW667" s="13" t="s">
        <v>36</v>
      </c>
      <c r="AX667" s="13" t="s">
        <v>80</v>
      </c>
      <c r="AY667" s="245" t="s">
        <v>128</v>
      </c>
    </row>
    <row r="668" s="13" customFormat="1">
      <c r="A668" s="13"/>
      <c r="B668" s="236"/>
      <c r="C668" s="237"/>
      <c r="D668" s="231" t="s">
        <v>149</v>
      </c>
      <c r="E668" s="238" t="s">
        <v>1</v>
      </c>
      <c r="F668" s="239" t="s">
        <v>151</v>
      </c>
      <c r="G668" s="237"/>
      <c r="H668" s="238" t="s">
        <v>1</v>
      </c>
      <c r="I668" s="240"/>
      <c r="J668" s="237"/>
      <c r="K668" s="237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149</v>
      </c>
      <c r="AU668" s="245" t="s">
        <v>90</v>
      </c>
      <c r="AV668" s="13" t="s">
        <v>88</v>
      </c>
      <c r="AW668" s="13" t="s">
        <v>36</v>
      </c>
      <c r="AX668" s="13" t="s">
        <v>80</v>
      </c>
      <c r="AY668" s="245" t="s">
        <v>128</v>
      </c>
    </row>
    <row r="669" s="14" customFormat="1">
      <c r="A669" s="14"/>
      <c r="B669" s="246"/>
      <c r="C669" s="247"/>
      <c r="D669" s="231" t="s">
        <v>149</v>
      </c>
      <c r="E669" s="248" t="s">
        <v>1</v>
      </c>
      <c r="F669" s="249" t="s">
        <v>152</v>
      </c>
      <c r="G669" s="247"/>
      <c r="H669" s="250">
        <v>194.59999999999999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149</v>
      </c>
      <c r="AU669" s="256" t="s">
        <v>90</v>
      </c>
      <c r="AV669" s="14" t="s">
        <v>90</v>
      </c>
      <c r="AW669" s="14" t="s">
        <v>36</v>
      </c>
      <c r="AX669" s="14" t="s">
        <v>80</v>
      </c>
      <c r="AY669" s="256" t="s">
        <v>128</v>
      </c>
    </row>
    <row r="670" s="13" customFormat="1">
      <c r="A670" s="13"/>
      <c r="B670" s="236"/>
      <c r="C670" s="237"/>
      <c r="D670" s="231" t="s">
        <v>149</v>
      </c>
      <c r="E670" s="238" t="s">
        <v>1</v>
      </c>
      <c r="F670" s="239" t="s">
        <v>153</v>
      </c>
      <c r="G670" s="237"/>
      <c r="H670" s="238" t="s">
        <v>1</v>
      </c>
      <c r="I670" s="240"/>
      <c r="J670" s="237"/>
      <c r="K670" s="237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149</v>
      </c>
      <c r="AU670" s="245" t="s">
        <v>90</v>
      </c>
      <c r="AV670" s="13" t="s">
        <v>88</v>
      </c>
      <c r="AW670" s="13" t="s">
        <v>36</v>
      </c>
      <c r="AX670" s="13" t="s">
        <v>80</v>
      </c>
      <c r="AY670" s="245" t="s">
        <v>128</v>
      </c>
    </row>
    <row r="671" s="14" customFormat="1">
      <c r="A671" s="14"/>
      <c r="B671" s="246"/>
      <c r="C671" s="247"/>
      <c r="D671" s="231" t="s">
        <v>149</v>
      </c>
      <c r="E671" s="248" t="s">
        <v>1</v>
      </c>
      <c r="F671" s="249" t="s">
        <v>154</v>
      </c>
      <c r="G671" s="247"/>
      <c r="H671" s="250">
        <v>9.5999999999999996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6" t="s">
        <v>149</v>
      </c>
      <c r="AU671" s="256" t="s">
        <v>90</v>
      </c>
      <c r="AV671" s="14" t="s">
        <v>90</v>
      </c>
      <c r="AW671" s="14" t="s">
        <v>36</v>
      </c>
      <c r="AX671" s="14" t="s">
        <v>80</v>
      </c>
      <c r="AY671" s="256" t="s">
        <v>128</v>
      </c>
    </row>
    <row r="672" s="13" customFormat="1">
      <c r="A672" s="13"/>
      <c r="B672" s="236"/>
      <c r="C672" s="237"/>
      <c r="D672" s="231" t="s">
        <v>149</v>
      </c>
      <c r="E672" s="238" t="s">
        <v>1</v>
      </c>
      <c r="F672" s="239" t="s">
        <v>155</v>
      </c>
      <c r="G672" s="237"/>
      <c r="H672" s="238" t="s">
        <v>1</v>
      </c>
      <c r="I672" s="240"/>
      <c r="J672" s="237"/>
      <c r="K672" s="237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149</v>
      </c>
      <c r="AU672" s="245" t="s">
        <v>90</v>
      </c>
      <c r="AV672" s="13" t="s">
        <v>88</v>
      </c>
      <c r="AW672" s="13" t="s">
        <v>36</v>
      </c>
      <c r="AX672" s="13" t="s">
        <v>80</v>
      </c>
      <c r="AY672" s="245" t="s">
        <v>128</v>
      </c>
    </row>
    <row r="673" s="14" customFormat="1">
      <c r="A673" s="14"/>
      <c r="B673" s="246"/>
      <c r="C673" s="247"/>
      <c r="D673" s="231" t="s">
        <v>149</v>
      </c>
      <c r="E673" s="248" t="s">
        <v>1</v>
      </c>
      <c r="F673" s="249" t="s">
        <v>156</v>
      </c>
      <c r="G673" s="247"/>
      <c r="H673" s="250">
        <v>7.2000000000000002</v>
      </c>
      <c r="I673" s="251"/>
      <c r="J673" s="247"/>
      <c r="K673" s="247"/>
      <c r="L673" s="252"/>
      <c r="M673" s="253"/>
      <c r="N673" s="254"/>
      <c r="O673" s="254"/>
      <c r="P673" s="254"/>
      <c r="Q673" s="254"/>
      <c r="R673" s="254"/>
      <c r="S673" s="254"/>
      <c r="T673" s="25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6" t="s">
        <v>149</v>
      </c>
      <c r="AU673" s="256" t="s">
        <v>90</v>
      </c>
      <c r="AV673" s="14" t="s">
        <v>90</v>
      </c>
      <c r="AW673" s="14" t="s">
        <v>36</v>
      </c>
      <c r="AX673" s="14" t="s">
        <v>80</v>
      </c>
      <c r="AY673" s="256" t="s">
        <v>128</v>
      </c>
    </row>
    <row r="674" s="14" customFormat="1">
      <c r="A674" s="14"/>
      <c r="B674" s="246"/>
      <c r="C674" s="247"/>
      <c r="D674" s="231" t="s">
        <v>149</v>
      </c>
      <c r="E674" s="248" t="s">
        <v>1</v>
      </c>
      <c r="F674" s="249" t="s">
        <v>157</v>
      </c>
      <c r="G674" s="247"/>
      <c r="H674" s="250">
        <v>3.2999999999999998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6" t="s">
        <v>149</v>
      </c>
      <c r="AU674" s="256" t="s">
        <v>90</v>
      </c>
      <c r="AV674" s="14" t="s">
        <v>90</v>
      </c>
      <c r="AW674" s="14" t="s">
        <v>36</v>
      </c>
      <c r="AX674" s="14" t="s">
        <v>80</v>
      </c>
      <c r="AY674" s="256" t="s">
        <v>128</v>
      </c>
    </row>
    <row r="675" s="13" customFormat="1">
      <c r="A675" s="13"/>
      <c r="B675" s="236"/>
      <c r="C675" s="237"/>
      <c r="D675" s="231" t="s">
        <v>149</v>
      </c>
      <c r="E675" s="238" t="s">
        <v>1</v>
      </c>
      <c r="F675" s="239" t="s">
        <v>158</v>
      </c>
      <c r="G675" s="237"/>
      <c r="H675" s="238" t="s">
        <v>1</v>
      </c>
      <c r="I675" s="240"/>
      <c r="J675" s="237"/>
      <c r="K675" s="237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149</v>
      </c>
      <c r="AU675" s="245" t="s">
        <v>90</v>
      </c>
      <c r="AV675" s="13" t="s">
        <v>88</v>
      </c>
      <c r="AW675" s="13" t="s">
        <v>36</v>
      </c>
      <c r="AX675" s="13" t="s">
        <v>80</v>
      </c>
      <c r="AY675" s="245" t="s">
        <v>128</v>
      </c>
    </row>
    <row r="676" s="14" customFormat="1">
      <c r="A676" s="14"/>
      <c r="B676" s="246"/>
      <c r="C676" s="247"/>
      <c r="D676" s="231" t="s">
        <v>149</v>
      </c>
      <c r="E676" s="248" t="s">
        <v>1</v>
      </c>
      <c r="F676" s="249" t="s">
        <v>159</v>
      </c>
      <c r="G676" s="247"/>
      <c r="H676" s="250">
        <v>24.199999999999999</v>
      </c>
      <c r="I676" s="251"/>
      <c r="J676" s="247"/>
      <c r="K676" s="247"/>
      <c r="L676" s="252"/>
      <c r="M676" s="253"/>
      <c r="N676" s="254"/>
      <c r="O676" s="254"/>
      <c r="P676" s="254"/>
      <c r="Q676" s="254"/>
      <c r="R676" s="254"/>
      <c r="S676" s="254"/>
      <c r="T676" s="25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6" t="s">
        <v>149</v>
      </c>
      <c r="AU676" s="256" t="s">
        <v>90</v>
      </c>
      <c r="AV676" s="14" t="s">
        <v>90</v>
      </c>
      <c r="AW676" s="14" t="s">
        <v>36</v>
      </c>
      <c r="AX676" s="14" t="s">
        <v>80</v>
      </c>
      <c r="AY676" s="256" t="s">
        <v>128</v>
      </c>
    </row>
    <row r="677" s="13" customFormat="1">
      <c r="A677" s="13"/>
      <c r="B677" s="236"/>
      <c r="C677" s="237"/>
      <c r="D677" s="231" t="s">
        <v>149</v>
      </c>
      <c r="E677" s="238" t="s">
        <v>1</v>
      </c>
      <c r="F677" s="239" t="s">
        <v>538</v>
      </c>
      <c r="G677" s="237"/>
      <c r="H677" s="238" t="s">
        <v>1</v>
      </c>
      <c r="I677" s="240"/>
      <c r="J677" s="237"/>
      <c r="K677" s="237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149</v>
      </c>
      <c r="AU677" s="245" t="s">
        <v>90</v>
      </c>
      <c r="AV677" s="13" t="s">
        <v>88</v>
      </c>
      <c r="AW677" s="13" t="s">
        <v>36</v>
      </c>
      <c r="AX677" s="13" t="s">
        <v>80</v>
      </c>
      <c r="AY677" s="245" t="s">
        <v>128</v>
      </c>
    </row>
    <row r="678" s="14" customFormat="1">
      <c r="A678" s="14"/>
      <c r="B678" s="246"/>
      <c r="C678" s="247"/>
      <c r="D678" s="231" t="s">
        <v>149</v>
      </c>
      <c r="E678" s="248" t="s">
        <v>1</v>
      </c>
      <c r="F678" s="249" t="s">
        <v>161</v>
      </c>
      <c r="G678" s="247"/>
      <c r="H678" s="250">
        <v>41.25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149</v>
      </c>
      <c r="AU678" s="256" t="s">
        <v>90</v>
      </c>
      <c r="AV678" s="14" t="s">
        <v>90</v>
      </c>
      <c r="AW678" s="14" t="s">
        <v>36</v>
      </c>
      <c r="AX678" s="14" t="s">
        <v>80</v>
      </c>
      <c r="AY678" s="256" t="s">
        <v>128</v>
      </c>
    </row>
    <row r="679" s="15" customFormat="1">
      <c r="A679" s="15"/>
      <c r="B679" s="257"/>
      <c r="C679" s="258"/>
      <c r="D679" s="231" t="s">
        <v>149</v>
      </c>
      <c r="E679" s="259" t="s">
        <v>1</v>
      </c>
      <c r="F679" s="260" t="s">
        <v>162</v>
      </c>
      <c r="G679" s="258"/>
      <c r="H679" s="261">
        <v>280.14999999999998</v>
      </c>
      <c r="I679" s="262"/>
      <c r="J679" s="258"/>
      <c r="K679" s="258"/>
      <c r="L679" s="263"/>
      <c r="M679" s="264"/>
      <c r="N679" s="265"/>
      <c r="O679" s="265"/>
      <c r="P679" s="265"/>
      <c r="Q679" s="265"/>
      <c r="R679" s="265"/>
      <c r="S679" s="265"/>
      <c r="T679" s="266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7" t="s">
        <v>149</v>
      </c>
      <c r="AU679" s="267" t="s">
        <v>90</v>
      </c>
      <c r="AV679" s="15" t="s">
        <v>135</v>
      </c>
      <c r="AW679" s="15" t="s">
        <v>36</v>
      </c>
      <c r="AX679" s="15" t="s">
        <v>88</v>
      </c>
      <c r="AY679" s="267" t="s">
        <v>128</v>
      </c>
    </row>
    <row r="680" s="2" customFormat="1" ht="24.15" customHeight="1">
      <c r="A680" s="38"/>
      <c r="B680" s="39"/>
      <c r="C680" s="218" t="s">
        <v>558</v>
      </c>
      <c r="D680" s="218" t="s">
        <v>130</v>
      </c>
      <c r="E680" s="219" t="s">
        <v>559</v>
      </c>
      <c r="F680" s="220" t="s">
        <v>560</v>
      </c>
      <c r="G680" s="221" t="s">
        <v>146</v>
      </c>
      <c r="H680" s="222">
        <v>717</v>
      </c>
      <c r="I680" s="223"/>
      <c r="J680" s="224">
        <f>ROUND(I680*H680,2)</f>
        <v>0</v>
      </c>
      <c r="K680" s="220" t="s">
        <v>134</v>
      </c>
      <c r="L680" s="44"/>
      <c r="M680" s="225" t="s">
        <v>1</v>
      </c>
      <c r="N680" s="226" t="s">
        <v>45</v>
      </c>
      <c r="O680" s="91"/>
      <c r="P680" s="227">
        <f>O680*H680</f>
        <v>0</v>
      </c>
      <c r="Q680" s="227">
        <v>0.00071000000000000002</v>
      </c>
      <c r="R680" s="227">
        <f>Q680*H680</f>
        <v>0.50907000000000002</v>
      </c>
      <c r="S680" s="227">
        <v>0</v>
      </c>
      <c r="T680" s="228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9" t="s">
        <v>135</v>
      </c>
      <c r="AT680" s="229" t="s">
        <v>130</v>
      </c>
      <c r="AU680" s="229" t="s">
        <v>90</v>
      </c>
      <c r="AY680" s="17" t="s">
        <v>128</v>
      </c>
      <c r="BE680" s="230">
        <f>IF(N680="základní",J680,0)</f>
        <v>0</v>
      </c>
      <c r="BF680" s="230">
        <f>IF(N680="snížená",J680,0)</f>
        <v>0</v>
      </c>
      <c r="BG680" s="230">
        <f>IF(N680="zákl. přenesená",J680,0)</f>
        <v>0</v>
      </c>
      <c r="BH680" s="230">
        <f>IF(N680="sníž. přenesená",J680,0)</f>
        <v>0</v>
      </c>
      <c r="BI680" s="230">
        <f>IF(N680="nulová",J680,0)</f>
        <v>0</v>
      </c>
      <c r="BJ680" s="17" t="s">
        <v>88</v>
      </c>
      <c r="BK680" s="230">
        <f>ROUND(I680*H680,2)</f>
        <v>0</v>
      </c>
      <c r="BL680" s="17" t="s">
        <v>135</v>
      </c>
      <c r="BM680" s="229" t="s">
        <v>561</v>
      </c>
    </row>
    <row r="681" s="2" customFormat="1">
      <c r="A681" s="38"/>
      <c r="B681" s="39"/>
      <c r="C681" s="40"/>
      <c r="D681" s="231" t="s">
        <v>137</v>
      </c>
      <c r="E681" s="40"/>
      <c r="F681" s="232" t="s">
        <v>562</v>
      </c>
      <c r="G681" s="40"/>
      <c r="H681" s="40"/>
      <c r="I681" s="233"/>
      <c r="J681" s="40"/>
      <c r="K681" s="40"/>
      <c r="L681" s="44"/>
      <c r="M681" s="234"/>
      <c r="N681" s="235"/>
      <c r="O681" s="91"/>
      <c r="P681" s="91"/>
      <c r="Q681" s="91"/>
      <c r="R681" s="91"/>
      <c r="S681" s="91"/>
      <c r="T681" s="92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137</v>
      </c>
      <c r="AU681" s="17" t="s">
        <v>90</v>
      </c>
    </row>
    <row r="682" s="13" customFormat="1">
      <c r="A682" s="13"/>
      <c r="B682" s="236"/>
      <c r="C682" s="237"/>
      <c r="D682" s="231" t="s">
        <v>149</v>
      </c>
      <c r="E682" s="238" t="s">
        <v>1</v>
      </c>
      <c r="F682" s="239" t="s">
        <v>150</v>
      </c>
      <c r="G682" s="237"/>
      <c r="H682" s="238" t="s">
        <v>1</v>
      </c>
      <c r="I682" s="240"/>
      <c r="J682" s="237"/>
      <c r="K682" s="237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149</v>
      </c>
      <c r="AU682" s="245" t="s">
        <v>90</v>
      </c>
      <c r="AV682" s="13" t="s">
        <v>88</v>
      </c>
      <c r="AW682" s="13" t="s">
        <v>36</v>
      </c>
      <c r="AX682" s="13" t="s">
        <v>80</v>
      </c>
      <c r="AY682" s="245" t="s">
        <v>128</v>
      </c>
    </row>
    <row r="683" s="13" customFormat="1">
      <c r="A683" s="13"/>
      <c r="B683" s="236"/>
      <c r="C683" s="237"/>
      <c r="D683" s="231" t="s">
        <v>149</v>
      </c>
      <c r="E683" s="238" t="s">
        <v>1</v>
      </c>
      <c r="F683" s="239" t="s">
        <v>151</v>
      </c>
      <c r="G683" s="237"/>
      <c r="H683" s="238" t="s">
        <v>1</v>
      </c>
      <c r="I683" s="240"/>
      <c r="J683" s="237"/>
      <c r="K683" s="237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149</v>
      </c>
      <c r="AU683" s="245" t="s">
        <v>90</v>
      </c>
      <c r="AV683" s="13" t="s">
        <v>88</v>
      </c>
      <c r="AW683" s="13" t="s">
        <v>36</v>
      </c>
      <c r="AX683" s="13" t="s">
        <v>80</v>
      </c>
      <c r="AY683" s="245" t="s">
        <v>128</v>
      </c>
    </row>
    <row r="684" s="14" customFormat="1">
      <c r="A684" s="14"/>
      <c r="B684" s="246"/>
      <c r="C684" s="247"/>
      <c r="D684" s="231" t="s">
        <v>149</v>
      </c>
      <c r="E684" s="248" t="s">
        <v>1</v>
      </c>
      <c r="F684" s="249" t="s">
        <v>175</v>
      </c>
      <c r="G684" s="247"/>
      <c r="H684" s="250">
        <v>417</v>
      </c>
      <c r="I684" s="251"/>
      <c r="J684" s="247"/>
      <c r="K684" s="247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149</v>
      </c>
      <c r="AU684" s="256" t="s">
        <v>90</v>
      </c>
      <c r="AV684" s="14" t="s">
        <v>90</v>
      </c>
      <c r="AW684" s="14" t="s">
        <v>36</v>
      </c>
      <c r="AX684" s="14" t="s">
        <v>80</v>
      </c>
      <c r="AY684" s="256" t="s">
        <v>128</v>
      </c>
    </row>
    <row r="685" s="13" customFormat="1">
      <c r="A685" s="13"/>
      <c r="B685" s="236"/>
      <c r="C685" s="237"/>
      <c r="D685" s="231" t="s">
        <v>149</v>
      </c>
      <c r="E685" s="238" t="s">
        <v>1</v>
      </c>
      <c r="F685" s="239" t="s">
        <v>153</v>
      </c>
      <c r="G685" s="237"/>
      <c r="H685" s="238" t="s">
        <v>1</v>
      </c>
      <c r="I685" s="240"/>
      <c r="J685" s="237"/>
      <c r="K685" s="237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149</v>
      </c>
      <c r="AU685" s="245" t="s">
        <v>90</v>
      </c>
      <c r="AV685" s="13" t="s">
        <v>88</v>
      </c>
      <c r="AW685" s="13" t="s">
        <v>36</v>
      </c>
      <c r="AX685" s="13" t="s">
        <v>80</v>
      </c>
      <c r="AY685" s="245" t="s">
        <v>128</v>
      </c>
    </row>
    <row r="686" s="14" customFormat="1">
      <c r="A686" s="14"/>
      <c r="B686" s="246"/>
      <c r="C686" s="247"/>
      <c r="D686" s="231" t="s">
        <v>149</v>
      </c>
      <c r="E686" s="248" t="s">
        <v>1</v>
      </c>
      <c r="F686" s="249" t="s">
        <v>176</v>
      </c>
      <c r="G686" s="247"/>
      <c r="H686" s="250">
        <v>24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149</v>
      </c>
      <c r="AU686" s="256" t="s">
        <v>90</v>
      </c>
      <c r="AV686" s="14" t="s">
        <v>90</v>
      </c>
      <c r="AW686" s="14" t="s">
        <v>36</v>
      </c>
      <c r="AX686" s="14" t="s">
        <v>80</v>
      </c>
      <c r="AY686" s="256" t="s">
        <v>128</v>
      </c>
    </row>
    <row r="687" s="13" customFormat="1">
      <c r="A687" s="13"/>
      <c r="B687" s="236"/>
      <c r="C687" s="237"/>
      <c r="D687" s="231" t="s">
        <v>149</v>
      </c>
      <c r="E687" s="238" t="s">
        <v>1</v>
      </c>
      <c r="F687" s="239" t="s">
        <v>155</v>
      </c>
      <c r="G687" s="237"/>
      <c r="H687" s="238" t="s">
        <v>1</v>
      </c>
      <c r="I687" s="240"/>
      <c r="J687" s="237"/>
      <c r="K687" s="237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149</v>
      </c>
      <c r="AU687" s="245" t="s">
        <v>90</v>
      </c>
      <c r="AV687" s="13" t="s">
        <v>88</v>
      </c>
      <c r="AW687" s="13" t="s">
        <v>36</v>
      </c>
      <c r="AX687" s="13" t="s">
        <v>80</v>
      </c>
      <c r="AY687" s="245" t="s">
        <v>128</v>
      </c>
    </row>
    <row r="688" s="14" customFormat="1">
      <c r="A688" s="14"/>
      <c r="B688" s="246"/>
      <c r="C688" s="247"/>
      <c r="D688" s="231" t="s">
        <v>149</v>
      </c>
      <c r="E688" s="248" t="s">
        <v>1</v>
      </c>
      <c r="F688" s="249" t="s">
        <v>177</v>
      </c>
      <c r="G688" s="247"/>
      <c r="H688" s="250">
        <v>18</v>
      </c>
      <c r="I688" s="251"/>
      <c r="J688" s="247"/>
      <c r="K688" s="247"/>
      <c r="L688" s="252"/>
      <c r="M688" s="253"/>
      <c r="N688" s="254"/>
      <c r="O688" s="254"/>
      <c r="P688" s="254"/>
      <c r="Q688" s="254"/>
      <c r="R688" s="254"/>
      <c r="S688" s="254"/>
      <c r="T688" s="25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6" t="s">
        <v>149</v>
      </c>
      <c r="AU688" s="256" t="s">
        <v>90</v>
      </c>
      <c r="AV688" s="14" t="s">
        <v>90</v>
      </c>
      <c r="AW688" s="14" t="s">
        <v>36</v>
      </c>
      <c r="AX688" s="14" t="s">
        <v>80</v>
      </c>
      <c r="AY688" s="256" t="s">
        <v>128</v>
      </c>
    </row>
    <row r="689" s="14" customFormat="1">
      <c r="A689" s="14"/>
      <c r="B689" s="246"/>
      <c r="C689" s="247"/>
      <c r="D689" s="231" t="s">
        <v>149</v>
      </c>
      <c r="E689" s="248" t="s">
        <v>1</v>
      </c>
      <c r="F689" s="249" t="s">
        <v>178</v>
      </c>
      <c r="G689" s="247"/>
      <c r="H689" s="250">
        <v>9</v>
      </c>
      <c r="I689" s="251"/>
      <c r="J689" s="247"/>
      <c r="K689" s="247"/>
      <c r="L689" s="252"/>
      <c r="M689" s="253"/>
      <c r="N689" s="254"/>
      <c r="O689" s="254"/>
      <c r="P689" s="254"/>
      <c r="Q689" s="254"/>
      <c r="R689" s="254"/>
      <c r="S689" s="254"/>
      <c r="T689" s="25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6" t="s">
        <v>149</v>
      </c>
      <c r="AU689" s="256" t="s">
        <v>90</v>
      </c>
      <c r="AV689" s="14" t="s">
        <v>90</v>
      </c>
      <c r="AW689" s="14" t="s">
        <v>36</v>
      </c>
      <c r="AX689" s="14" t="s">
        <v>80</v>
      </c>
      <c r="AY689" s="256" t="s">
        <v>128</v>
      </c>
    </row>
    <row r="690" s="13" customFormat="1">
      <c r="A690" s="13"/>
      <c r="B690" s="236"/>
      <c r="C690" s="237"/>
      <c r="D690" s="231" t="s">
        <v>149</v>
      </c>
      <c r="E690" s="238" t="s">
        <v>1</v>
      </c>
      <c r="F690" s="239" t="s">
        <v>158</v>
      </c>
      <c r="G690" s="237"/>
      <c r="H690" s="238" t="s">
        <v>1</v>
      </c>
      <c r="I690" s="240"/>
      <c r="J690" s="237"/>
      <c r="K690" s="237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149</v>
      </c>
      <c r="AU690" s="245" t="s">
        <v>90</v>
      </c>
      <c r="AV690" s="13" t="s">
        <v>88</v>
      </c>
      <c r="AW690" s="13" t="s">
        <v>36</v>
      </c>
      <c r="AX690" s="13" t="s">
        <v>80</v>
      </c>
      <c r="AY690" s="245" t="s">
        <v>128</v>
      </c>
    </row>
    <row r="691" s="14" customFormat="1">
      <c r="A691" s="14"/>
      <c r="B691" s="246"/>
      <c r="C691" s="247"/>
      <c r="D691" s="231" t="s">
        <v>149</v>
      </c>
      <c r="E691" s="248" t="s">
        <v>1</v>
      </c>
      <c r="F691" s="249" t="s">
        <v>179</v>
      </c>
      <c r="G691" s="247"/>
      <c r="H691" s="250">
        <v>66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149</v>
      </c>
      <c r="AU691" s="256" t="s">
        <v>90</v>
      </c>
      <c r="AV691" s="14" t="s">
        <v>90</v>
      </c>
      <c r="AW691" s="14" t="s">
        <v>36</v>
      </c>
      <c r="AX691" s="14" t="s">
        <v>80</v>
      </c>
      <c r="AY691" s="256" t="s">
        <v>128</v>
      </c>
    </row>
    <row r="692" s="13" customFormat="1">
      <c r="A692" s="13"/>
      <c r="B692" s="236"/>
      <c r="C692" s="237"/>
      <c r="D692" s="231" t="s">
        <v>149</v>
      </c>
      <c r="E692" s="238" t="s">
        <v>1</v>
      </c>
      <c r="F692" s="239" t="s">
        <v>160</v>
      </c>
      <c r="G692" s="237"/>
      <c r="H692" s="238" t="s">
        <v>1</v>
      </c>
      <c r="I692" s="240"/>
      <c r="J692" s="237"/>
      <c r="K692" s="237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149</v>
      </c>
      <c r="AU692" s="245" t="s">
        <v>90</v>
      </c>
      <c r="AV692" s="13" t="s">
        <v>88</v>
      </c>
      <c r="AW692" s="13" t="s">
        <v>36</v>
      </c>
      <c r="AX692" s="13" t="s">
        <v>80</v>
      </c>
      <c r="AY692" s="245" t="s">
        <v>128</v>
      </c>
    </row>
    <row r="693" s="14" customFormat="1">
      <c r="A693" s="14"/>
      <c r="B693" s="246"/>
      <c r="C693" s="247"/>
      <c r="D693" s="231" t="s">
        <v>149</v>
      </c>
      <c r="E693" s="248" t="s">
        <v>1</v>
      </c>
      <c r="F693" s="249" t="s">
        <v>180</v>
      </c>
      <c r="G693" s="247"/>
      <c r="H693" s="250">
        <v>112.5</v>
      </c>
      <c r="I693" s="251"/>
      <c r="J693" s="247"/>
      <c r="K693" s="247"/>
      <c r="L693" s="252"/>
      <c r="M693" s="253"/>
      <c r="N693" s="254"/>
      <c r="O693" s="254"/>
      <c r="P693" s="254"/>
      <c r="Q693" s="254"/>
      <c r="R693" s="254"/>
      <c r="S693" s="254"/>
      <c r="T693" s="25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6" t="s">
        <v>149</v>
      </c>
      <c r="AU693" s="256" t="s">
        <v>90</v>
      </c>
      <c r="AV693" s="14" t="s">
        <v>90</v>
      </c>
      <c r="AW693" s="14" t="s">
        <v>36</v>
      </c>
      <c r="AX693" s="14" t="s">
        <v>80</v>
      </c>
      <c r="AY693" s="256" t="s">
        <v>128</v>
      </c>
    </row>
    <row r="694" s="13" customFormat="1">
      <c r="A694" s="13"/>
      <c r="B694" s="236"/>
      <c r="C694" s="237"/>
      <c r="D694" s="231" t="s">
        <v>149</v>
      </c>
      <c r="E694" s="238" t="s">
        <v>1</v>
      </c>
      <c r="F694" s="239" t="s">
        <v>167</v>
      </c>
      <c r="G694" s="237"/>
      <c r="H694" s="238" t="s">
        <v>1</v>
      </c>
      <c r="I694" s="240"/>
      <c r="J694" s="237"/>
      <c r="K694" s="237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149</v>
      </c>
      <c r="AU694" s="245" t="s">
        <v>90</v>
      </c>
      <c r="AV694" s="13" t="s">
        <v>88</v>
      </c>
      <c r="AW694" s="13" t="s">
        <v>36</v>
      </c>
      <c r="AX694" s="13" t="s">
        <v>80</v>
      </c>
      <c r="AY694" s="245" t="s">
        <v>128</v>
      </c>
    </row>
    <row r="695" s="14" customFormat="1">
      <c r="A695" s="14"/>
      <c r="B695" s="246"/>
      <c r="C695" s="247"/>
      <c r="D695" s="231" t="s">
        <v>149</v>
      </c>
      <c r="E695" s="248" t="s">
        <v>1</v>
      </c>
      <c r="F695" s="249" t="s">
        <v>179</v>
      </c>
      <c r="G695" s="247"/>
      <c r="H695" s="250">
        <v>66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149</v>
      </c>
      <c r="AU695" s="256" t="s">
        <v>90</v>
      </c>
      <c r="AV695" s="14" t="s">
        <v>90</v>
      </c>
      <c r="AW695" s="14" t="s">
        <v>36</v>
      </c>
      <c r="AX695" s="14" t="s">
        <v>80</v>
      </c>
      <c r="AY695" s="256" t="s">
        <v>128</v>
      </c>
    </row>
    <row r="696" s="13" customFormat="1">
      <c r="A696" s="13"/>
      <c r="B696" s="236"/>
      <c r="C696" s="237"/>
      <c r="D696" s="231" t="s">
        <v>149</v>
      </c>
      <c r="E696" s="238" t="s">
        <v>1</v>
      </c>
      <c r="F696" s="239" t="s">
        <v>168</v>
      </c>
      <c r="G696" s="237"/>
      <c r="H696" s="238" t="s">
        <v>1</v>
      </c>
      <c r="I696" s="240"/>
      <c r="J696" s="237"/>
      <c r="K696" s="237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149</v>
      </c>
      <c r="AU696" s="245" t="s">
        <v>90</v>
      </c>
      <c r="AV696" s="13" t="s">
        <v>88</v>
      </c>
      <c r="AW696" s="13" t="s">
        <v>36</v>
      </c>
      <c r="AX696" s="13" t="s">
        <v>80</v>
      </c>
      <c r="AY696" s="245" t="s">
        <v>128</v>
      </c>
    </row>
    <row r="697" s="14" customFormat="1">
      <c r="A697" s="14"/>
      <c r="B697" s="246"/>
      <c r="C697" s="247"/>
      <c r="D697" s="231" t="s">
        <v>149</v>
      </c>
      <c r="E697" s="248" t="s">
        <v>1</v>
      </c>
      <c r="F697" s="249" t="s">
        <v>181</v>
      </c>
      <c r="G697" s="247"/>
      <c r="H697" s="250">
        <v>4.5</v>
      </c>
      <c r="I697" s="251"/>
      <c r="J697" s="247"/>
      <c r="K697" s="247"/>
      <c r="L697" s="252"/>
      <c r="M697" s="253"/>
      <c r="N697" s="254"/>
      <c r="O697" s="254"/>
      <c r="P697" s="254"/>
      <c r="Q697" s="254"/>
      <c r="R697" s="254"/>
      <c r="S697" s="254"/>
      <c r="T697" s="25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6" t="s">
        <v>149</v>
      </c>
      <c r="AU697" s="256" t="s">
        <v>90</v>
      </c>
      <c r="AV697" s="14" t="s">
        <v>90</v>
      </c>
      <c r="AW697" s="14" t="s">
        <v>36</v>
      </c>
      <c r="AX697" s="14" t="s">
        <v>80</v>
      </c>
      <c r="AY697" s="256" t="s">
        <v>128</v>
      </c>
    </row>
    <row r="698" s="15" customFormat="1">
      <c r="A698" s="15"/>
      <c r="B698" s="257"/>
      <c r="C698" s="258"/>
      <c r="D698" s="231" t="s">
        <v>149</v>
      </c>
      <c r="E698" s="259" t="s">
        <v>1</v>
      </c>
      <c r="F698" s="260" t="s">
        <v>162</v>
      </c>
      <c r="G698" s="258"/>
      <c r="H698" s="261">
        <v>717</v>
      </c>
      <c r="I698" s="262"/>
      <c r="J698" s="258"/>
      <c r="K698" s="258"/>
      <c r="L698" s="263"/>
      <c r="M698" s="264"/>
      <c r="N698" s="265"/>
      <c r="O698" s="265"/>
      <c r="P698" s="265"/>
      <c r="Q698" s="265"/>
      <c r="R698" s="265"/>
      <c r="S698" s="265"/>
      <c r="T698" s="266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7" t="s">
        <v>149</v>
      </c>
      <c r="AU698" s="267" t="s">
        <v>90</v>
      </c>
      <c r="AV698" s="15" t="s">
        <v>135</v>
      </c>
      <c r="AW698" s="15" t="s">
        <v>36</v>
      </c>
      <c r="AX698" s="15" t="s">
        <v>88</v>
      </c>
      <c r="AY698" s="267" t="s">
        <v>128</v>
      </c>
    </row>
    <row r="699" s="2" customFormat="1" ht="33" customHeight="1">
      <c r="A699" s="38"/>
      <c r="B699" s="39"/>
      <c r="C699" s="218" t="s">
        <v>563</v>
      </c>
      <c r="D699" s="218" t="s">
        <v>130</v>
      </c>
      <c r="E699" s="219" t="s">
        <v>564</v>
      </c>
      <c r="F699" s="220" t="s">
        <v>565</v>
      </c>
      <c r="G699" s="221" t="s">
        <v>146</v>
      </c>
      <c r="H699" s="222">
        <v>717</v>
      </c>
      <c r="I699" s="223"/>
      <c r="J699" s="224">
        <f>ROUND(I699*H699,2)</f>
        <v>0</v>
      </c>
      <c r="K699" s="220" t="s">
        <v>134</v>
      </c>
      <c r="L699" s="44"/>
      <c r="M699" s="225" t="s">
        <v>1</v>
      </c>
      <c r="N699" s="226" t="s">
        <v>45</v>
      </c>
      <c r="O699" s="91"/>
      <c r="P699" s="227">
        <f>O699*H699</f>
        <v>0</v>
      </c>
      <c r="Q699" s="227">
        <v>0</v>
      </c>
      <c r="R699" s="227">
        <f>Q699*H699</f>
        <v>0</v>
      </c>
      <c r="S699" s="227">
        <v>0</v>
      </c>
      <c r="T699" s="228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29" t="s">
        <v>135</v>
      </c>
      <c r="AT699" s="229" t="s">
        <v>130</v>
      </c>
      <c r="AU699" s="229" t="s">
        <v>90</v>
      </c>
      <c r="AY699" s="17" t="s">
        <v>128</v>
      </c>
      <c r="BE699" s="230">
        <f>IF(N699="základní",J699,0)</f>
        <v>0</v>
      </c>
      <c r="BF699" s="230">
        <f>IF(N699="snížená",J699,0)</f>
        <v>0</v>
      </c>
      <c r="BG699" s="230">
        <f>IF(N699="zákl. přenesená",J699,0)</f>
        <v>0</v>
      </c>
      <c r="BH699" s="230">
        <f>IF(N699="sníž. přenesená",J699,0)</f>
        <v>0</v>
      </c>
      <c r="BI699" s="230">
        <f>IF(N699="nulová",J699,0)</f>
        <v>0</v>
      </c>
      <c r="BJ699" s="17" t="s">
        <v>88</v>
      </c>
      <c r="BK699" s="230">
        <f>ROUND(I699*H699,2)</f>
        <v>0</v>
      </c>
      <c r="BL699" s="17" t="s">
        <v>135</v>
      </c>
      <c r="BM699" s="229" t="s">
        <v>566</v>
      </c>
    </row>
    <row r="700" s="2" customFormat="1">
      <c r="A700" s="38"/>
      <c r="B700" s="39"/>
      <c r="C700" s="40"/>
      <c r="D700" s="231" t="s">
        <v>137</v>
      </c>
      <c r="E700" s="40"/>
      <c r="F700" s="232" t="s">
        <v>567</v>
      </c>
      <c r="G700" s="40"/>
      <c r="H700" s="40"/>
      <c r="I700" s="233"/>
      <c r="J700" s="40"/>
      <c r="K700" s="40"/>
      <c r="L700" s="44"/>
      <c r="M700" s="234"/>
      <c r="N700" s="235"/>
      <c r="O700" s="91"/>
      <c r="P700" s="91"/>
      <c r="Q700" s="91"/>
      <c r="R700" s="91"/>
      <c r="S700" s="91"/>
      <c r="T700" s="92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137</v>
      </c>
      <c r="AU700" s="17" t="s">
        <v>90</v>
      </c>
    </row>
    <row r="701" s="13" customFormat="1">
      <c r="A701" s="13"/>
      <c r="B701" s="236"/>
      <c r="C701" s="237"/>
      <c r="D701" s="231" t="s">
        <v>149</v>
      </c>
      <c r="E701" s="238" t="s">
        <v>1</v>
      </c>
      <c r="F701" s="239" t="s">
        <v>150</v>
      </c>
      <c r="G701" s="237"/>
      <c r="H701" s="238" t="s">
        <v>1</v>
      </c>
      <c r="I701" s="240"/>
      <c r="J701" s="237"/>
      <c r="K701" s="237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149</v>
      </c>
      <c r="AU701" s="245" t="s">
        <v>90</v>
      </c>
      <c r="AV701" s="13" t="s">
        <v>88</v>
      </c>
      <c r="AW701" s="13" t="s">
        <v>36</v>
      </c>
      <c r="AX701" s="13" t="s">
        <v>80</v>
      </c>
      <c r="AY701" s="245" t="s">
        <v>128</v>
      </c>
    </row>
    <row r="702" s="13" customFormat="1">
      <c r="A702" s="13"/>
      <c r="B702" s="236"/>
      <c r="C702" s="237"/>
      <c r="D702" s="231" t="s">
        <v>149</v>
      </c>
      <c r="E702" s="238" t="s">
        <v>1</v>
      </c>
      <c r="F702" s="239" t="s">
        <v>151</v>
      </c>
      <c r="G702" s="237"/>
      <c r="H702" s="238" t="s">
        <v>1</v>
      </c>
      <c r="I702" s="240"/>
      <c r="J702" s="237"/>
      <c r="K702" s="237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149</v>
      </c>
      <c r="AU702" s="245" t="s">
        <v>90</v>
      </c>
      <c r="AV702" s="13" t="s">
        <v>88</v>
      </c>
      <c r="AW702" s="13" t="s">
        <v>36</v>
      </c>
      <c r="AX702" s="13" t="s">
        <v>80</v>
      </c>
      <c r="AY702" s="245" t="s">
        <v>128</v>
      </c>
    </row>
    <row r="703" s="14" customFormat="1">
      <c r="A703" s="14"/>
      <c r="B703" s="246"/>
      <c r="C703" s="247"/>
      <c r="D703" s="231" t="s">
        <v>149</v>
      </c>
      <c r="E703" s="248" t="s">
        <v>1</v>
      </c>
      <c r="F703" s="249" t="s">
        <v>175</v>
      </c>
      <c r="G703" s="247"/>
      <c r="H703" s="250">
        <v>417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6" t="s">
        <v>149</v>
      </c>
      <c r="AU703" s="256" t="s">
        <v>90</v>
      </c>
      <c r="AV703" s="14" t="s">
        <v>90</v>
      </c>
      <c r="AW703" s="14" t="s">
        <v>36</v>
      </c>
      <c r="AX703" s="14" t="s">
        <v>80</v>
      </c>
      <c r="AY703" s="256" t="s">
        <v>128</v>
      </c>
    </row>
    <row r="704" s="13" customFormat="1">
      <c r="A704" s="13"/>
      <c r="B704" s="236"/>
      <c r="C704" s="237"/>
      <c r="D704" s="231" t="s">
        <v>149</v>
      </c>
      <c r="E704" s="238" t="s">
        <v>1</v>
      </c>
      <c r="F704" s="239" t="s">
        <v>153</v>
      </c>
      <c r="G704" s="237"/>
      <c r="H704" s="238" t="s">
        <v>1</v>
      </c>
      <c r="I704" s="240"/>
      <c r="J704" s="237"/>
      <c r="K704" s="237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149</v>
      </c>
      <c r="AU704" s="245" t="s">
        <v>90</v>
      </c>
      <c r="AV704" s="13" t="s">
        <v>88</v>
      </c>
      <c r="AW704" s="13" t="s">
        <v>36</v>
      </c>
      <c r="AX704" s="13" t="s">
        <v>80</v>
      </c>
      <c r="AY704" s="245" t="s">
        <v>128</v>
      </c>
    </row>
    <row r="705" s="14" customFormat="1">
      <c r="A705" s="14"/>
      <c r="B705" s="246"/>
      <c r="C705" s="247"/>
      <c r="D705" s="231" t="s">
        <v>149</v>
      </c>
      <c r="E705" s="248" t="s">
        <v>1</v>
      </c>
      <c r="F705" s="249" t="s">
        <v>176</v>
      </c>
      <c r="G705" s="247"/>
      <c r="H705" s="250">
        <v>24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149</v>
      </c>
      <c r="AU705" s="256" t="s">
        <v>90</v>
      </c>
      <c r="AV705" s="14" t="s">
        <v>90</v>
      </c>
      <c r="AW705" s="14" t="s">
        <v>36</v>
      </c>
      <c r="AX705" s="14" t="s">
        <v>80</v>
      </c>
      <c r="AY705" s="256" t="s">
        <v>128</v>
      </c>
    </row>
    <row r="706" s="13" customFormat="1">
      <c r="A706" s="13"/>
      <c r="B706" s="236"/>
      <c r="C706" s="237"/>
      <c r="D706" s="231" t="s">
        <v>149</v>
      </c>
      <c r="E706" s="238" t="s">
        <v>1</v>
      </c>
      <c r="F706" s="239" t="s">
        <v>155</v>
      </c>
      <c r="G706" s="237"/>
      <c r="H706" s="238" t="s">
        <v>1</v>
      </c>
      <c r="I706" s="240"/>
      <c r="J706" s="237"/>
      <c r="K706" s="237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149</v>
      </c>
      <c r="AU706" s="245" t="s">
        <v>90</v>
      </c>
      <c r="AV706" s="13" t="s">
        <v>88</v>
      </c>
      <c r="AW706" s="13" t="s">
        <v>36</v>
      </c>
      <c r="AX706" s="13" t="s">
        <v>80</v>
      </c>
      <c r="AY706" s="245" t="s">
        <v>128</v>
      </c>
    </row>
    <row r="707" s="14" customFormat="1">
      <c r="A707" s="14"/>
      <c r="B707" s="246"/>
      <c r="C707" s="247"/>
      <c r="D707" s="231" t="s">
        <v>149</v>
      </c>
      <c r="E707" s="248" t="s">
        <v>1</v>
      </c>
      <c r="F707" s="249" t="s">
        <v>177</v>
      </c>
      <c r="G707" s="247"/>
      <c r="H707" s="250">
        <v>18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6" t="s">
        <v>149</v>
      </c>
      <c r="AU707" s="256" t="s">
        <v>90</v>
      </c>
      <c r="AV707" s="14" t="s">
        <v>90</v>
      </c>
      <c r="AW707" s="14" t="s">
        <v>36</v>
      </c>
      <c r="AX707" s="14" t="s">
        <v>80</v>
      </c>
      <c r="AY707" s="256" t="s">
        <v>128</v>
      </c>
    </row>
    <row r="708" s="14" customFormat="1">
      <c r="A708" s="14"/>
      <c r="B708" s="246"/>
      <c r="C708" s="247"/>
      <c r="D708" s="231" t="s">
        <v>149</v>
      </c>
      <c r="E708" s="248" t="s">
        <v>1</v>
      </c>
      <c r="F708" s="249" t="s">
        <v>178</v>
      </c>
      <c r="G708" s="247"/>
      <c r="H708" s="250">
        <v>9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149</v>
      </c>
      <c r="AU708" s="256" t="s">
        <v>90</v>
      </c>
      <c r="AV708" s="14" t="s">
        <v>90</v>
      </c>
      <c r="AW708" s="14" t="s">
        <v>36</v>
      </c>
      <c r="AX708" s="14" t="s">
        <v>80</v>
      </c>
      <c r="AY708" s="256" t="s">
        <v>128</v>
      </c>
    </row>
    <row r="709" s="13" customFormat="1">
      <c r="A709" s="13"/>
      <c r="B709" s="236"/>
      <c r="C709" s="237"/>
      <c r="D709" s="231" t="s">
        <v>149</v>
      </c>
      <c r="E709" s="238" t="s">
        <v>1</v>
      </c>
      <c r="F709" s="239" t="s">
        <v>158</v>
      </c>
      <c r="G709" s="237"/>
      <c r="H709" s="238" t="s">
        <v>1</v>
      </c>
      <c r="I709" s="240"/>
      <c r="J709" s="237"/>
      <c r="K709" s="237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149</v>
      </c>
      <c r="AU709" s="245" t="s">
        <v>90</v>
      </c>
      <c r="AV709" s="13" t="s">
        <v>88</v>
      </c>
      <c r="AW709" s="13" t="s">
        <v>36</v>
      </c>
      <c r="AX709" s="13" t="s">
        <v>80</v>
      </c>
      <c r="AY709" s="245" t="s">
        <v>128</v>
      </c>
    </row>
    <row r="710" s="14" customFormat="1">
      <c r="A710" s="14"/>
      <c r="B710" s="246"/>
      <c r="C710" s="247"/>
      <c r="D710" s="231" t="s">
        <v>149</v>
      </c>
      <c r="E710" s="248" t="s">
        <v>1</v>
      </c>
      <c r="F710" s="249" t="s">
        <v>179</v>
      </c>
      <c r="G710" s="247"/>
      <c r="H710" s="250">
        <v>66</v>
      </c>
      <c r="I710" s="251"/>
      <c r="J710" s="247"/>
      <c r="K710" s="247"/>
      <c r="L710" s="252"/>
      <c r="M710" s="253"/>
      <c r="N710" s="254"/>
      <c r="O710" s="254"/>
      <c r="P710" s="254"/>
      <c r="Q710" s="254"/>
      <c r="R710" s="254"/>
      <c r="S710" s="254"/>
      <c r="T710" s="25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6" t="s">
        <v>149</v>
      </c>
      <c r="AU710" s="256" t="s">
        <v>90</v>
      </c>
      <c r="AV710" s="14" t="s">
        <v>90</v>
      </c>
      <c r="AW710" s="14" t="s">
        <v>36</v>
      </c>
      <c r="AX710" s="14" t="s">
        <v>80</v>
      </c>
      <c r="AY710" s="256" t="s">
        <v>128</v>
      </c>
    </row>
    <row r="711" s="13" customFormat="1">
      <c r="A711" s="13"/>
      <c r="B711" s="236"/>
      <c r="C711" s="237"/>
      <c r="D711" s="231" t="s">
        <v>149</v>
      </c>
      <c r="E711" s="238" t="s">
        <v>1</v>
      </c>
      <c r="F711" s="239" t="s">
        <v>160</v>
      </c>
      <c r="G711" s="237"/>
      <c r="H711" s="238" t="s">
        <v>1</v>
      </c>
      <c r="I711" s="240"/>
      <c r="J711" s="237"/>
      <c r="K711" s="237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149</v>
      </c>
      <c r="AU711" s="245" t="s">
        <v>90</v>
      </c>
      <c r="AV711" s="13" t="s">
        <v>88</v>
      </c>
      <c r="AW711" s="13" t="s">
        <v>36</v>
      </c>
      <c r="AX711" s="13" t="s">
        <v>80</v>
      </c>
      <c r="AY711" s="245" t="s">
        <v>128</v>
      </c>
    </row>
    <row r="712" s="14" customFormat="1">
      <c r="A712" s="14"/>
      <c r="B712" s="246"/>
      <c r="C712" s="247"/>
      <c r="D712" s="231" t="s">
        <v>149</v>
      </c>
      <c r="E712" s="248" t="s">
        <v>1</v>
      </c>
      <c r="F712" s="249" t="s">
        <v>180</v>
      </c>
      <c r="G712" s="247"/>
      <c r="H712" s="250">
        <v>112.5</v>
      </c>
      <c r="I712" s="251"/>
      <c r="J712" s="247"/>
      <c r="K712" s="247"/>
      <c r="L712" s="252"/>
      <c r="M712" s="253"/>
      <c r="N712" s="254"/>
      <c r="O712" s="254"/>
      <c r="P712" s="254"/>
      <c r="Q712" s="254"/>
      <c r="R712" s="254"/>
      <c r="S712" s="254"/>
      <c r="T712" s="25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6" t="s">
        <v>149</v>
      </c>
      <c r="AU712" s="256" t="s">
        <v>90</v>
      </c>
      <c r="AV712" s="14" t="s">
        <v>90</v>
      </c>
      <c r="AW712" s="14" t="s">
        <v>36</v>
      </c>
      <c r="AX712" s="14" t="s">
        <v>80</v>
      </c>
      <c r="AY712" s="256" t="s">
        <v>128</v>
      </c>
    </row>
    <row r="713" s="13" customFormat="1">
      <c r="A713" s="13"/>
      <c r="B713" s="236"/>
      <c r="C713" s="237"/>
      <c r="D713" s="231" t="s">
        <v>149</v>
      </c>
      <c r="E713" s="238" t="s">
        <v>1</v>
      </c>
      <c r="F713" s="239" t="s">
        <v>167</v>
      </c>
      <c r="G713" s="237"/>
      <c r="H713" s="238" t="s">
        <v>1</v>
      </c>
      <c r="I713" s="240"/>
      <c r="J713" s="237"/>
      <c r="K713" s="237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149</v>
      </c>
      <c r="AU713" s="245" t="s">
        <v>90</v>
      </c>
      <c r="AV713" s="13" t="s">
        <v>88</v>
      </c>
      <c r="AW713" s="13" t="s">
        <v>36</v>
      </c>
      <c r="AX713" s="13" t="s">
        <v>80</v>
      </c>
      <c r="AY713" s="245" t="s">
        <v>128</v>
      </c>
    </row>
    <row r="714" s="14" customFormat="1">
      <c r="A714" s="14"/>
      <c r="B714" s="246"/>
      <c r="C714" s="247"/>
      <c r="D714" s="231" t="s">
        <v>149</v>
      </c>
      <c r="E714" s="248" t="s">
        <v>1</v>
      </c>
      <c r="F714" s="249" t="s">
        <v>179</v>
      </c>
      <c r="G714" s="247"/>
      <c r="H714" s="250">
        <v>66</v>
      </c>
      <c r="I714" s="251"/>
      <c r="J714" s="247"/>
      <c r="K714" s="247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149</v>
      </c>
      <c r="AU714" s="256" t="s">
        <v>90</v>
      </c>
      <c r="AV714" s="14" t="s">
        <v>90</v>
      </c>
      <c r="AW714" s="14" t="s">
        <v>36</v>
      </c>
      <c r="AX714" s="14" t="s">
        <v>80</v>
      </c>
      <c r="AY714" s="256" t="s">
        <v>128</v>
      </c>
    </row>
    <row r="715" s="13" customFormat="1">
      <c r="A715" s="13"/>
      <c r="B715" s="236"/>
      <c r="C715" s="237"/>
      <c r="D715" s="231" t="s">
        <v>149</v>
      </c>
      <c r="E715" s="238" t="s">
        <v>1</v>
      </c>
      <c r="F715" s="239" t="s">
        <v>168</v>
      </c>
      <c r="G715" s="237"/>
      <c r="H715" s="238" t="s">
        <v>1</v>
      </c>
      <c r="I715" s="240"/>
      <c r="J715" s="237"/>
      <c r="K715" s="237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149</v>
      </c>
      <c r="AU715" s="245" t="s">
        <v>90</v>
      </c>
      <c r="AV715" s="13" t="s">
        <v>88</v>
      </c>
      <c r="AW715" s="13" t="s">
        <v>36</v>
      </c>
      <c r="AX715" s="13" t="s">
        <v>80</v>
      </c>
      <c r="AY715" s="245" t="s">
        <v>128</v>
      </c>
    </row>
    <row r="716" s="14" customFormat="1">
      <c r="A716" s="14"/>
      <c r="B716" s="246"/>
      <c r="C716" s="247"/>
      <c r="D716" s="231" t="s">
        <v>149</v>
      </c>
      <c r="E716" s="248" t="s">
        <v>1</v>
      </c>
      <c r="F716" s="249" t="s">
        <v>181</v>
      </c>
      <c r="G716" s="247"/>
      <c r="H716" s="250">
        <v>4.5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6" t="s">
        <v>149</v>
      </c>
      <c r="AU716" s="256" t="s">
        <v>90</v>
      </c>
      <c r="AV716" s="14" t="s">
        <v>90</v>
      </c>
      <c r="AW716" s="14" t="s">
        <v>36</v>
      </c>
      <c r="AX716" s="14" t="s">
        <v>80</v>
      </c>
      <c r="AY716" s="256" t="s">
        <v>128</v>
      </c>
    </row>
    <row r="717" s="15" customFormat="1">
      <c r="A717" s="15"/>
      <c r="B717" s="257"/>
      <c r="C717" s="258"/>
      <c r="D717" s="231" t="s">
        <v>149</v>
      </c>
      <c r="E717" s="259" t="s">
        <v>1</v>
      </c>
      <c r="F717" s="260" t="s">
        <v>162</v>
      </c>
      <c r="G717" s="258"/>
      <c r="H717" s="261">
        <v>717</v>
      </c>
      <c r="I717" s="262"/>
      <c r="J717" s="258"/>
      <c r="K717" s="258"/>
      <c r="L717" s="263"/>
      <c r="M717" s="264"/>
      <c r="N717" s="265"/>
      <c r="O717" s="265"/>
      <c r="P717" s="265"/>
      <c r="Q717" s="265"/>
      <c r="R717" s="265"/>
      <c r="S717" s="265"/>
      <c r="T717" s="266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7" t="s">
        <v>149</v>
      </c>
      <c r="AU717" s="267" t="s">
        <v>90</v>
      </c>
      <c r="AV717" s="15" t="s">
        <v>135</v>
      </c>
      <c r="AW717" s="15" t="s">
        <v>36</v>
      </c>
      <c r="AX717" s="15" t="s">
        <v>88</v>
      </c>
      <c r="AY717" s="267" t="s">
        <v>128</v>
      </c>
    </row>
    <row r="718" s="2" customFormat="1" ht="24.15" customHeight="1">
      <c r="A718" s="38"/>
      <c r="B718" s="39"/>
      <c r="C718" s="218" t="s">
        <v>568</v>
      </c>
      <c r="D718" s="218" t="s">
        <v>130</v>
      </c>
      <c r="E718" s="219" t="s">
        <v>569</v>
      </c>
      <c r="F718" s="220" t="s">
        <v>570</v>
      </c>
      <c r="G718" s="221" t="s">
        <v>146</v>
      </c>
      <c r="H718" s="222">
        <v>280.14999999999998</v>
      </c>
      <c r="I718" s="223"/>
      <c r="J718" s="224">
        <f>ROUND(I718*H718,2)</f>
        <v>0</v>
      </c>
      <c r="K718" s="220" t="s">
        <v>134</v>
      </c>
      <c r="L718" s="44"/>
      <c r="M718" s="225" t="s">
        <v>1</v>
      </c>
      <c r="N718" s="226" t="s">
        <v>45</v>
      </c>
      <c r="O718" s="91"/>
      <c r="P718" s="227">
        <f>O718*H718</f>
        <v>0</v>
      </c>
      <c r="Q718" s="227">
        <v>0</v>
      </c>
      <c r="R718" s="227">
        <f>Q718*H718</f>
        <v>0</v>
      </c>
      <c r="S718" s="227">
        <v>0</v>
      </c>
      <c r="T718" s="228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9" t="s">
        <v>135</v>
      </c>
      <c r="AT718" s="229" t="s">
        <v>130</v>
      </c>
      <c r="AU718" s="229" t="s">
        <v>90</v>
      </c>
      <c r="AY718" s="17" t="s">
        <v>128</v>
      </c>
      <c r="BE718" s="230">
        <f>IF(N718="základní",J718,0)</f>
        <v>0</v>
      </c>
      <c r="BF718" s="230">
        <f>IF(N718="snížená",J718,0)</f>
        <v>0</v>
      </c>
      <c r="BG718" s="230">
        <f>IF(N718="zákl. přenesená",J718,0)</f>
        <v>0</v>
      </c>
      <c r="BH718" s="230">
        <f>IF(N718="sníž. přenesená",J718,0)</f>
        <v>0</v>
      </c>
      <c r="BI718" s="230">
        <f>IF(N718="nulová",J718,0)</f>
        <v>0</v>
      </c>
      <c r="BJ718" s="17" t="s">
        <v>88</v>
      </c>
      <c r="BK718" s="230">
        <f>ROUND(I718*H718,2)</f>
        <v>0</v>
      </c>
      <c r="BL718" s="17" t="s">
        <v>135</v>
      </c>
      <c r="BM718" s="229" t="s">
        <v>571</v>
      </c>
    </row>
    <row r="719" s="2" customFormat="1">
      <c r="A719" s="38"/>
      <c r="B719" s="39"/>
      <c r="C719" s="40"/>
      <c r="D719" s="231" t="s">
        <v>137</v>
      </c>
      <c r="E719" s="40"/>
      <c r="F719" s="232" t="s">
        <v>572</v>
      </c>
      <c r="G719" s="40"/>
      <c r="H719" s="40"/>
      <c r="I719" s="233"/>
      <c r="J719" s="40"/>
      <c r="K719" s="40"/>
      <c r="L719" s="44"/>
      <c r="M719" s="234"/>
      <c r="N719" s="235"/>
      <c r="O719" s="91"/>
      <c r="P719" s="91"/>
      <c r="Q719" s="91"/>
      <c r="R719" s="91"/>
      <c r="S719" s="91"/>
      <c r="T719" s="92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137</v>
      </c>
      <c r="AU719" s="17" t="s">
        <v>90</v>
      </c>
    </row>
    <row r="720" s="13" customFormat="1">
      <c r="A720" s="13"/>
      <c r="B720" s="236"/>
      <c r="C720" s="237"/>
      <c r="D720" s="231" t="s">
        <v>149</v>
      </c>
      <c r="E720" s="238" t="s">
        <v>1</v>
      </c>
      <c r="F720" s="239" t="s">
        <v>537</v>
      </c>
      <c r="G720" s="237"/>
      <c r="H720" s="238" t="s">
        <v>1</v>
      </c>
      <c r="I720" s="240"/>
      <c r="J720" s="237"/>
      <c r="K720" s="237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149</v>
      </c>
      <c r="AU720" s="245" t="s">
        <v>90</v>
      </c>
      <c r="AV720" s="13" t="s">
        <v>88</v>
      </c>
      <c r="AW720" s="13" t="s">
        <v>36</v>
      </c>
      <c r="AX720" s="13" t="s">
        <v>80</v>
      </c>
      <c r="AY720" s="245" t="s">
        <v>128</v>
      </c>
    </row>
    <row r="721" s="13" customFormat="1">
      <c r="A721" s="13"/>
      <c r="B721" s="236"/>
      <c r="C721" s="237"/>
      <c r="D721" s="231" t="s">
        <v>149</v>
      </c>
      <c r="E721" s="238" t="s">
        <v>1</v>
      </c>
      <c r="F721" s="239" t="s">
        <v>150</v>
      </c>
      <c r="G721" s="237"/>
      <c r="H721" s="238" t="s">
        <v>1</v>
      </c>
      <c r="I721" s="240"/>
      <c r="J721" s="237"/>
      <c r="K721" s="237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149</v>
      </c>
      <c r="AU721" s="245" t="s">
        <v>90</v>
      </c>
      <c r="AV721" s="13" t="s">
        <v>88</v>
      </c>
      <c r="AW721" s="13" t="s">
        <v>36</v>
      </c>
      <c r="AX721" s="13" t="s">
        <v>80</v>
      </c>
      <c r="AY721" s="245" t="s">
        <v>128</v>
      </c>
    </row>
    <row r="722" s="13" customFormat="1">
      <c r="A722" s="13"/>
      <c r="B722" s="236"/>
      <c r="C722" s="237"/>
      <c r="D722" s="231" t="s">
        <v>149</v>
      </c>
      <c r="E722" s="238" t="s">
        <v>1</v>
      </c>
      <c r="F722" s="239" t="s">
        <v>151</v>
      </c>
      <c r="G722" s="237"/>
      <c r="H722" s="238" t="s">
        <v>1</v>
      </c>
      <c r="I722" s="240"/>
      <c r="J722" s="237"/>
      <c r="K722" s="237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149</v>
      </c>
      <c r="AU722" s="245" t="s">
        <v>90</v>
      </c>
      <c r="AV722" s="13" t="s">
        <v>88</v>
      </c>
      <c r="AW722" s="13" t="s">
        <v>36</v>
      </c>
      <c r="AX722" s="13" t="s">
        <v>80</v>
      </c>
      <c r="AY722" s="245" t="s">
        <v>128</v>
      </c>
    </row>
    <row r="723" s="14" customFormat="1">
      <c r="A723" s="14"/>
      <c r="B723" s="246"/>
      <c r="C723" s="247"/>
      <c r="D723" s="231" t="s">
        <v>149</v>
      </c>
      <c r="E723" s="248" t="s">
        <v>1</v>
      </c>
      <c r="F723" s="249" t="s">
        <v>152</v>
      </c>
      <c r="G723" s="247"/>
      <c r="H723" s="250">
        <v>194.59999999999999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6" t="s">
        <v>149</v>
      </c>
      <c r="AU723" s="256" t="s">
        <v>90</v>
      </c>
      <c r="AV723" s="14" t="s">
        <v>90</v>
      </c>
      <c r="AW723" s="14" t="s">
        <v>36</v>
      </c>
      <c r="AX723" s="14" t="s">
        <v>80</v>
      </c>
      <c r="AY723" s="256" t="s">
        <v>128</v>
      </c>
    </row>
    <row r="724" s="13" customFormat="1">
      <c r="A724" s="13"/>
      <c r="B724" s="236"/>
      <c r="C724" s="237"/>
      <c r="D724" s="231" t="s">
        <v>149</v>
      </c>
      <c r="E724" s="238" t="s">
        <v>1</v>
      </c>
      <c r="F724" s="239" t="s">
        <v>153</v>
      </c>
      <c r="G724" s="237"/>
      <c r="H724" s="238" t="s">
        <v>1</v>
      </c>
      <c r="I724" s="240"/>
      <c r="J724" s="237"/>
      <c r="K724" s="237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149</v>
      </c>
      <c r="AU724" s="245" t="s">
        <v>90</v>
      </c>
      <c r="AV724" s="13" t="s">
        <v>88</v>
      </c>
      <c r="AW724" s="13" t="s">
        <v>36</v>
      </c>
      <c r="AX724" s="13" t="s">
        <v>80</v>
      </c>
      <c r="AY724" s="245" t="s">
        <v>128</v>
      </c>
    </row>
    <row r="725" s="14" customFormat="1">
      <c r="A725" s="14"/>
      <c r="B725" s="246"/>
      <c r="C725" s="247"/>
      <c r="D725" s="231" t="s">
        <v>149</v>
      </c>
      <c r="E725" s="248" t="s">
        <v>1</v>
      </c>
      <c r="F725" s="249" t="s">
        <v>154</v>
      </c>
      <c r="G725" s="247"/>
      <c r="H725" s="250">
        <v>9.5999999999999996</v>
      </c>
      <c r="I725" s="251"/>
      <c r="J725" s="247"/>
      <c r="K725" s="247"/>
      <c r="L725" s="252"/>
      <c r="M725" s="253"/>
      <c r="N725" s="254"/>
      <c r="O725" s="254"/>
      <c r="P725" s="254"/>
      <c r="Q725" s="254"/>
      <c r="R725" s="254"/>
      <c r="S725" s="254"/>
      <c r="T725" s="25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6" t="s">
        <v>149</v>
      </c>
      <c r="AU725" s="256" t="s">
        <v>90</v>
      </c>
      <c r="AV725" s="14" t="s">
        <v>90</v>
      </c>
      <c r="AW725" s="14" t="s">
        <v>36</v>
      </c>
      <c r="AX725" s="14" t="s">
        <v>80</v>
      </c>
      <c r="AY725" s="256" t="s">
        <v>128</v>
      </c>
    </row>
    <row r="726" s="13" customFormat="1">
      <c r="A726" s="13"/>
      <c r="B726" s="236"/>
      <c r="C726" s="237"/>
      <c r="D726" s="231" t="s">
        <v>149</v>
      </c>
      <c r="E726" s="238" t="s">
        <v>1</v>
      </c>
      <c r="F726" s="239" t="s">
        <v>155</v>
      </c>
      <c r="G726" s="237"/>
      <c r="H726" s="238" t="s">
        <v>1</v>
      </c>
      <c r="I726" s="240"/>
      <c r="J726" s="237"/>
      <c r="K726" s="237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149</v>
      </c>
      <c r="AU726" s="245" t="s">
        <v>90</v>
      </c>
      <c r="AV726" s="13" t="s">
        <v>88</v>
      </c>
      <c r="AW726" s="13" t="s">
        <v>36</v>
      </c>
      <c r="AX726" s="13" t="s">
        <v>80</v>
      </c>
      <c r="AY726" s="245" t="s">
        <v>128</v>
      </c>
    </row>
    <row r="727" s="14" customFormat="1">
      <c r="A727" s="14"/>
      <c r="B727" s="246"/>
      <c r="C727" s="247"/>
      <c r="D727" s="231" t="s">
        <v>149</v>
      </c>
      <c r="E727" s="248" t="s">
        <v>1</v>
      </c>
      <c r="F727" s="249" t="s">
        <v>156</v>
      </c>
      <c r="G727" s="247"/>
      <c r="H727" s="250">
        <v>7.2000000000000002</v>
      </c>
      <c r="I727" s="251"/>
      <c r="J727" s="247"/>
      <c r="K727" s="247"/>
      <c r="L727" s="252"/>
      <c r="M727" s="253"/>
      <c r="N727" s="254"/>
      <c r="O727" s="254"/>
      <c r="P727" s="254"/>
      <c r="Q727" s="254"/>
      <c r="R727" s="254"/>
      <c r="S727" s="254"/>
      <c r="T727" s="25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6" t="s">
        <v>149</v>
      </c>
      <c r="AU727" s="256" t="s">
        <v>90</v>
      </c>
      <c r="AV727" s="14" t="s">
        <v>90</v>
      </c>
      <c r="AW727" s="14" t="s">
        <v>36</v>
      </c>
      <c r="AX727" s="14" t="s">
        <v>80</v>
      </c>
      <c r="AY727" s="256" t="s">
        <v>128</v>
      </c>
    </row>
    <row r="728" s="14" customFormat="1">
      <c r="A728" s="14"/>
      <c r="B728" s="246"/>
      <c r="C728" s="247"/>
      <c r="D728" s="231" t="s">
        <v>149</v>
      </c>
      <c r="E728" s="248" t="s">
        <v>1</v>
      </c>
      <c r="F728" s="249" t="s">
        <v>157</v>
      </c>
      <c r="G728" s="247"/>
      <c r="H728" s="250">
        <v>3.2999999999999998</v>
      </c>
      <c r="I728" s="251"/>
      <c r="J728" s="247"/>
      <c r="K728" s="247"/>
      <c r="L728" s="252"/>
      <c r="M728" s="253"/>
      <c r="N728" s="254"/>
      <c r="O728" s="254"/>
      <c r="P728" s="254"/>
      <c r="Q728" s="254"/>
      <c r="R728" s="254"/>
      <c r="S728" s="254"/>
      <c r="T728" s="25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6" t="s">
        <v>149</v>
      </c>
      <c r="AU728" s="256" t="s">
        <v>90</v>
      </c>
      <c r="AV728" s="14" t="s">
        <v>90</v>
      </c>
      <c r="AW728" s="14" t="s">
        <v>36</v>
      </c>
      <c r="AX728" s="14" t="s">
        <v>80</v>
      </c>
      <c r="AY728" s="256" t="s">
        <v>128</v>
      </c>
    </row>
    <row r="729" s="13" customFormat="1">
      <c r="A729" s="13"/>
      <c r="B729" s="236"/>
      <c r="C729" s="237"/>
      <c r="D729" s="231" t="s">
        <v>149</v>
      </c>
      <c r="E729" s="238" t="s">
        <v>1</v>
      </c>
      <c r="F729" s="239" t="s">
        <v>158</v>
      </c>
      <c r="G729" s="237"/>
      <c r="H729" s="238" t="s">
        <v>1</v>
      </c>
      <c r="I729" s="240"/>
      <c r="J729" s="237"/>
      <c r="K729" s="237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149</v>
      </c>
      <c r="AU729" s="245" t="s">
        <v>90</v>
      </c>
      <c r="AV729" s="13" t="s">
        <v>88</v>
      </c>
      <c r="AW729" s="13" t="s">
        <v>36</v>
      </c>
      <c r="AX729" s="13" t="s">
        <v>80</v>
      </c>
      <c r="AY729" s="245" t="s">
        <v>128</v>
      </c>
    </row>
    <row r="730" s="14" customFormat="1">
      <c r="A730" s="14"/>
      <c r="B730" s="246"/>
      <c r="C730" s="247"/>
      <c r="D730" s="231" t="s">
        <v>149</v>
      </c>
      <c r="E730" s="248" t="s">
        <v>1</v>
      </c>
      <c r="F730" s="249" t="s">
        <v>159</v>
      </c>
      <c r="G730" s="247"/>
      <c r="H730" s="250">
        <v>24.199999999999999</v>
      </c>
      <c r="I730" s="251"/>
      <c r="J730" s="247"/>
      <c r="K730" s="247"/>
      <c r="L730" s="252"/>
      <c r="M730" s="253"/>
      <c r="N730" s="254"/>
      <c r="O730" s="254"/>
      <c r="P730" s="254"/>
      <c r="Q730" s="254"/>
      <c r="R730" s="254"/>
      <c r="S730" s="254"/>
      <c r="T730" s="25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6" t="s">
        <v>149</v>
      </c>
      <c r="AU730" s="256" t="s">
        <v>90</v>
      </c>
      <c r="AV730" s="14" t="s">
        <v>90</v>
      </c>
      <c r="AW730" s="14" t="s">
        <v>36</v>
      </c>
      <c r="AX730" s="14" t="s">
        <v>80</v>
      </c>
      <c r="AY730" s="256" t="s">
        <v>128</v>
      </c>
    </row>
    <row r="731" s="13" customFormat="1">
      <c r="A731" s="13"/>
      <c r="B731" s="236"/>
      <c r="C731" s="237"/>
      <c r="D731" s="231" t="s">
        <v>149</v>
      </c>
      <c r="E731" s="238" t="s">
        <v>1</v>
      </c>
      <c r="F731" s="239" t="s">
        <v>538</v>
      </c>
      <c r="G731" s="237"/>
      <c r="H731" s="238" t="s">
        <v>1</v>
      </c>
      <c r="I731" s="240"/>
      <c r="J731" s="237"/>
      <c r="K731" s="237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149</v>
      </c>
      <c r="AU731" s="245" t="s">
        <v>90</v>
      </c>
      <c r="AV731" s="13" t="s">
        <v>88</v>
      </c>
      <c r="AW731" s="13" t="s">
        <v>36</v>
      </c>
      <c r="AX731" s="13" t="s">
        <v>80</v>
      </c>
      <c r="AY731" s="245" t="s">
        <v>128</v>
      </c>
    </row>
    <row r="732" s="14" customFormat="1">
      <c r="A732" s="14"/>
      <c r="B732" s="246"/>
      <c r="C732" s="247"/>
      <c r="D732" s="231" t="s">
        <v>149</v>
      </c>
      <c r="E732" s="248" t="s">
        <v>1</v>
      </c>
      <c r="F732" s="249" t="s">
        <v>161</v>
      </c>
      <c r="G732" s="247"/>
      <c r="H732" s="250">
        <v>41.25</v>
      </c>
      <c r="I732" s="251"/>
      <c r="J732" s="247"/>
      <c r="K732" s="247"/>
      <c r="L732" s="252"/>
      <c r="M732" s="253"/>
      <c r="N732" s="254"/>
      <c r="O732" s="254"/>
      <c r="P732" s="254"/>
      <c r="Q732" s="254"/>
      <c r="R732" s="254"/>
      <c r="S732" s="254"/>
      <c r="T732" s="25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6" t="s">
        <v>149</v>
      </c>
      <c r="AU732" s="256" t="s">
        <v>90</v>
      </c>
      <c r="AV732" s="14" t="s">
        <v>90</v>
      </c>
      <c r="AW732" s="14" t="s">
        <v>36</v>
      </c>
      <c r="AX732" s="14" t="s">
        <v>80</v>
      </c>
      <c r="AY732" s="256" t="s">
        <v>128</v>
      </c>
    </row>
    <row r="733" s="15" customFormat="1">
      <c r="A733" s="15"/>
      <c r="B733" s="257"/>
      <c r="C733" s="258"/>
      <c r="D733" s="231" t="s">
        <v>149</v>
      </c>
      <c r="E733" s="259" t="s">
        <v>1</v>
      </c>
      <c r="F733" s="260" t="s">
        <v>162</v>
      </c>
      <c r="G733" s="258"/>
      <c r="H733" s="261">
        <v>280.14999999999998</v>
      </c>
      <c r="I733" s="262"/>
      <c r="J733" s="258"/>
      <c r="K733" s="258"/>
      <c r="L733" s="263"/>
      <c r="M733" s="264"/>
      <c r="N733" s="265"/>
      <c r="O733" s="265"/>
      <c r="P733" s="265"/>
      <c r="Q733" s="265"/>
      <c r="R733" s="265"/>
      <c r="S733" s="265"/>
      <c r="T733" s="266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7" t="s">
        <v>149</v>
      </c>
      <c r="AU733" s="267" t="s">
        <v>90</v>
      </c>
      <c r="AV733" s="15" t="s">
        <v>135</v>
      </c>
      <c r="AW733" s="15" t="s">
        <v>36</v>
      </c>
      <c r="AX733" s="15" t="s">
        <v>88</v>
      </c>
      <c r="AY733" s="267" t="s">
        <v>128</v>
      </c>
    </row>
    <row r="734" s="12" customFormat="1" ht="22.8" customHeight="1">
      <c r="A734" s="12"/>
      <c r="B734" s="202"/>
      <c r="C734" s="203"/>
      <c r="D734" s="204" t="s">
        <v>79</v>
      </c>
      <c r="E734" s="216" t="s">
        <v>192</v>
      </c>
      <c r="F734" s="216" t="s">
        <v>573</v>
      </c>
      <c r="G734" s="203"/>
      <c r="H734" s="203"/>
      <c r="I734" s="206"/>
      <c r="J734" s="217">
        <f>BK734</f>
        <v>0</v>
      </c>
      <c r="K734" s="203"/>
      <c r="L734" s="208"/>
      <c r="M734" s="209"/>
      <c r="N734" s="210"/>
      <c r="O734" s="210"/>
      <c r="P734" s="211">
        <f>SUM(P735:P964)</f>
        <v>0</v>
      </c>
      <c r="Q734" s="210"/>
      <c r="R734" s="211">
        <f>SUM(R735:R964)</f>
        <v>58.966767500000003</v>
      </c>
      <c r="S734" s="210"/>
      <c r="T734" s="212">
        <f>SUM(T735:T964)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13" t="s">
        <v>88</v>
      </c>
      <c r="AT734" s="214" t="s">
        <v>79</v>
      </c>
      <c r="AU734" s="214" t="s">
        <v>88</v>
      </c>
      <c r="AY734" s="213" t="s">
        <v>128</v>
      </c>
      <c r="BK734" s="215">
        <f>SUM(BK735:BK964)</f>
        <v>0</v>
      </c>
    </row>
    <row r="735" s="2" customFormat="1" ht="21.75" customHeight="1">
      <c r="A735" s="38"/>
      <c r="B735" s="39"/>
      <c r="C735" s="218" t="s">
        <v>574</v>
      </c>
      <c r="D735" s="218" t="s">
        <v>130</v>
      </c>
      <c r="E735" s="219" t="s">
        <v>575</v>
      </c>
      <c r="F735" s="220" t="s">
        <v>576</v>
      </c>
      <c r="G735" s="221" t="s">
        <v>133</v>
      </c>
      <c r="H735" s="222">
        <v>17</v>
      </c>
      <c r="I735" s="223"/>
      <c r="J735" s="224">
        <f>ROUND(I735*H735,2)</f>
        <v>0</v>
      </c>
      <c r="K735" s="220" t="s">
        <v>134</v>
      </c>
      <c r="L735" s="44"/>
      <c r="M735" s="225" t="s">
        <v>1</v>
      </c>
      <c r="N735" s="226" t="s">
        <v>45</v>
      </c>
      <c r="O735" s="91"/>
      <c r="P735" s="227">
        <f>O735*H735</f>
        <v>0</v>
      </c>
      <c r="Q735" s="227">
        <v>0.068640000000000007</v>
      </c>
      <c r="R735" s="227">
        <f>Q735*H735</f>
        <v>1.1668800000000001</v>
      </c>
      <c r="S735" s="227">
        <v>0</v>
      </c>
      <c r="T735" s="228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9" t="s">
        <v>135</v>
      </c>
      <c r="AT735" s="229" t="s">
        <v>130</v>
      </c>
      <c r="AU735" s="229" t="s">
        <v>90</v>
      </c>
      <c r="AY735" s="17" t="s">
        <v>128</v>
      </c>
      <c r="BE735" s="230">
        <f>IF(N735="základní",J735,0)</f>
        <v>0</v>
      </c>
      <c r="BF735" s="230">
        <f>IF(N735="snížená",J735,0)</f>
        <v>0</v>
      </c>
      <c r="BG735" s="230">
        <f>IF(N735="zákl. přenesená",J735,0)</f>
        <v>0</v>
      </c>
      <c r="BH735" s="230">
        <f>IF(N735="sníž. přenesená",J735,0)</f>
        <v>0</v>
      </c>
      <c r="BI735" s="230">
        <f>IF(N735="nulová",J735,0)</f>
        <v>0</v>
      </c>
      <c r="BJ735" s="17" t="s">
        <v>88</v>
      </c>
      <c r="BK735" s="230">
        <f>ROUND(I735*H735,2)</f>
        <v>0</v>
      </c>
      <c r="BL735" s="17" t="s">
        <v>135</v>
      </c>
      <c r="BM735" s="229" t="s">
        <v>577</v>
      </c>
    </row>
    <row r="736" s="2" customFormat="1">
      <c r="A736" s="38"/>
      <c r="B736" s="39"/>
      <c r="C736" s="40"/>
      <c r="D736" s="231" t="s">
        <v>137</v>
      </c>
      <c r="E736" s="40"/>
      <c r="F736" s="232" t="s">
        <v>578</v>
      </c>
      <c r="G736" s="40"/>
      <c r="H736" s="40"/>
      <c r="I736" s="233"/>
      <c r="J736" s="40"/>
      <c r="K736" s="40"/>
      <c r="L736" s="44"/>
      <c r="M736" s="234"/>
      <c r="N736" s="235"/>
      <c r="O736" s="91"/>
      <c r="P736" s="91"/>
      <c r="Q736" s="91"/>
      <c r="R736" s="91"/>
      <c r="S736" s="91"/>
      <c r="T736" s="92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137</v>
      </c>
      <c r="AU736" s="17" t="s">
        <v>90</v>
      </c>
    </row>
    <row r="737" s="13" customFormat="1">
      <c r="A737" s="13"/>
      <c r="B737" s="236"/>
      <c r="C737" s="237"/>
      <c r="D737" s="231" t="s">
        <v>149</v>
      </c>
      <c r="E737" s="238" t="s">
        <v>1</v>
      </c>
      <c r="F737" s="239" t="s">
        <v>537</v>
      </c>
      <c r="G737" s="237"/>
      <c r="H737" s="238" t="s">
        <v>1</v>
      </c>
      <c r="I737" s="240"/>
      <c r="J737" s="237"/>
      <c r="K737" s="237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149</v>
      </c>
      <c r="AU737" s="245" t="s">
        <v>90</v>
      </c>
      <c r="AV737" s="13" t="s">
        <v>88</v>
      </c>
      <c r="AW737" s="13" t="s">
        <v>36</v>
      </c>
      <c r="AX737" s="13" t="s">
        <v>80</v>
      </c>
      <c r="AY737" s="245" t="s">
        <v>128</v>
      </c>
    </row>
    <row r="738" s="13" customFormat="1">
      <c r="A738" s="13"/>
      <c r="B738" s="236"/>
      <c r="C738" s="237"/>
      <c r="D738" s="231" t="s">
        <v>149</v>
      </c>
      <c r="E738" s="238" t="s">
        <v>1</v>
      </c>
      <c r="F738" s="239" t="s">
        <v>204</v>
      </c>
      <c r="G738" s="237"/>
      <c r="H738" s="238" t="s">
        <v>1</v>
      </c>
      <c r="I738" s="240"/>
      <c r="J738" s="237"/>
      <c r="K738" s="237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149</v>
      </c>
      <c r="AU738" s="245" t="s">
        <v>90</v>
      </c>
      <c r="AV738" s="13" t="s">
        <v>88</v>
      </c>
      <c r="AW738" s="13" t="s">
        <v>36</v>
      </c>
      <c r="AX738" s="13" t="s">
        <v>80</v>
      </c>
      <c r="AY738" s="245" t="s">
        <v>128</v>
      </c>
    </row>
    <row r="739" s="14" customFormat="1">
      <c r="A739" s="14"/>
      <c r="B739" s="246"/>
      <c r="C739" s="247"/>
      <c r="D739" s="231" t="s">
        <v>149</v>
      </c>
      <c r="E739" s="248" t="s">
        <v>1</v>
      </c>
      <c r="F739" s="249" t="s">
        <v>192</v>
      </c>
      <c r="G739" s="247"/>
      <c r="H739" s="250">
        <v>8</v>
      </c>
      <c r="I739" s="251"/>
      <c r="J739" s="247"/>
      <c r="K739" s="247"/>
      <c r="L739" s="252"/>
      <c r="M739" s="253"/>
      <c r="N739" s="254"/>
      <c r="O739" s="254"/>
      <c r="P739" s="254"/>
      <c r="Q739" s="254"/>
      <c r="R739" s="254"/>
      <c r="S739" s="254"/>
      <c r="T739" s="25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6" t="s">
        <v>149</v>
      </c>
      <c r="AU739" s="256" t="s">
        <v>90</v>
      </c>
      <c r="AV739" s="14" t="s">
        <v>90</v>
      </c>
      <c r="AW739" s="14" t="s">
        <v>36</v>
      </c>
      <c r="AX739" s="14" t="s">
        <v>80</v>
      </c>
      <c r="AY739" s="256" t="s">
        <v>128</v>
      </c>
    </row>
    <row r="740" s="13" customFormat="1">
      <c r="A740" s="13"/>
      <c r="B740" s="236"/>
      <c r="C740" s="237"/>
      <c r="D740" s="231" t="s">
        <v>149</v>
      </c>
      <c r="E740" s="238" t="s">
        <v>1</v>
      </c>
      <c r="F740" s="239" t="s">
        <v>579</v>
      </c>
      <c r="G740" s="237"/>
      <c r="H740" s="238" t="s">
        <v>1</v>
      </c>
      <c r="I740" s="240"/>
      <c r="J740" s="237"/>
      <c r="K740" s="237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149</v>
      </c>
      <c r="AU740" s="245" t="s">
        <v>90</v>
      </c>
      <c r="AV740" s="13" t="s">
        <v>88</v>
      </c>
      <c r="AW740" s="13" t="s">
        <v>36</v>
      </c>
      <c r="AX740" s="13" t="s">
        <v>80</v>
      </c>
      <c r="AY740" s="245" t="s">
        <v>128</v>
      </c>
    </row>
    <row r="741" s="14" customFormat="1">
      <c r="A741" s="14"/>
      <c r="B741" s="246"/>
      <c r="C741" s="247"/>
      <c r="D741" s="231" t="s">
        <v>149</v>
      </c>
      <c r="E741" s="248" t="s">
        <v>1</v>
      </c>
      <c r="F741" s="249" t="s">
        <v>197</v>
      </c>
      <c r="G741" s="247"/>
      <c r="H741" s="250">
        <v>9</v>
      </c>
      <c r="I741" s="251"/>
      <c r="J741" s="247"/>
      <c r="K741" s="247"/>
      <c r="L741" s="252"/>
      <c r="M741" s="253"/>
      <c r="N741" s="254"/>
      <c r="O741" s="254"/>
      <c r="P741" s="254"/>
      <c r="Q741" s="254"/>
      <c r="R741" s="254"/>
      <c r="S741" s="254"/>
      <c r="T741" s="25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6" t="s">
        <v>149</v>
      </c>
      <c r="AU741" s="256" t="s">
        <v>90</v>
      </c>
      <c r="AV741" s="14" t="s">
        <v>90</v>
      </c>
      <c r="AW741" s="14" t="s">
        <v>36</v>
      </c>
      <c r="AX741" s="14" t="s">
        <v>80</v>
      </c>
      <c r="AY741" s="256" t="s">
        <v>128</v>
      </c>
    </row>
    <row r="742" s="15" customFormat="1">
      <c r="A742" s="15"/>
      <c r="B742" s="257"/>
      <c r="C742" s="258"/>
      <c r="D742" s="231" t="s">
        <v>149</v>
      </c>
      <c r="E742" s="259" t="s">
        <v>1</v>
      </c>
      <c r="F742" s="260" t="s">
        <v>162</v>
      </c>
      <c r="G742" s="258"/>
      <c r="H742" s="261">
        <v>17</v>
      </c>
      <c r="I742" s="262"/>
      <c r="J742" s="258"/>
      <c r="K742" s="258"/>
      <c r="L742" s="263"/>
      <c r="M742" s="264"/>
      <c r="N742" s="265"/>
      <c r="O742" s="265"/>
      <c r="P742" s="265"/>
      <c r="Q742" s="265"/>
      <c r="R742" s="265"/>
      <c r="S742" s="265"/>
      <c r="T742" s="266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7" t="s">
        <v>149</v>
      </c>
      <c r="AU742" s="267" t="s">
        <v>90</v>
      </c>
      <c r="AV742" s="15" t="s">
        <v>135</v>
      </c>
      <c r="AW742" s="15" t="s">
        <v>36</v>
      </c>
      <c r="AX742" s="15" t="s">
        <v>88</v>
      </c>
      <c r="AY742" s="267" t="s">
        <v>128</v>
      </c>
    </row>
    <row r="743" s="2" customFormat="1" ht="33" customHeight="1">
      <c r="A743" s="38"/>
      <c r="B743" s="39"/>
      <c r="C743" s="218" t="s">
        <v>580</v>
      </c>
      <c r="D743" s="218" t="s">
        <v>130</v>
      </c>
      <c r="E743" s="219" t="s">
        <v>581</v>
      </c>
      <c r="F743" s="220" t="s">
        <v>582</v>
      </c>
      <c r="G743" s="221" t="s">
        <v>200</v>
      </c>
      <c r="H743" s="222">
        <v>42</v>
      </c>
      <c r="I743" s="223"/>
      <c r="J743" s="224">
        <f>ROUND(I743*H743,2)</f>
        <v>0</v>
      </c>
      <c r="K743" s="220" t="s">
        <v>134</v>
      </c>
      <c r="L743" s="44"/>
      <c r="M743" s="225" t="s">
        <v>1</v>
      </c>
      <c r="N743" s="226" t="s">
        <v>45</v>
      </c>
      <c r="O743" s="91"/>
      <c r="P743" s="227">
        <f>O743*H743</f>
        <v>0</v>
      </c>
      <c r="Q743" s="227">
        <v>3.0000000000000001E-05</v>
      </c>
      <c r="R743" s="227">
        <f>Q743*H743</f>
        <v>0.0012600000000000001</v>
      </c>
      <c r="S743" s="227">
        <v>0</v>
      </c>
      <c r="T743" s="228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9" t="s">
        <v>135</v>
      </c>
      <c r="AT743" s="229" t="s">
        <v>130</v>
      </c>
      <c r="AU743" s="229" t="s">
        <v>90</v>
      </c>
      <c r="AY743" s="17" t="s">
        <v>128</v>
      </c>
      <c r="BE743" s="230">
        <f>IF(N743="základní",J743,0)</f>
        <v>0</v>
      </c>
      <c r="BF743" s="230">
        <f>IF(N743="snížená",J743,0)</f>
        <v>0</v>
      </c>
      <c r="BG743" s="230">
        <f>IF(N743="zákl. přenesená",J743,0)</f>
        <v>0</v>
      </c>
      <c r="BH743" s="230">
        <f>IF(N743="sníž. přenesená",J743,0)</f>
        <v>0</v>
      </c>
      <c r="BI743" s="230">
        <f>IF(N743="nulová",J743,0)</f>
        <v>0</v>
      </c>
      <c r="BJ743" s="17" t="s">
        <v>88</v>
      </c>
      <c r="BK743" s="230">
        <f>ROUND(I743*H743,2)</f>
        <v>0</v>
      </c>
      <c r="BL743" s="17" t="s">
        <v>135</v>
      </c>
      <c r="BM743" s="229" t="s">
        <v>583</v>
      </c>
    </row>
    <row r="744" s="2" customFormat="1">
      <c r="A744" s="38"/>
      <c r="B744" s="39"/>
      <c r="C744" s="40"/>
      <c r="D744" s="231" t="s">
        <v>137</v>
      </c>
      <c r="E744" s="40"/>
      <c r="F744" s="232" t="s">
        <v>584</v>
      </c>
      <c r="G744" s="40"/>
      <c r="H744" s="40"/>
      <c r="I744" s="233"/>
      <c r="J744" s="40"/>
      <c r="K744" s="40"/>
      <c r="L744" s="44"/>
      <c r="M744" s="234"/>
      <c r="N744" s="235"/>
      <c r="O744" s="91"/>
      <c r="P744" s="91"/>
      <c r="Q744" s="91"/>
      <c r="R744" s="91"/>
      <c r="S744" s="91"/>
      <c r="T744" s="92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137</v>
      </c>
      <c r="AU744" s="17" t="s">
        <v>90</v>
      </c>
    </row>
    <row r="745" s="13" customFormat="1">
      <c r="A745" s="13"/>
      <c r="B745" s="236"/>
      <c r="C745" s="237"/>
      <c r="D745" s="231" t="s">
        <v>149</v>
      </c>
      <c r="E745" s="238" t="s">
        <v>1</v>
      </c>
      <c r="F745" s="239" t="s">
        <v>585</v>
      </c>
      <c r="G745" s="237"/>
      <c r="H745" s="238" t="s">
        <v>1</v>
      </c>
      <c r="I745" s="240"/>
      <c r="J745" s="237"/>
      <c r="K745" s="237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149</v>
      </c>
      <c r="AU745" s="245" t="s">
        <v>90</v>
      </c>
      <c r="AV745" s="13" t="s">
        <v>88</v>
      </c>
      <c r="AW745" s="13" t="s">
        <v>36</v>
      </c>
      <c r="AX745" s="13" t="s">
        <v>80</v>
      </c>
      <c r="AY745" s="245" t="s">
        <v>128</v>
      </c>
    </row>
    <row r="746" s="13" customFormat="1">
      <c r="A746" s="13"/>
      <c r="B746" s="236"/>
      <c r="C746" s="237"/>
      <c r="D746" s="231" t="s">
        <v>149</v>
      </c>
      <c r="E746" s="238" t="s">
        <v>1</v>
      </c>
      <c r="F746" s="239" t="s">
        <v>586</v>
      </c>
      <c r="G746" s="237"/>
      <c r="H746" s="238" t="s">
        <v>1</v>
      </c>
      <c r="I746" s="240"/>
      <c r="J746" s="237"/>
      <c r="K746" s="237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149</v>
      </c>
      <c r="AU746" s="245" t="s">
        <v>90</v>
      </c>
      <c r="AV746" s="13" t="s">
        <v>88</v>
      </c>
      <c r="AW746" s="13" t="s">
        <v>36</v>
      </c>
      <c r="AX746" s="13" t="s">
        <v>80</v>
      </c>
      <c r="AY746" s="245" t="s">
        <v>128</v>
      </c>
    </row>
    <row r="747" s="14" customFormat="1">
      <c r="A747" s="14"/>
      <c r="B747" s="246"/>
      <c r="C747" s="247"/>
      <c r="D747" s="231" t="s">
        <v>149</v>
      </c>
      <c r="E747" s="248" t="s">
        <v>1</v>
      </c>
      <c r="F747" s="249" t="s">
        <v>404</v>
      </c>
      <c r="G747" s="247"/>
      <c r="H747" s="250">
        <v>39</v>
      </c>
      <c r="I747" s="251"/>
      <c r="J747" s="247"/>
      <c r="K747" s="247"/>
      <c r="L747" s="252"/>
      <c r="M747" s="253"/>
      <c r="N747" s="254"/>
      <c r="O747" s="254"/>
      <c r="P747" s="254"/>
      <c r="Q747" s="254"/>
      <c r="R747" s="254"/>
      <c r="S747" s="254"/>
      <c r="T747" s="25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6" t="s">
        <v>149</v>
      </c>
      <c r="AU747" s="256" t="s">
        <v>90</v>
      </c>
      <c r="AV747" s="14" t="s">
        <v>90</v>
      </c>
      <c r="AW747" s="14" t="s">
        <v>36</v>
      </c>
      <c r="AX747" s="14" t="s">
        <v>80</v>
      </c>
      <c r="AY747" s="256" t="s">
        <v>128</v>
      </c>
    </row>
    <row r="748" s="13" customFormat="1">
      <c r="A748" s="13"/>
      <c r="B748" s="236"/>
      <c r="C748" s="237"/>
      <c r="D748" s="231" t="s">
        <v>149</v>
      </c>
      <c r="E748" s="238" t="s">
        <v>1</v>
      </c>
      <c r="F748" s="239" t="s">
        <v>155</v>
      </c>
      <c r="G748" s="237"/>
      <c r="H748" s="238" t="s">
        <v>1</v>
      </c>
      <c r="I748" s="240"/>
      <c r="J748" s="237"/>
      <c r="K748" s="237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149</v>
      </c>
      <c r="AU748" s="245" t="s">
        <v>90</v>
      </c>
      <c r="AV748" s="13" t="s">
        <v>88</v>
      </c>
      <c r="AW748" s="13" t="s">
        <v>36</v>
      </c>
      <c r="AX748" s="13" t="s">
        <v>80</v>
      </c>
      <c r="AY748" s="245" t="s">
        <v>128</v>
      </c>
    </row>
    <row r="749" s="14" customFormat="1">
      <c r="A749" s="14"/>
      <c r="B749" s="246"/>
      <c r="C749" s="247"/>
      <c r="D749" s="231" t="s">
        <v>149</v>
      </c>
      <c r="E749" s="248" t="s">
        <v>1</v>
      </c>
      <c r="F749" s="249" t="s">
        <v>143</v>
      </c>
      <c r="G749" s="247"/>
      <c r="H749" s="250">
        <v>3</v>
      </c>
      <c r="I749" s="251"/>
      <c r="J749" s="247"/>
      <c r="K749" s="247"/>
      <c r="L749" s="252"/>
      <c r="M749" s="253"/>
      <c r="N749" s="254"/>
      <c r="O749" s="254"/>
      <c r="P749" s="254"/>
      <c r="Q749" s="254"/>
      <c r="R749" s="254"/>
      <c r="S749" s="254"/>
      <c r="T749" s="25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6" t="s">
        <v>149</v>
      </c>
      <c r="AU749" s="256" t="s">
        <v>90</v>
      </c>
      <c r="AV749" s="14" t="s">
        <v>90</v>
      </c>
      <c r="AW749" s="14" t="s">
        <v>36</v>
      </c>
      <c r="AX749" s="14" t="s">
        <v>80</v>
      </c>
      <c r="AY749" s="256" t="s">
        <v>128</v>
      </c>
    </row>
    <row r="750" s="15" customFormat="1">
      <c r="A750" s="15"/>
      <c r="B750" s="257"/>
      <c r="C750" s="258"/>
      <c r="D750" s="231" t="s">
        <v>149</v>
      </c>
      <c r="E750" s="259" t="s">
        <v>1</v>
      </c>
      <c r="F750" s="260" t="s">
        <v>162</v>
      </c>
      <c r="G750" s="258"/>
      <c r="H750" s="261">
        <v>42</v>
      </c>
      <c r="I750" s="262"/>
      <c r="J750" s="258"/>
      <c r="K750" s="258"/>
      <c r="L750" s="263"/>
      <c r="M750" s="264"/>
      <c r="N750" s="265"/>
      <c r="O750" s="265"/>
      <c r="P750" s="265"/>
      <c r="Q750" s="265"/>
      <c r="R750" s="265"/>
      <c r="S750" s="265"/>
      <c r="T750" s="266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7" t="s">
        <v>149</v>
      </c>
      <c r="AU750" s="267" t="s">
        <v>90</v>
      </c>
      <c r="AV750" s="15" t="s">
        <v>135</v>
      </c>
      <c r="AW750" s="15" t="s">
        <v>36</v>
      </c>
      <c r="AX750" s="15" t="s">
        <v>88</v>
      </c>
      <c r="AY750" s="267" t="s">
        <v>128</v>
      </c>
    </row>
    <row r="751" s="2" customFormat="1" ht="24.15" customHeight="1">
      <c r="A751" s="38"/>
      <c r="B751" s="39"/>
      <c r="C751" s="268" t="s">
        <v>587</v>
      </c>
      <c r="D751" s="268" t="s">
        <v>364</v>
      </c>
      <c r="E751" s="269" t="s">
        <v>588</v>
      </c>
      <c r="F751" s="270" t="s">
        <v>589</v>
      </c>
      <c r="G751" s="271" t="s">
        <v>200</v>
      </c>
      <c r="H751" s="272">
        <v>42.630000000000003</v>
      </c>
      <c r="I751" s="273"/>
      <c r="J751" s="274">
        <f>ROUND(I751*H751,2)</f>
        <v>0</v>
      </c>
      <c r="K751" s="270" t="s">
        <v>134</v>
      </c>
      <c r="L751" s="275"/>
      <c r="M751" s="276" t="s">
        <v>1</v>
      </c>
      <c r="N751" s="277" t="s">
        <v>45</v>
      </c>
      <c r="O751" s="91"/>
      <c r="P751" s="227">
        <f>O751*H751</f>
        <v>0</v>
      </c>
      <c r="Q751" s="227">
        <v>0.024</v>
      </c>
      <c r="R751" s="227">
        <f>Q751*H751</f>
        <v>1.02312</v>
      </c>
      <c r="S751" s="227">
        <v>0</v>
      </c>
      <c r="T751" s="228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9" t="s">
        <v>192</v>
      </c>
      <c r="AT751" s="229" t="s">
        <v>364</v>
      </c>
      <c r="AU751" s="229" t="s">
        <v>90</v>
      </c>
      <c r="AY751" s="17" t="s">
        <v>128</v>
      </c>
      <c r="BE751" s="230">
        <f>IF(N751="základní",J751,0)</f>
        <v>0</v>
      </c>
      <c r="BF751" s="230">
        <f>IF(N751="snížená",J751,0)</f>
        <v>0</v>
      </c>
      <c r="BG751" s="230">
        <f>IF(N751="zákl. přenesená",J751,0)</f>
        <v>0</v>
      </c>
      <c r="BH751" s="230">
        <f>IF(N751="sníž. přenesená",J751,0)</f>
        <v>0</v>
      </c>
      <c r="BI751" s="230">
        <f>IF(N751="nulová",J751,0)</f>
        <v>0</v>
      </c>
      <c r="BJ751" s="17" t="s">
        <v>88</v>
      </c>
      <c r="BK751" s="230">
        <f>ROUND(I751*H751,2)</f>
        <v>0</v>
      </c>
      <c r="BL751" s="17" t="s">
        <v>135</v>
      </c>
      <c r="BM751" s="229" t="s">
        <v>590</v>
      </c>
    </row>
    <row r="752" s="2" customFormat="1">
      <c r="A752" s="38"/>
      <c r="B752" s="39"/>
      <c r="C752" s="40"/>
      <c r="D752" s="231" t="s">
        <v>137</v>
      </c>
      <c r="E752" s="40"/>
      <c r="F752" s="232" t="s">
        <v>589</v>
      </c>
      <c r="G752" s="40"/>
      <c r="H752" s="40"/>
      <c r="I752" s="233"/>
      <c r="J752" s="40"/>
      <c r="K752" s="40"/>
      <c r="L752" s="44"/>
      <c r="M752" s="234"/>
      <c r="N752" s="235"/>
      <c r="O752" s="91"/>
      <c r="P752" s="91"/>
      <c r="Q752" s="91"/>
      <c r="R752" s="91"/>
      <c r="S752" s="91"/>
      <c r="T752" s="92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137</v>
      </c>
      <c r="AU752" s="17" t="s">
        <v>90</v>
      </c>
    </row>
    <row r="753" s="13" customFormat="1">
      <c r="A753" s="13"/>
      <c r="B753" s="236"/>
      <c r="C753" s="237"/>
      <c r="D753" s="231" t="s">
        <v>149</v>
      </c>
      <c r="E753" s="238" t="s">
        <v>1</v>
      </c>
      <c r="F753" s="239" t="s">
        <v>585</v>
      </c>
      <c r="G753" s="237"/>
      <c r="H753" s="238" t="s">
        <v>1</v>
      </c>
      <c r="I753" s="240"/>
      <c r="J753" s="237"/>
      <c r="K753" s="237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149</v>
      </c>
      <c r="AU753" s="245" t="s">
        <v>90</v>
      </c>
      <c r="AV753" s="13" t="s">
        <v>88</v>
      </c>
      <c r="AW753" s="13" t="s">
        <v>36</v>
      </c>
      <c r="AX753" s="13" t="s">
        <v>80</v>
      </c>
      <c r="AY753" s="245" t="s">
        <v>128</v>
      </c>
    </row>
    <row r="754" s="13" customFormat="1">
      <c r="A754" s="13"/>
      <c r="B754" s="236"/>
      <c r="C754" s="237"/>
      <c r="D754" s="231" t="s">
        <v>149</v>
      </c>
      <c r="E754" s="238" t="s">
        <v>1</v>
      </c>
      <c r="F754" s="239" t="s">
        <v>586</v>
      </c>
      <c r="G754" s="237"/>
      <c r="H754" s="238" t="s">
        <v>1</v>
      </c>
      <c r="I754" s="240"/>
      <c r="J754" s="237"/>
      <c r="K754" s="237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149</v>
      </c>
      <c r="AU754" s="245" t="s">
        <v>90</v>
      </c>
      <c r="AV754" s="13" t="s">
        <v>88</v>
      </c>
      <c r="AW754" s="13" t="s">
        <v>36</v>
      </c>
      <c r="AX754" s="13" t="s">
        <v>80</v>
      </c>
      <c r="AY754" s="245" t="s">
        <v>128</v>
      </c>
    </row>
    <row r="755" s="14" customFormat="1">
      <c r="A755" s="14"/>
      <c r="B755" s="246"/>
      <c r="C755" s="247"/>
      <c r="D755" s="231" t="s">
        <v>149</v>
      </c>
      <c r="E755" s="248" t="s">
        <v>1</v>
      </c>
      <c r="F755" s="249" t="s">
        <v>404</v>
      </c>
      <c r="G755" s="247"/>
      <c r="H755" s="250">
        <v>39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6" t="s">
        <v>149</v>
      </c>
      <c r="AU755" s="256" t="s">
        <v>90</v>
      </c>
      <c r="AV755" s="14" t="s">
        <v>90</v>
      </c>
      <c r="AW755" s="14" t="s">
        <v>36</v>
      </c>
      <c r="AX755" s="14" t="s">
        <v>80</v>
      </c>
      <c r="AY755" s="256" t="s">
        <v>128</v>
      </c>
    </row>
    <row r="756" s="13" customFormat="1">
      <c r="A756" s="13"/>
      <c r="B756" s="236"/>
      <c r="C756" s="237"/>
      <c r="D756" s="231" t="s">
        <v>149</v>
      </c>
      <c r="E756" s="238" t="s">
        <v>1</v>
      </c>
      <c r="F756" s="239" t="s">
        <v>155</v>
      </c>
      <c r="G756" s="237"/>
      <c r="H756" s="238" t="s">
        <v>1</v>
      </c>
      <c r="I756" s="240"/>
      <c r="J756" s="237"/>
      <c r="K756" s="237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149</v>
      </c>
      <c r="AU756" s="245" t="s">
        <v>90</v>
      </c>
      <c r="AV756" s="13" t="s">
        <v>88</v>
      </c>
      <c r="AW756" s="13" t="s">
        <v>36</v>
      </c>
      <c r="AX756" s="13" t="s">
        <v>80</v>
      </c>
      <c r="AY756" s="245" t="s">
        <v>128</v>
      </c>
    </row>
    <row r="757" s="14" customFormat="1">
      <c r="A757" s="14"/>
      <c r="B757" s="246"/>
      <c r="C757" s="247"/>
      <c r="D757" s="231" t="s">
        <v>149</v>
      </c>
      <c r="E757" s="248" t="s">
        <v>1</v>
      </c>
      <c r="F757" s="249" t="s">
        <v>143</v>
      </c>
      <c r="G757" s="247"/>
      <c r="H757" s="250">
        <v>3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6" t="s">
        <v>149</v>
      </c>
      <c r="AU757" s="256" t="s">
        <v>90</v>
      </c>
      <c r="AV757" s="14" t="s">
        <v>90</v>
      </c>
      <c r="AW757" s="14" t="s">
        <v>36</v>
      </c>
      <c r="AX757" s="14" t="s">
        <v>80</v>
      </c>
      <c r="AY757" s="256" t="s">
        <v>128</v>
      </c>
    </row>
    <row r="758" s="15" customFormat="1">
      <c r="A758" s="15"/>
      <c r="B758" s="257"/>
      <c r="C758" s="258"/>
      <c r="D758" s="231" t="s">
        <v>149</v>
      </c>
      <c r="E758" s="259" t="s">
        <v>1</v>
      </c>
      <c r="F758" s="260" t="s">
        <v>162</v>
      </c>
      <c r="G758" s="258"/>
      <c r="H758" s="261">
        <v>42</v>
      </c>
      <c r="I758" s="262"/>
      <c r="J758" s="258"/>
      <c r="K758" s="258"/>
      <c r="L758" s="263"/>
      <c r="M758" s="264"/>
      <c r="N758" s="265"/>
      <c r="O758" s="265"/>
      <c r="P758" s="265"/>
      <c r="Q758" s="265"/>
      <c r="R758" s="265"/>
      <c r="S758" s="265"/>
      <c r="T758" s="266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7" t="s">
        <v>149</v>
      </c>
      <c r="AU758" s="267" t="s">
        <v>90</v>
      </c>
      <c r="AV758" s="15" t="s">
        <v>135</v>
      </c>
      <c r="AW758" s="15" t="s">
        <v>36</v>
      </c>
      <c r="AX758" s="15" t="s">
        <v>88</v>
      </c>
      <c r="AY758" s="267" t="s">
        <v>128</v>
      </c>
    </row>
    <row r="759" s="14" customFormat="1">
      <c r="A759" s="14"/>
      <c r="B759" s="246"/>
      <c r="C759" s="247"/>
      <c r="D759" s="231" t="s">
        <v>149</v>
      </c>
      <c r="E759" s="247"/>
      <c r="F759" s="249" t="s">
        <v>591</v>
      </c>
      <c r="G759" s="247"/>
      <c r="H759" s="250">
        <v>42.630000000000003</v>
      </c>
      <c r="I759" s="251"/>
      <c r="J759" s="247"/>
      <c r="K759" s="247"/>
      <c r="L759" s="252"/>
      <c r="M759" s="253"/>
      <c r="N759" s="254"/>
      <c r="O759" s="254"/>
      <c r="P759" s="254"/>
      <c r="Q759" s="254"/>
      <c r="R759" s="254"/>
      <c r="S759" s="254"/>
      <c r="T759" s="25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6" t="s">
        <v>149</v>
      </c>
      <c r="AU759" s="256" t="s">
        <v>90</v>
      </c>
      <c r="AV759" s="14" t="s">
        <v>90</v>
      </c>
      <c r="AW759" s="14" t="s">
        <v>4</v>
      </c>
      <c r="AX759" s="14" t="s">
        <v>88</v>
      </c>
      <c r="AY759" s="256" t="s">
        <v>128</v>
      </c>
    </row>
    <row r="760" s="2" customFormat="1" ht="33" customHeight="1">
      <c r="A760" s="38"/>
      <c r="B760" s="39"/>
      <c r="C760" s="218" t="s">
        <v>592</v>
      </c>
      <c r="D760" s="218" t="s">
        <v>130</v>
      </c>
      <c r="E760" s="219" t="s">
        <v>593</v>
      </c>
      <c r="F760" s="220" t="s">
        <v>594</v>
      </c>
      <c r="G760" s="221" t="s">
        <v>133</v>
      </c>
      <c r="H760" s="222">
        <v>10</v>
      </c>
      <c r="I760" s="223"/>
      <c r="J760" s="224">
        <f>ROUND(I760*H760,2)</f>
        <v>0</v>
      </c>
      <c r="K760" s="220" t="s">
        <v>134</v>
      </c>
      <c r="L760" s="44"/>
      <c r="M760" s="225" t="s">
        <v>1</v>
      </c>
      <c r="N760" s="226" t="s">
        <v>45</v>
      </c>
      <c r="O760" s="91"/>
      <c r="P760" s="227">
        <f>O760*H760</f>
        <v>0</v>
      </c>
      <c r="Q760" s="227">
        <v>0.00084999999999999995</v>
      </c>
      <c r="R760" s="227">
        <f>Q760*H760</f>
        <v>0.0084999999999999989</v>
      </c>
      <c r="S760" s="227">
        <v>0</v>
      </c>
      <c r="T760" s="228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9" t="s">
        <v>135</v>
      </c>
      <c r="AT760" s="229" t="s">
        <v>130</v>
      </c>
      <c r="AU760" s="229" t="s">
        <v>90</v>
      </c>
      <c r="AY760" s="17" t="s">
        <v>128</v>
      </c>
      <c r="BE760" s="230">
        <f>IF(N760="základní",J760,0)</f>
        <v>0</v>
      </c>
      <c r="BF760" s="230">
        <f>IF(N760="snížená",J760,0)</f>
        <v>0</v>
      </c>
      <c r="BG760" s="230">
        <f>IF(N760="zákl. přenesená",J760,0)</f>
        <v>0</v>
      </c>
      <c r="BH760" s="230">
        <f>IF(N760="sníž. přenesená",J760,0)</f>
        <v>0</v>
      </c>
      <c r="BI760" s="230">
        <f>IF(N760="nulová",J760,0)</f>
        <v>0</v>
      </c>
      <c r="BJ760" s="17" t="s">
        <v>88</v>
      </c>
      <c r="BK760" s="230">
        <f>ROUND(I760*H760,2)</f>
        <v>0</v>
      </c>
      <c r="BL760" s="17" t="s">
        <v>135</v>
      </c>
      <c r="BM760" s="229" t="s">
        <v>595</v>
      </c>
    </row>
    <row r="761" s="2" customFormat="1">
      <c r="A761" s="38"/>
      <c r="B761" s="39"/>
      <c r="C761" s="40"/>
      <c r="D761" s="231" t="s">
        <v>137</v>
      </c>
      <c r="E761" s="40"/>
      <c r="F761" s="232" t="s">
        <v>596</v>
      </c>
      <c r="G761" s="40"/>
      <c r="H761" s="40"/>
      <c r="I761" s="233"/>
      <c r="J761" s="40"/>
      <c r="K761" s="40"/>
      <c r="L761" s="44"/>
      <c r="M761" s="234"/>
      <c r="N761" s="235"/>
      <c r="O761" s="91"/>
      <c r="P761" s="91"/>
      <c r="Q761" s="91"/>
      <c r="R761" s="91"/>
      <c r="S761" s="91"/>
      <c r="T761" s="92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137</v>
      </c>
      <c r="AU761" s="17" t="s">
        <v>90</v>
      </c>
    </row>
    <row r="762" s="13" customFormat="1">
      <c r="A762" s="13"/>
      <c r="B762" s="236"/>
      <c r="C762" s="237"/>
      <c r="D762" s="231" t="s">
        <v>149</v>
      </c>
      <c r="E762" s="238" t="s">
        <v>1</v>
      </c>
      <c r="F762" s="239" t="s">
        <v>585</v>
      </c>
      <c r="G762" s="237"/>
      <c r="H762" s="238" t="s">
        <v>1</v>
      </c>
      <c r="I762" s="240"/>
      <c r="J762" s="237"/>
      <c r="K762" s="237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149</v>
      </c>
      <c r="AU762" s="245" t="s">
        <v>90</v>
      </c>
      <c r="AV762" s="13" t="s">
        <v>88</v>
      </c>
      <c r="AW762" s="13" t="s">
        <v>36</v>
      </c>
      <c r="AX762" s="13" t="s">
        <v>80</v>
      </c>
      <c r="AY762" s="245" t="s">
        <v>128</v>
      </c>
    </row>
    <row r="763" s="13" customFormat="1">
      <c r="A763" s="13"/>
      <c r="B763" s="236"/>
      <c r="C763" s="237"/>
      <c r="D763" s="231" t="s">
        <v>149</v>
      </c>
      <c r="E763" s="238" t="s">
        <v>1</v>
      </c>
      <c r="F763" s="239" t="s">
        <v>586</v>
      </c>
      <c r="G763" s="237"/>
      <c r="H763" s="238" t="s">
        <v>1</v>
      </c>
      <c r="I763" s="240"/>
      <c r="J763" s="237"/>
      <c r="K763" s="237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149</v>
      </c>
      <c r="AU763" s="245" t="s">
        <v>90</v>
      </c>
      <c r="AV763" s="13" t="s">
        <v>88</v>
      </c>
      <c r="AW763" s="13" t="s">
        <v>36</v>
      </c>
      <c r="AX763" s="13" t="s">
        <v>80</v>
      </c>
      <c r="AY763" s="245" t="s">
        <v>128</v>
      </c>
    </row>
    <row r="764" s="14" customFormat="1">
      <c r="A764" s="14"/>
      <c r="B764" s="246"/>
      <c r="C764" s="247"/>
      <c r="D764" s="231" t="s">
        <v>149</v>
      </c>
      <c r="E764" s="248" t="s">
        <v>1</v>
      </c>
      <c r="F764" s="249" t="s">
        <v>197</v>
      </c>
      <c r="G764" s="247"/>
      <c r="H764" s="250">
        <v>9</v>
      </c>
      <c r="I764" s="251"/>
      <c r="J764" s="247"/>
      <c r="K764" s="247"/>
      <c r="L764" s="252"/>
      <c r="M764" s="253"/>
      <c r="N764" s="254"/>
      <c r="O764" s="254"/>
      <c r="P764" s="254"/>
      <c r="Q764" s="254"/>
      <c r="R764" s="254"/>
      <c r="S764" s="254"/>
      <c r="T764" s="25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6" t="s">
        <v>149</v>
      </c>
      <c r="AU764" s="256" t="s">
        <v>90</v>
      </c>
      <c r="AV764" s="14" t="s">
        <v>90</v>
      </c>
      <c r="AW764" s="14" t="s">
        <v>36</v>
      </c>
      <c r="AX764" s="14" t="s">
        <v>80</v>
      </c>
      <c r="AY764" s="256" t="s">
        <v>128</v>
      </c>
    </row>
    <row r="765" s="13" customFormat="1">
      <c r="A765" s="13"/>
      <c r="B765" s="236"/>
      <c r="C765" s="237"/>
      <c r="D765" s="231" t="s">
        <v>149</v>
      </c>
      <c r="E765" s="238" t="s">
        <v>1</v>
      </c>
      <c r="F765" s="239" t="s">
        <v>155</v>
      </c>
      <c r="G765" s="237"/>
      <c r="H765" s="238" t="s">
        <v>1</v>
      </c>
      <c r="I765" s="240"/>
      <c r="J765" s="237"/>
      <c r="K765" s="237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149</v>
      </c>
      <c r="AU765" s="245" t="s">
        <v>90</v>
      </c>
      <c r="AV765" s="13" t="s">
        <v>88</v>
      </c>
      <c r="AW765" s="13" t="s">
        <v>36</v>
      </c>
      <c r="AX765" s="13" t="s">
        <v>80</v>
      </c>
      <c r="AY765" s="245" t="s">
        <v>128</v>
      </c>
    </row>
    <row r="766" s="14" customFormat="1">
      <c r="A766" s="14"/>
      <c r="B766" s="246"/>
      <c r="C766" s="247"/>
      <c r="D766" s="231" t="s">
        <v>149</v>
      </c>
      <c r="E766" s="248" t="s">
        <v>1</v>
      </c>
      <c r="F766" s="249" t="s">
        <v>88</v>
      </c>
      <c r="G766" s="247"/>
      <c r="H766" s="250">
        <v>1</v>
      </c>
      <c r="I766" s="251"/>
      <c r="J766" s="247"/>
      <c r="K766" s="247"/>
      <c r="L766" s="252"/>
      <c r="M766" s="253"/>
      <c r="N766" s="254"/>
      <c r="O766" s="254"/>
      <c r="P766" s="254"/>
      <c r="Q766" s="254"/>
      <c r="R766" s="254"/>
      <c r="S766" s="254"/>
      <c r="T766" s="25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6" t="s">
        <v>149</v>
      </c>
      <c r="AU766" s="256" t="s">
        <v>90</v>
      </c>
      <c r="AV766" s="14" t="s">
        <v>90</v>
      </c>
      <c r="AW766" s="14" t="s">
        <v>36</v>
      </c>
      <c r="AX766" s="14" t="s">
        <v>80</v>
      </c>
      <c r="AY766" s="256" t="s">
        <v>128</v>
      </c>
    </row>
    <row r="767" s="15" customFormat="1">
      <c r="A767" s="15"/>
      <c r="B767" s="257"/>
      <c r="C767" s="258"/>
      <c r="D767" s="231" t="s">
        <v>149</v>
      </c>
      <c r="E767" s="259" t="s">
        <v>1</v>
      </c>
      <c r="F767" s="260" t="s">
        <v>162</v>
      </c>
      <c r="G767" s="258"/>
      <c r="H767" s="261">
        <v>10</v>
      </c>
      <c r="I767" s="262"/>
      <c r="J767" s="258"/>
      <c r="K767" s="258"/>
      <c r="L767" s="263"/>
      <c r="M767" s="264"/>
      <c r="N767" s="265"/>
      <c r="O767" s="265"/>
      <c r="P767" s="265"/>
      <c r="Q767" s="265"/>
      <c r="R767" s="265"/>
      <c r="S767" s="265"/>
      <c r="T767" s="26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7" t="s">
        <v>149</v>
      </c>
      <c r="AU767" s="267" t="s">
        <v>90</v>
      </c>
      <c r="AV767" s="15" t="s">
        <v>135</v>
      </c>
      <c r="AW767" s="15" t="s">
        <v>36</v>
      </c>
      <c r="AX767" s="15" t="s">
        <v>88</v>
      </c>
      <c r="AY767" s="267" t="s">
        <v>128</v>
      </c>
    </row>
    <row r="768" s="2" customFormat="1" ht="24.15" customHeight="1">
      <c r="A768" s="38"/>
      <c r="B768" s="39"/>
      <c r="C768" s="268" t="s">
        <v>597</v>
      </c>
      <c r="D768" s="268" t="s">
        <v>364</v>
      </c>
      <c r="E768" s="269" t="s">
        <v>598</v>
      </c>
      <c r="F768" s="270" t="s">
        <v>599</v>
      </c>
      <c r="G768" s="271" t="s">
        <v>133</v>
      </c>
      <c r="H768" s="272">
        <v>10.15</v>
      </c>
      <c r="I768" s="273"/>
      <c r="J768" s="274">
        <f>ROUND(I768*H768,2)</f>
        <v>0</v>
      </c>
      <c r="K768" s="270" t="s">
        <v>134</v>
      </c>
      <c r="L768" s="275"/>
      <c r="M768" s="276" t="s">
        <v>1</v>
      </c>
      <c r="N768" s="277" t="s">
        <v>45</v>
      </c>
      <c r="O768" s="91"/>
      <c r="P768" s="227">
        <f>O768*H768</f>
        <v>0</v>
      </c>
      <c r="Q768" s="227">
        <v>0.00084999999999999995</v>
      </c>
      <c r="R768" s="227">
        <f>Q768*H768</f>
        <v>0.0086274999999999998</v>
      </c>
      <c r="S768" s="227">
        <v>0</v>
      </c>
      <c r="T768" s="228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29" t="s">
        <v>192</v>
      </c>
      <c r="AT768" s="229" t="s">
        <v>364</v>
      </c>
      <c r="AU768" s="229" t="s">
        <v>90</v>
      </c>
      <c r="AY768" s="17" t="s">
        <v>128</v>
      </c>
      <c r="BE768" s="230">
        <f>IF(N768="základní",J768,0)</f>
        <v>0</v>
      </c>
      <c r="BF768" s="230">
        <f>IF(N768="snížená",J768,0)</f>
        <v>0</v>
      </c>
      <c r="BG768" s="230">
        <f>IF(N768="zákl. přenesená",J768,0)</f>
        <v>0</v>
      </c>
      <c r="BH768" s="230">
        <f>IF(N768="sníž. přenesená",J768,0)</f>
        <v>0</v>
      </c>
      <c r="BI768" s="230">
        <f>IF(N768="nulová",J768,0)</f>
        <v>0</v>
      </c>
      <c r="BJ768" s="17" t="s">
        <v>88</v>
      </c>
      <c r="BK768" s="230">
        <f>ROUND(I768*H768,2)</f>
        <v>0</v>
      </c>
      <c r="BL768" s="17" t="s">
        <v>135</v>
      </c>
      <c r="BM768" s="229" t="s">
        <v>600</v>
      </c>
    </row>
    <row r="769" s="2" customFormat="1">
      <c r="A769" s="38"/>
      <c r="B769" s="39"/>
      <c r="C769" s="40"/>
      <c r="D769" s="231" t="s">
        <v>137</v>
      </c>
      <c r="E769" s="40"/>
      <c r="F769" s="232" t="s">
        <v>599</v>
      </c>
      <c r="G769" s="40"/>
      <c r="H769" s="40"/>
      <c r="I769" s="233"/>
      <c r="J769" s="40"/>
      <c r="K769" s="40"/>
      <c r="L769" s="44"/>
      <c r="M769" s="234"/>
      <c r="N769" s="235"/>
      <c r="O769" s="91"/>
      <c r="P769" s="91"/>
      <c r="Q769" s="91"/>
      <c r="R769" s="91"/>
      <c r="S769" s="91"/>
      <c r="T769" s="92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137</v>
      </c>
      <c r="AU769" s="17" t="s">
        <v>90</v>
      </c>
    </row>
    <row r="770" s="13" customFormat="1">
      <c r="A770" s="13"/>
      <c r="B770" s="236"/>
      <c r="C770" s="237"/>
      <c r="D770" s="231" t="s">
        <v>149</v>
      </c>
      <c r="E770" s="238" t="s">
        <v>1</v>
      </c>
      <c r="F770" s="239" t="s">
        <v>585</v>
      </c>
      <c r="G770" s="237"/>
      <c r="H770" s="238" t="s">
        <v>1</v>
      </c>
      <c r="I770" s="240"/>
      <c r="J770" s="237"/>
      <c r="K770" s="237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149</v>
      </c>
      <c r="AU770" s="245" t="s">
        <v>90</v>
      </c>
      <c r="AV770" s="13" t="s">
        <v>88</v>
      </c>
      <c r="AW770" s="13" t="s">
        <v>36</v>
      </c>
      <c r="AX770" s="13" t="s">
        <v>80</v>
      </c>
      <c r="AY770" s="245" t="s">
        <v>128</v>
      </c>
    </row>
    <row r="771" s="13" customFormat="1">
      <c r="A771" s="13"/>
      <c r="B771" s="236"/>
      <c r="C771" s="237"/>
      <c r="D771" s="231" t="s">
        <v>149</v>
      </c>
      <c r="E771" s="238" t="s">
        <v>1</v>
      </c>
      <c r="F771" s="239" t="s">
        <v>586</v>
      </c>
      <c r="G771" s="237"/>
      <c r="H771" s="238" t="s">
        <v>1</v>
      </c>
      <c r="I771" s="240"/>
      <c r="J771" s="237"/>
      <c r="K771" s="237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149</v>
      </c>
      <c r="AU771" s="245" t="s">
        <v>90</v>
      </c>
      <c r="AV771" s="13" t="s">
        <v>88</v>
      </c>
      <c r="AW771" s="13" t="s">
        <v>36</v>
      </c>
      <c r="AX771" s="13" t="s">
        <v>80</v>
      </c>
      <c r="AY771" s="245" t="s">
        <v>128</v>
      </c>
    </row>
    <row r="772" s="14" customFormat="1">
      <c r="A772" s="14"/>
      <c r="B772" s="246"/>
      <c r="C772" s="247"/>
      <c r="D772" s="231" t="s">
        <v>149</v>
      </c>
      <c r="E772" s="248" t="s">
        <v>1</v>
      </c>
      <c r="F772" s="249" t="s">
        <v>197</v>
      </c>
      <c r="G772" s="247"/>
      <c r="H772" s="250">
        <v>9</v>
      </c>
      <c r="I772" s="251"/>
      <c r="J772" s="247"/>
      <c r="K772" s="247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149</v>
      </c>
      <c r="AU772" s="256" t="s">
        <v>90</v>
      </c>
      <c r="AV772" s="14" t="s">
        <v>90</v>
      </c>
      <c r="AW772" s="14" t="s">
        <v>36</v>
      </c>
      <c r="AX772" s="14" t="s">
        <v>80</v>
      </c>
      <c r="AY772" s="256" t="s">
        <v>128</v>
      </c>
    </row>
    <row r="773" s="13" customFormat="1">
      <c r="A773" s="13"/>
      <c r="B773" s="236"/>
      <c r="C773" s="237"/>
      <c r="D773" s="231" t="s">
        <v>149</v>
      </c>
      <c r="E773" s="238" t="s">
        <v>1</v>
      </c>
      <c r="F773" s="239" t="s">
        <v>155</v>
      </c>
      <c r="G773" s="237"/>
      <c r="H773" s="238" t="s">
        <v>1</v>
      </c>
      <c r="I773" s="240"/>
      <c r="J773" s="237"/>
      <c r="K773" s="237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149</v>
      </c>
      <c r="AU773" s="245" t="s">
        <v>90</v>
      </c>
      <c r="AV773" s="13" t="s">
        <v>88</v>
      </c>
      <c r="AW773" s="13" t="s">
        <v>36</v>
      </c>
      <c r="AX773" s="13" t="s">
        <v>80</v>
      </c>
      <c r="AY773" s="245" t="s">
        <v>128</v>
      </c>
    </row>
    <row r="774" s="14" customFormat="1">
      <c r="A774" s="14"/>
      <c r="B774" s="246"/>
      <c r="C774" s="247"/>
      <c r="D774" s="231" t="s">
        <v>149</v>
      </c>
      <c r="E774" s="248" t="s">
        <v>1</v>
      </c>
      <c r="F774" s="249" t="s">
        <v>88</v>
      </c>
      <c r="G774" s="247"/>
      <c r="H774" s="250">
        <v>1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149</v>
      </c>
      <c r="AU774" s="256" t="s">
        <v>90</v>
      </c>
      <c r="AV774" s="14" t="s">
        <v>90</v>
      </c>
      <c r="AW774" s="14" t="s">
        <v>36</v>
      </c>
      <c r="AX774" s="14" t="s">
        <v>80</v>
      </c>
      <c r="AY774" s="256" t="s">
        <v>128</v>
      </c>
    </row>
    <row r="775" s="15" customFormat="1">
      <c r="A775" s="15"/>
      <c r="B775" s="257"/>
      <c r="C775" s="258"/>
      <c r="D775" s="231" t="s">
        <v>149</v>
      </c>
      <c r="E775" s="259" t="s">
        <v>1</v>
      </c>
      <c r="F775" s="260" t="s">
        <v>162</v>
      </c>
      <c r="G775" s="258"/>
      <c r="H775" s="261">
        <v>10</v>
      </c>
      <c r="I775" s="262"/>
      <c r="J775" s="258"/>
      <c r="K775" s="258"/>
      <c r="L775" s="263"/>
      <c r="M775" s="264"/>
      <c r="N775" s="265"/>
      <c r="O775" s="265"/>
      <c r="P775" s="265"/>
      <c r="Q775" s="265"/>
      <c r="R775" s="265"/>
      <c r="S775" s="265"/>
      <c r="T775" s="266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7" t="s">
        <v>149</v>
      </c>
      <c r="AU775" s="267" t="s">
        <v>90</v>
      </c>
      <c r="AV775" s="15" t="s">
        <v>135</v>
      </c>
      <c r="AW775" s="15" t="s">
        <v>36</v>
      </c>
      <c r="AX775" s="15" t="s">
        <v>88</v>
      </c>
      <c r="AY775" s="267" t="s">
        <v>128</v>
      </c>
    </row>
    <row r="776" s="14" customFormat="1">
      <c r="A776" s="14"/>
      <c r="B776" s="246"/>
      <c r="C776" s="247"/>
      <c r="D776" s="231" t="s">
        <v>149</v>
      </c>
      <c r="E776" s="247"/>
      <c r="F776" s="249" t="s">
        <v>601</v>
      </c>
      <c r="G776" s="247"/>
      <c r="H776" s="250">
        <v>10.15</v>
      </c>
      <c r="I776" s="251"/>
      <c r="J776" s="247"/>
      <c r="K776" s="247"/>
      <c r="L776" s="252"/>
      <c r="M776" s="253"/>
      <c r="N776" s="254"/>
      <c r="O776" s="254"/>
      <c r="P776" s="254"/>
      <c r="Q776" s="254"/>
      <c r="R776" s="254"/>
      <c r="S776" s="254"/>
      <c r="T776" s="25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6" t="s">
        <v>149</v>
      </c>
      <c r="AU776" s="256" t="s">
        <v>90</v>
      </c>
      <c r="AV776" s="14" t="s">
        <v>90</v>
      </c>
      <c r="AW776" s="14" t="s">
        <v>4</v>
      </c>
      <c r="AX776" s="14" t="s">
        <v>88</v>
      </c>
      <c r="AY776" s="256" t="s">
        <v>128</v>
      </c>
    </row>
    <row r="777" s="2" customFormat="1" ht="33" customHeight="1">
      <c r="A777" s="38"/>
      <c r="B777" s="39"/>
      <c r="C777" s="218" t="s">
        <v>602</v>
      </c>
      <c r="D777" s="218" t="s">
        <v>130</v>
      </c>
      <c r="E777" s="219" t="s">
        <v>603</v>
      </c>
      <c r="F777" s="220" t="s">
        <v>604</v>
      </c>
      <c r="G777" s="221" t="s">
        <v>200</v>
      </c>
      <c r="H777" s="222">
        <v>54.5</v>
      </c>
      <c r="I777" s="223"/>
      <c r="J777" s="224">
        <f>ROUND(I777*H777,2)</f>
        <v>0</v>
      </c>
      <c r="K777" s="220" t="s">
        <v>134</v>
      </c>
      <c r="L777" s="44"/>
      <c r="M777" s="225" t="s">
        <v>1</v>
      </c>
      <c r="N777" s="226" t="s">
        <v>45</v>
      </c>
      <c r="O777" s="91"/>
      <c r="P777" s="227">
        <f>O777*H777</f>
        <v>0</v>
      </c>
      <c r="Q777" s="227">
        <v>4.0000000000000003E-05</v>
      </c>
      <c r="R777" s="227">
        <f>Q777*H777</f>
        <v>0.0021800000000000001</v>
      </c>
      <c r="S777" s="227">
        <v>0</v>
      </c>
      <c r="T777" s="228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29" t="s">
        <v>135</v>
      </c>
      <c r="AT777" s="229" t="s">
        <v>130</v>
      </c>
      <c r="AU777" s="229" t="s">
        <v>90</v>
      </c>
      <c r="AY777" s="17" t="s">
        <v>128</v>
      </c>
      <c r="BE777" s="230">
        <f>IF(N777="základní",J777,0)</f>
        <v>0</v>
      </c>
      <c r="BF777" s="230">
        <f>IF(N777="snížená",J777,0)</f>
        <v>0</v>
      </c>
      <c r="BG777" s="230">
        <f>IF(N777="zákl. přenesená",J777,0)</f>
        <v>0</v>
      </c>
      <c r="BH777" s="230">
        <f>IF(N777="sníž. přenesená",J777,0)</f>
        <v>0</v>
      </c>
      <c r="BI777" s="230">
        <f>IF(N777="nulová",J777,0)</f>
        <v>0</v>
      </c>
      <c r="BJ777" s="17" t="s">
        <v>88</v>
      </c>
      <c r="BK777" s="230">
        <f>ROUND(I777*H777,2)</f>
        <v>0</v>
      </c>
      <c r="BL777" s="17" t="s">
        <v>135</v>
      </c>
      <c r="BM777" s="229" t="s">
        <v>605</v>
      </c>
    </row>
    <row r="778" s="2" customFormat="1">
      <c r="A778" s="38"/>
      <c r="B778" s="39"/>
      <c r="C778" s="40"/>
      <c r="D778" s="231" t="s">
        <v>137</v>
      </c>
      <c r="E778" s="40"/>
      <c r="F778" s="232" t="s">
        <v>604</v>
      </c>
      <c r="G778" s="40"/>
      <c r="H778" s="40"/>
      <c r="I778" s="233"/>
      <c r="J778" s="40"/>
      <c r="K778" s="40"/>
      <c r="L778" s="44"/>
      <c r="M778" s="234"/>
      <c r="N778" s="235"/>
      <c r="O778" s="91"/>
      <c r="P778" s="91"/>
      <c r="Q778" s="91"/>
      <c r="R778" s="91"/>
      <c r="S778" s="91"/>
      <c r="T778" s="92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T778" s="17" t="s">
        <v>137</v>
      </c>
      <c r="AU778" s="17" t="s">
        <v>90</v>
      </c>
    </row>
    <row r="779" s="13" customFormat="1">
      <c r="A779" s="13"/>
      <c r="B779" s="236"/>
      <c r="C779" s="237"/>
      <c r="D779" s="231" t="s">
        <v>149</v>
      </c>
      <c r="E779" s="238" t="s">
        <v>1</v>
      </c>
      <c r="F779" s="239" t="s">
        <v>585</v>
      </c>
      <c r="G779" s="237"/>
      <c r="H779" s="238" t="s">
        <v>1</v>
      </c>
      <c r="I779" s="240"/>
      <c r="J779" s="237"/>
      <c r="K779" s="237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149</v>
      </c>
      <c r="AU779" s="245" t="s">
        <v>90</v>
      </c>
      <c r="AV779" s="13" t="s">
        <v>88</v>
      </c>
      <c r="AW779" s="13" t="s">
        <v>36</v>
      </c>
      <c r="AX779" s="13" t="s">
        <v>80</v>
      </c>
      <c r="AY779" s="245" t="s">
        <v>128</v>
      </c>
    </row>
    <row r="780" s="13" customFormat="1">
      <c r="A780" s="13"/>
      <c r="B780" s="236"/>
      <c r="C780" s="237"/>
      <c r="D780" s="231" t="s">
        <v>149</v>
      </c>
      <c r="E780" s="238" t="s">
        <v>1</v>
      </c>
      <c r="F780" s="239" t="s">
        <v>278</v>
      </c>
      <c r="G780" s="237"/>
      <c r="H780" s="238" t="s">
        <v>1</v>
      </c>
      <c r="I780" s="240"/>
      <c r="J780" s="237"/>
      <c r="K780" s="237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149</v>
      </c>
      <c r="AU780" s="245" t="s">
        <v>90</v>
      </c>
      <c r="AV780" s="13" t="s">
        <v>88</v>
      </c>
      <c r="AW780" s="13" t="s">
        <v>36</v>
      </c>
      <c r="AX780" s="13" t="s">
        <v>80</v>
      </c>
      <c r="AY780" s="245" t="s">
        <v>128</v>
      </c>
    </row>
    <row r="781" s="14" customFormat="1">
      <c r="A781" s="14"/>
      <c r="B781" s="246"/>
      <c r="C781" s="247"/>
      <c r="D781" s="231" t="s">
        <v>149</v>
      </c>
      <c r="E781" s="248" t="s">
        <v>1</v>
      </c>
      <c r="F781" s="249" t="s">
        <v>433</v>
      </c>
      <c r="G781" s="247"/>
      <c r="H781" s="250">
        <v>54.5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6" t="s">
        <v>149</v>
      </c>
      <c r="AU781" s="256" t="s">
        <v>90</v>
      </c>
      <c r="AV781" s="14" t="s">
        <v>90</v>
      </c>
      <c r="AW781" s="14" t="s">
        <v>36</v>
      </c>
      <c r="AX781" s="14" t="s">
        <v>80</v>
      </c>
      <c r="AY781" s="256" t="s">
        <v>128</v>
      </c>
    </row>
    <row r="782" s="15" customFormat="1">
      <c r="A782" s="15"/>
      <c r="B782" s="257"/>
      <c r="C782" s="258"/>
      <c r="D782" s="231" t="s">
        <v>149</v>
      </c>
      <c r="E782" s="259" t="s">
        <v>1</v>
      </c>
      <c r="F782" s="260" t="s">
        <v>162</v>
      </c>
      <c r="G782" s="258"/>
      <c r="H782" s="261">
        <v>54.5</v>
      </c>
      <c r="I782" s="262"/>
      <c r="J782" s="258"/>
      <c r="K782" s="258"/>
      <c r="L782" s="263"/>
      <c r="M782" s="264"/>
      <c r="N782" s="265"/>
      <c r="O782" s="265"/>
      <c r="P782" s="265"/>
      <c r="Q782" s="265"/>
      <c r="R782" s="265"/>
      <c r="S782" s="265"/>
      <c r="T782" s="266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7" t="s">
        <v>149</v>
      </c>
      <c r="AU782" s="267" t="s">
        <v>90</v>
      </c>
      <c r="AV782" s="15" t="s">
        <v>135</v>
      </c>
      <c r="AW782" s="15" t="s">
        <v>36</v>
      </c>
      <c r="AX782" s="15" t="s">
        <v>88</v>
      </c>
      <c r="AY782" s="267" t="s">
        <v>128</v>
      </c>
    </row>
    <row r="783" s="2" customFormat="1" ht="24.15" customHeight="1">
      <c r="A783" s="38"/>
      <c r="B783" s="39"/>
      <c r="C783" s="268" t="s">
        <v>606</v>
      </c>
      <c r="D783" s="268" t="s">
        <v>364</v>
      </c>
      <c r="E783" s="269" t="s">
        <v>607</v>
      </c>
      <c r="F783" s="270" t="s">
        <v>608</v>
      </c>
      <c r="G783" s="271" t="s">
        <v>200</v>
      </c>
      <c r="H783" s="272">
        <v>54.5</v>
      </c>
      <c r="I783" s="273"/>
      <c r="J783" s="274">
        <f>ROUND(I783*H783,2)</f>
        <v>0</v>
      </c>
      <c r="K783" s="270" t="s">
        <v>134</v>
      </c>
      <c r="L783" s="275"/>
      <c r="M783" s="276" t="s">
        <v>1</v>
      </c>
      <c r="N783" s="277" t="s">
        <v>45</v>
      </c>
      <c r="O783" s="91"/>
      <c r="P783" s="227">
        <f>O783*H783</f>
        <v>0</v>
      </c>
      <c r="Q783" s="227">
        <v>0.036999999999999998</v>
      </c>
      <c r="R783" s="227">
        <f>Q783*H783</f>
        <v>2.0164999999999997</v>
      </c>
      <c r="S783" s="227">
        <v>0</v>
      </c>
      <c r="T783" s="228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29" t="s">
        <v>192</v>
      </c>
      <c r="AT783" s="229" t="s">
        <v>364</v>
      </c>
      <c r="AU783" s="229" t="s">
        <v>90</v>
      </c>
      <c r="AY783" s="17" t="s">
        <v>128</v>
      </c>
      <c r="BE783" s="230">
        <f>IF(N783="základní",J783,0)</f>
        <v>0</v>
      </c>
      <c r="BF783" s="230">
        <f>IF(N783="snížená",J783,0)</f>
        <v>0</v>
      </c>
      <c r="BG783" s="230">
        <f>IF(N783="zákl. přenesená",J783,0)</f>
        <v>0</v>
      </c>
      <c r="BH783" s="230">
        <f>IF(N783="sníž. přenesená",J783,0)</f>
        <v>0</v>
      </c>
      <c r="BI783" s="230">
        <f>IF(N783="nulová",J783,0)</f>
        <v>0</v>
      </c>
      <c r="BJ783" s="17" t="s">
        <v>88</v>
      </c>
      <c r="BK783" s="230">
        <f>ROUND(I783*H783,2)</f>
        <v>0</v>
      </c>
      <c r="BL783" s="17" t="s">
        <v>135</v>
      </c>
      <c r="BM783" s="229" t="s">
        <v>609</v>
      </c>
    </row>
    <row r="784" s="2" customFormat="1">
      <c r="A784" s="38"/>
      <c r="B784" s="39"/>
      <c r="C784" s="40"/>
      <c r="D784" s="231" t="s">
        <v>137</v>
      </c>
      <c r="E784" s="40"/>
      <c r="F784" s="232" t="s">
        <v>608</v>
      </c>
      <c r="G784" s="40"/>
      <c r="H784" s="40"/>
      <c r="I784" s="233"/>
      <c r="J784" s="40"/>
      <c r="K784" s="40"/>
      <c r="L784" s="44"/>
      <c r="M784" s="234"/>
      <c r="N784" s="235"/>
      <c r="O784" s="91"/>
      <c r="P784" s="91"/>
      <c r="Q784" s="91"/>
      <c r="R784" s="91"/>
      <c r="S784" s="91"/>
      <c r="T784" s="92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137</v>
      </c>
      <c r="AU784" s="17" t="s">
        <v>90</v>
      </c>
    </row>
    <row r="785" s="13" customFormat="1">
      <c r="A785" s="13"/>
      <c r="B785" s="236"/>
      <c r="C785" s="237"/>
      <c r="D785" s="231" t="s">
        <v>149</v>
      </c>
      <c r="E785" s="238" t="s">
        <v>1</v>
      </c>
      <c r="F785" s="239" t="s">
        <v>585</v>
      </c>
      <c r="G785" s="237"/>
      <c r="H785" s="238" t="s">
        <v>1</v>
      </c>
      <c r="I785" s="240"/>
      <c r="J785" s="237"/>
      <c r="K785" s="237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149</v>
      </c>
      <c r="AU785" s="245" t="s">
        <v>90</v>
      </c>
      <c r="AV785" s="13" t="s">
        <v>88</v>
      </c>
      <c r="AW785" s="13" t="s">
        <v>36</v>
      </c>
      <c r="AX785" s="13" t="s">
        <v>80</v>
      </c>
      <c r="AY785" s="245" t="s">
        <v>128</v>
      </c>
    </row>
    <row r="786" s="13" customFormat="1">
      <c r="A786" s="13"/>
      <c r="B786" s="236"/>
      <c r="C786" s="237"/>
      <c r="D786" s="231" t="s">
        <v>149</v>
      </c>
      <c r="E786" s="238" t="s">
        <v>1</v>
      </c>
      <c r="F786" s="239" t="s">
        <v>278</v>
      </c>
      <c r="G786" s="237"/>
      <c r="H786" s="238" t="s">
        <v>1</v>
      </c>
      <c r="I786" s="240"/>
      <c r="J786" s="237"/>
      <c r="K786" s="237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149</v>
      </c>
      <c r="AU786" s="245" t="s">
        <v>90</v>
      </c>
      <c r="AV786" s="13" t="s">
        <v>88</v>
      </c>
      <c r="AW786" s="13" t="s">
        <v>36</v>
      </c>
      <c r="AX786" s="13" t="s">
        <v>80</v>
      </c>
      <c r="AY786" s="245" t="s">
        <v>128</v>
      </c>
    </row>
    <row r="787" s="14" customFormat="1">
      <c r="A787" s="14"/>
      <c r="B787" s="246"/>
      <c r="C787" s="247"/>
      <c r="D787" s="231" t="s">
        <v>149</v>
      </c>
      <c r="E787" s="248" t="s">
        <v>1</v>
      </c>
      <c r="F787" s="249" t="s">
        <v>433</v>
      </c>
      <c r="G787" s="247"/>
      <c r="H787" s="250">
        <v>54.5</v>
      </c>
      <c r="I787" s="251"/>
      <c r="J787" s="247"/>
      <c r="K787" s="247"/>
      <c r="L787" s="252"/>
      <c r="M787" s="253"/>
      <c r="N787" s="254"/>
      <c r="O787" s="254"/>
      <c r="P787" s="254"/>
      <c r="Q787" s="254"/>
      <c r="R787" s="254"/>
      <c r="S787" s="254"/>
      <c r="T787" s="25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6" t="s">
        <v>149</v>
      </c>
      <c r="AU787" s="256" t="s">
        <v>90</v>
      </c>
      <c r="AV787" s="14" t="s">
        <v>90</v>
      </c>
      <c r="AW787" s="14" t="s">
        <v>36</v>
      </c>
      <c r="AX787" s="14" t="s">
        <v>80</v>
      </c>
      <c r="AY787" s="256" t="s">
        <v>128</v>
      </c>
    </row>
    <row r="788" s="15" customFormat="1">
      <c r="A788" s="15"/>
      <c r="B788" s="257"/>
      <c r="C788" s="258"/>
      <c r="D788" s="231" t="s">
        <v>149</v>
      </c>
      <c r="E788" s="259" t="s">
        <v>1</v>
      </c>
      <c r="F788" s="260" t="s">
        <v>162</v>
      </c>
      <c r="G788" s="258"/>
      <c r="H788" s="261">
        <v>54.5</v>
      </c>
      <c r="I788" s="262"/>
      <c r="J788" s="258"/>
      <c r="K788" s="258"/>
      <c r="L788" s="263"/>
      <c r="M788" s="264"/>
      <c r="N788" s="265"/>
      <c r="O788" s="265"/>
      <c r="P788" s="265"/>
      <c r="Q788" s="265"/>
      <c r="R788" s="265"/>
      <c r="S788" s="265"/>
      <c r="T788" s="266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7" t="s">
        <v>149</v>
      </c>
      <c r="AU788" s="267" t="s">
        <v>90</v>
      </c>
      <c r="AV788" s="15" t="s">
        <v>135</v>
      </c>
      <c r="AW788" s="15" t="s">
        <v>36</v>
      </c>
      <c r="AX788" s="15" t="s">
        <v>88</v>
      </c>
      <c r="AY788" s="267" t="s">
        <v>128</v>
      </c>
    </row>
    <row r="789" s="2" customFormat="1" ht="33" customHeight="1">
      <c r="A789" s="38"/>
      <c r="B789" s="39"/>
      <c r="C789" s="218" t="s">
        <v>610</v>
      </c>
      <c r="D789" s="218" t="s">
        <v>130</v>
      </c>
      <c r="E789" s="219" t="s">
        <v>611</v>
      </c>
      <c r="F789" s="220" t="s">
        <v>612</v>
      </c>
      <c r="G789" s="221" t="s">
        <v>133</v>
      </c>
      <c r="H789" s="222">
        <v>8</v>
      </c>
      <c r="I789" s="223"/>
      <c r="J789" s="224">
        <f>ROUND(I789*H789,2)</f>
        <v>0</v>
      </c>
      <c r="K789" s="220" t="s">
        <v>134</v>
      </c>
      <c r="L789" s="44"/>
      <c r="M789" s="225" t="s">
        <v>1</v>
      </c>
      <c r="N789" s="226" t="s">
        <v>45</v>
      </c>
      <c r="O789" s="91"/>
      <c r="P789" s="227">
        <f>O789*H789</f>
        <v>0</v>
      </c>
      <c r="Q789" s="227">
        <v>0.001</v>
      </c>
      <c r="R789" s="227">
        <f>Q789*H789</f>
        <v>0.0080000000000000002</v>
      </c>
      <c r="S789" s="227">
        <v>0</v>
      </c>
      <c r="T789" s="228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29" t="s">
        <v>135</v>
      </c>
      <c r="AT789" s="229" t="s">
        <v>130</v>
      </c>
      <c r="AU789" s="229" t="s">
        <v>90</v>
      </c>
      <c r="AY789" s="17" t="s">
        <v>128</v>
      </c>
      <c r="BE789" s="230">
        <f>IF(N789="základní",J789,0)</f>
        <v>0</v>
      </c>
      <c r="BF789" s="230">
        <f>IF(N789="snížená",J789,0)</f>
        <v>0</v>
      </c>
      <c r="BG789" s="230">
        <f>IF(N789="zákl. přenesená",J789,0)</f>
        <v>0</v>
      </c>
      <c r="BH789" s="230">
        <f>IF(N789="sníž. přenesená",J789,0)</f>
        <v>0</v>
      </c>
      <c r="BI789" s="230">
        <f>IF(N789="nulová",J789,0)</f>
        <v>0</v>
      </c>
      <c r="BJ789" s="17" t="s">
        <v>88</v>
      </c>
      <c r="BK789" s="230">
        <f>ROUND(I789*H789,2)</f>
        <v>0</v>
      </c>
      <c r="BL789" s="17" t="s">
        <v>135</v>
      </c>
      <c r="BM789" s="229" t="s">
        <v>613</v>
      </c>
    </row>
    <row r="790" s="2" customFormat="1">
      <c r="A790" s="38"/>
      <c r="B790" s="39"/>
      <c r="C790" s="40"/>
      <c r="D790" s="231" t="s">
        <v>137</v>
      </c>
      <c r="E790" s="40"/>
      <c r="F790" s="232" t="s">
        <v>614</v>
      </c>
      <c r="G790" s="40"/>
      <c r="H790" s="40"/>
      <c r="I790" s="233"/>
      <c r="J790" s="40"/>
      <c r="K790" s="40"/>
      <c r="L790" s="44"/>
      <c r="M790" s="234"/>
      <c r="N790" s="235"/>
      <c r="O790" s="91"/>
      <c r="P790" s="91"/>
      <c r="Q790" s="91"/>
      <c r="R790" s="91"/>
      <c r="S790" s="91"/>
      <c r="T790" s="92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137</v>
      </c>
      <c r="AU790" s="17" t="s">
        <v>90</v>
      </c>
    </row>
    <row r="791" s="13" customFormat="1">
      <c r="A791" s="13"/>
      <c r="B791" s="236"/>
      <c r="C791" s="237"/>
      <c r="D791" s="231" t="s">
        <v>149</v>
      </c>
      <c r="E791" s="238" t="s">
        <v>1</v>
      </c>
      <c r="F791" s="239" t="s">
        <v>585</v>
      </c>
      <c r="G791" s="237"/>
      <c r="H791" s="238" t="s">
        <v>1</v>
      </c>
      <c r="I791" s="240"/>
      <c r="J791" s="237"/>
      <c r="K791" s="237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149</v>
      </c>
      <c r="AU791" s="245" t="s">
        <v>90</v>
      </c>
      <c r="AV791" s="13" t="s">
        <v>88</v>
      </c>
      <c r="AW791" s="13" t="s">
        <v>36</v>
      </c>
      <c r="AX791" s="13" t="s">
        <v>80</v>
      </c>
      <c r="AY791" s="245" t="s">
        <v>128</v>
      </c>
    </row>
    <row r="792" s="13" customFormat="1">
      <c r="A792" s="13"/>
      <c r="B792" s="236"/>
      <c r="C792" s="237"/>
      <c r="D792" s="231" t="s">
        <v>149</v>
      </c>
      <c r="E792" s="238" t="s">
        <v>1</v>
      </c>
      <c r="F792" s="239" t="s">
        <v>278</v>
      </c>
      <c r="G792" s="237"/>
      <c r="H792" s="238" t="s">
        <v>1</v>
      </c>
      <c r="I792" s="240"/>
      <c r="J792" s="237"/>
      <c r="K792" s="237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149</v>
      </c>
      <c r="AU792" s="245" t="s">
        <v>90</v>
      </c>
      <c r="AV792" s="13" t="s">
        <v>88</v>
      </c>
      <c r="AW792" s="13" t="s">
        <v>36</v>
      </c>
      <c r="AX792" s="13" t="s">
        <v>80</v>
      </c>
      <c r="AY792" s="245" t="s">
        <v>128</v>
      </c>
    </row>
    <row r="793" s="14" customFormat="1">
      <c r="A793" s="14"/>
      <c r="B793" s="246"/>
      <c r="C793" s="247"/>
      <c r="D793" s="231" t="s">
        <v>149</v>
      </c>
      <c r="E793" s="248" t="s">
        <v>1</v>
      </c>
      <c r="F793" s="249" t="s">
        <v>192</v>
      </c>
      <c r="G793" s="247"/>
      <c r="H793" s="250">
        <v>8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149</v>
      </c>
      <c r="AU793" s="256" t="s">
        <v>90</v>
      </c>
      <c r="AV793" s="14" t="s">
        <v>90</v>
      </c>
      <c r="AW793" s="14" t="s">
        <v>36</v>
      </c>
      <c r="AX793" s="14" t="s">
        <v>80</v>
      </c>
      <c r="AY793" s="256" t="s">
        <v>128</v>
      </c>
    </row>
    <row r="794" s="15" customFormat="1">
      <c r="A794" s="15"/>
      <c r="B794" s="257"/>
      <c r="C794" s="258"/>
      <c r="D794" s="231" t="s">
        <v>149</v>
      </c>
      <c r="E794" s="259" t="s">
        <v>1</v>
      </c>
      <c r="F794" s="260" t="s">
        <v>162</v>
      </c>
      <c r="G794" s="258"/>
      <c r="H794" s="261">
        <v>8</v>
      </c>
      <c r="I794" s="262"/>
      <c r="J794" s="258"/>
      <c r="K794" s="258"/>
      <c r="L794" s="263"/>
      <c r="M794" s="264"/>
      <c r="N794" s="265"/>
      <c r="O794" s="265"/>
      <c r="P794" s="265"/>
      <c r="Q794" s="265"/>
      <c r="R794" s="265"/>
      <c r="S794" s="265"/>
      <c r="T794" s="266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7" t="s">
        <v>149</v>
      </c>
      <c r="AU794" s="267" t="s">
        <v>90</v>
      </c>
      <c r="AV794" s="15" t="s">
        <v>135</v>
      </c>
      <c r="AW794" s="15" t="s">
        <v>36</v>
      </c>
      <c r="AX794" s="15" t="s">
        <v>88</v>
      </c>
      <c r="AY794" s="267" t="s">
        <v>128</v>
      </c>
    </row>
    <row r="795" s="2" customFormat="1" ht="21.75" customHeight="1">
      <c r="A795" s="38"/>
      <c r="B795" s="39"/>
      <c r="C795" s="268" t="s">
        <v>615</v>
      </c>
      <c r="D795" s="268" t="s">
        <v>364</v>
      </c>
      <c r="E795" s="269" t="s">
        <v>616</v>
      </c>
      <c r="F795" s="270" t="s">
        <v>617</v>
      </c>
      <c r="G795" s="271" t="s">
        <v>133</v>
      </c>
      <c r="H795" s="272">
        <v>8</v>
      </c>
      <c r="I795" s="273"/>
      <c r="J795" s="274">
        <f>ROUND(I795*H795,2)</f>
        <v>0</v>
      </c>
      <c r="K795" s="270" t="s">
        <v>134</v>
      </c>
      <c r="L795" s="275"/>
      <c r="M795" s="276" t="s">
        <v>1</v>
      </c>
      <c r="N795" s="277" t="s">
        <v>45</v>
      </c>
      <c r="O795" s="91"/>
      <c r="P795" s="227">
        <f>O795*H795</f>
        <v>0</v>
      </c>
      <c r="Q795" s="227">
        <v>0.00089999999999999998</v>
      </c>
      <c r="R795" s="227">
        <f>Q795*H795</f>
        <v>0.0071999999999999998</v>
      </c>
      <c r="S795" s="227">
        <v>0</v>
      </c>
      <c r="T795" s="228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29" t="s">
        <v>192</v>
      </c>
      <c r="AT795" s="229" t="s">
        <v>364</v>
      </c>
      <c r="AU795" s="229" t="s">
        <v>90</v>
      </c>
      <c r="AY795" s="17" t="s">
        <v>128</v>
      </c>
      <c r="BE795" s="230">
        <f>IF(N795="základní",J795,0)</f>
        <v>0</v>
      </c>
      <c r="BF795" s="230">
        <f>IF(N795="snížená",J795,0)</f>
        <v>0</v>
      </c>
      <c r="BG795" s="230">
        <f>IF(N795="zákl. přenesená",J795,0)</f>
        <v>0</v>
      </c>
      <c r="BH795" s="230">
        <f>IF(N795="sníž. přenesená",J795,0)</f>
        <v>0</v>
      </c>
      <c r="BI795" s="230">
        <f>IF(N795="nulová",J795,0)</f>
        <v>0</v>
      </c>
      <c r="BJ795" s="17" t="s">
        <v>88</v>
      </c>
      <c r="BK795" s="230">
        <f>ROUND(I795*H795,2)</f>
        <v>0</v>
      </c>
      <c r="BL795" s="17" t="s">
        <v>135</v>
      </c>
      <c r="BM795" s="229" t="s">
        <v>618</v>
      </c>
    </row>
    <row r="796" s="2" customFormat="1">
      <c r="A796" s="38"/>
      <c r="B796" s="39"/>
      <c r="C796" s="40"/>
      <c r="D796" s="231" t="s">
        <v>137</v>
      </c>
      <c r="E796" s="40"/>
      <c r="F796" s="232" t="s">
        <v>617</v>
      </c>
      <c r="G796" s="40"/>
      <c r="H796" s="40"/>
      <c r="I796" s="233"/>
      <c r="J796" s="40"/>
      <c r="K796" s="40"/>
      <c r="L796" s="44"/>
      <c r="M796" s="234"/>
      <c r="N796" s="235"/>
      <c r="O796" s="91"/>
      <c r="P796" s="91"/>
      <c r="Q796" s="91"/>
      <c r="R796" s="91"/>
      <c r="S796" s="91"/>
      <c r="T796" s="92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137</v>
      </c>
      <c r="AU796" s="17" t="s">
        <v>90</v>
      </c>
    </row>
    <row r="797" s="13" customFormat="1">
      <c r="A797" s="13"/>
      <c r="B797" s="236"/>
      <c r="C797" s="237"/>
      <c r="D797" s="231" t="s">
        <v>149</v>
      </c>
      <c r="E797" s="238" t="s">
        <v>1</v>
      </c>
      <c r="F797" s="239" t="s">
        <v>585</v>
      </c>
      <c r="G797" s="237"/>
      <c r="H797" s="238" t="s">
        <v>1</v>
      </c>
      <c r="I797" s="240"/>
      <c r="J797" s="237"/>
      <c r="K797" s="237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149</v>
      </c>
      <c r="AU797" s="245" t="s">
        <v>90</v>
      </c>
      <c r="AV797" s="13" t="s">
        <v>88</v>
      </c>
      <c r="AW797" s="13" t="s">
        <v>36</v>
      </c>
      <c r="AX797" s="13" t="s">
        <v>80</v>
      </c>
      <c r="AY797" s="245" t="s">
        <v>128</v>
      </c>
    </row>
    <row r="798" s="13" customFormat="1">
      <c r="A798" s="13"/>
      <c r="B798" s="236"/>
      <c r="C798" s="237"/>
      <c r="D798" s="231" t="s">
        <v>149</v>
      </c>
      <c r="E798" s="238" t="s">
        <v>1</v>
      </c>
      <c r="F798" s="239" t="s">
        <v>278</v>
      </c>
      <c r="G798" s="237"/>
      <c r="H798" s="238" t="s">
        <v>1</v>
      </c>
      <c r="I798" s="240"/>
      <c r="J798" s="237"/>
      <c r="K798" s="237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149</v>
      </c>
      <c r="AU798" s="245" t="s">
        <v>90</v>
      </c>
      <c r="AV798" s="13" t="s">
        <v>88</v>
      </c>
      <c r="AW798" s="13" t="s">
        <v>36</v>
      </c>
      <c r="AX798" s="13" t="s">
        <v>80</v>
      </c>
      <c r="AY798" s="245" t="s">
        <v>128</v>
      </c>
    </row>
    <row r="799" s="14" customFormat="1">
      <c r="A799" s="14"/>
      <c r="B799" s="246"/>
      <c r="C799" s="247"/>
      <c r="D799" s="231" t="s">
        <v>149</v>
      </c>
      <c r="E799" s="248" t="s">
        <v>1</v>
      </c>
      <c r="F799" s="249" t="s">
        <v>192</v>
      </c>
      <c r="G799" s="247"/>
      <c r="H799" s="250">
        <v>8</v>
      </c>
      <c r="I799" s="251"/>
      <c r="J799" s="247"/>
      <c r="K799" s="247"/>
      <c r="L799" s="252"/>
      <c r="M799" s="253"/>
      <c r="N799" s="254"/>
      <c r="O799" s="254"/>
      <c r="P799" s="254"/>
      <c r="Q799" s="254"/>
      <c r="R799" s="254"/>
      <c r="S799" s="254"/>
      <c r="T799" s="25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6" t="s">
        <v>149</v>
      </c>
      <c r="AU799" s="256" t="s">
        <v>90</v>
      </c>
      <c r="AV799" s="14" t="s">
        <v>90</v>
      </c>
      <c r="AW799" s="14" t="s">
        <v>36</v>
      </c>
      <c r="AX799" s="14" t="s">
        <v>80</v>
      </c>
      <c r="AY799" s="256" t="s">
        <v>128</v>
      </c>
    </row>
    <row r="800" s="15" customFormat="1">
      <c r="A800" s="15"/>
      <c r="B800" s="257"/>
      <c r="C800" s="258"/>
      <c r="D800" s="231" t="s">
        <v>149</v>
      </c>
      <c r="E800" s="259" t="s">
        <v>1</v>
      </c>
      <c r="F800" s="260" t="s">
        <v>162</v>
      </c>
      <c r="G800" s="258"/>
      <c r="H800" s="261">
        <v>8</v>
      </c>
      <c r="I800" s="262"/>
      <c r="J800" s="258"/>
      <c r="K800" s="258"/>
      <c r="L800" s="263"/>
      <c r="M800" s="264"/>
      <c r="N800" s="265"/>
      <c r="O800" s="265"/>
      <c r="P800" s="265"/>
      <c r="Q800" s="265"/>
      <c r="R800" s="265"/>
      <c r="S800" s="265"/>
      <c r="T800" s="266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7" t="s">
        <v>149</v>
      </c>
      <c r="AU800" s="267" t="s">
        <v>90</v>
      </c>
      <c r="AV800" s="15" t="s">
        <v>135</v>
      </c>
      <c r="AW800" s="15" t="s">
        <v>36</v>
      </c>
      <c r="AX800" s="15" t="s">
        <v>88</v>
      </c>
      <c r="AY800" s="267" t="s">
        <v>128</v>
      </c>
    </row>
    <row r="801" s="2" customFormat="1" ht="33" customHeight="1">
      <c r="A801" s="38"/>
      <c r="B801" s="39"/>
      <c r="C801" s="218" t="s">
        <v>619</v>
      </c>
      <c r="D801" s="218" t="s">
        <v>130</v>
      </c>
      <c r="E801" s="219" t="s">
        <v>620</v>
      </c>
      <c r="F801" s="220" t="s">
        <v>621</v>
      </c>
      <c r="G801" s="221" t="s">
        <v>200</v>
      </c>
      <c r="H801" s="222">
        <v>6</v>
      </c>
      <c r="I801" s="223"/>
      <c r="J801" s="224">
        <f>ROUND(I801*H801,2)</f>
        <v>0</v>
      </c>
      <c r="K801" s="220" t="s">
        <v>134</v>
      </c>
      <c r="L801" s="44"/>
      <c r="M801" s="225" t="s">
        <v>1</v>
      </c>
      <c r="N801" s="226" t="s">
        <v>45</v>
      </c>
      <c r="O801" s="91"/>
      <c r="P801" s="227">
        <f>O801*H801</f>
        <v>0</v>
      </c>
      <c r="Q801" s="227">
        <v>8.0000000000000007E-05</v>
      </c>
      <c r="R801" s="227">
        <f>Q801*H801</f>
        <v>0.00048000000000000007</v>
      </c>
      <c r="S801" s="227">
        <v>0</v>
      </c>
      <c r="T801" s="228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29" t="s">
        <v>135</v>
      </c>
      <c r="AT801" s="229" t="s">
        <v>130</v>
      </c>
      <c r="AU801" s="229" t="s">
        <v>90</v>
      </c>
      <c r="AY801" s="17" t="s">
        <v>128</v>
      </c>
      <c r="BE801" s="230">
        <f>IF(N801="základní",J801,0)</f>
        <v>0</v>
      </c>
      <c r="BF801" s="230">
        <f>IF(N801="snížená",J801,0)</f>
        <v>0</v>
      </c>
      <c r="BG801" s="230">
        <f>IF(N801="zákl. přenesená",J801,0)</f>
        <v>0</v>
      </c>
      <c r="BH801" s="230">
        <f>IF(N801="sníž. přenesená",J801,0)</f>
        <v>0</v>
      </c>
      <c r="BI801" s="230">
        <f>IF(N801="nulová",J801,0)</f>
        <v>0</v>
      </c>
      <c r="BJ801" s="17" t="s">
        <v>88</v>
      </c>
      <c r="BK801" s="230">
        <f>ROUND(I801*H801,2)</f>
        <v>0</v>
      </c>
      <c r="BL801" s="17" t="s">
        <v>135</v>
      </c>
      <c r="BM801" s="229" t="s">
        <v>622</v>
      </c>
    </row>
    <row r="802" s="2" customFormat="1">
      <c r="A802" s="38"/>
      <c r="B802" s="39"/>
      <c r="C802" s="40"/>
      <c r="D802" s="231" t="s">
        <v>137</v>
      </c>
      <c r="E802" s="40"/>
      <c r="F802" s="232" t="s">
        <v>623</v>
      </c>
      <c r="G802" s="40"/>
      <c r="H802" s="40"/>
      <c r="I802" s="233"/>
      <c r="J802" s="40"/>
      <c r="K802" s="40"/>
      <c r="L802" s="44"/>
      <c r="M802" s="234"/>
      <c r="N802" s="235"/>
      <c r="O802" s="91"/>
      <c r="P802" s="91"/>
      <c r="Q802" s="91"/>
      <c r="R802" s="91"/>
      <c r="S802" s="91"/>
      <c r="T802" s="92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137</v>
      </c>
      <c r="AU802" s="17" t="s">
        <v>90</v>
      </c>
    </row>
    <row r="803" s="13" customFormat="1">
      <c r="A803" s="13"/>
      <c r="B803" s="236"/>
      <c r="C803" s="237"/>
      <c r="D803" s="231" t="s">
        <v>149</v>
      </c>
      <c r="E803" s="238" t="s">
        <v>1</v>
      </c>
      <c r="F803" s="239" t="s">
        <v>624</v>
      </c>
      <c r="G803" s="237"/>
      <c r="H803" s="238" t="s">
        <v>1</v>
      </c>
      <c r="I803" s="240"/>
      <c r="J803" s="237"/>
      <c r="K803" s="237"/>
      <c r="L803" s="241"/>
      <c r="M803" s="242"/>
      <c r="N803" s="243"/>
      <c r="O803" s="243"/>
      <c r="P803" s="243"/>
      <c r="Q803" s="243"/>
      <c r="R803" s="243"/>
      <c r="S803" s="243"/>
      <c r="T803" s="24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5" t="s">
        <v>149</v>
      </c>
      <c r="AU803" s="245" t="s">
        <v>90</v>
      </c>
      <c r="AV803" s="13" t="s">
        <v>88</v>
      </c>
      <c r="AW803" s="13" t="s">
        <v>36</v>
      </c>
      <c r="AX803" s="13" t="s">
        <v>80</v>
      </c>
      <c r="AY803" s="245" t="s">
        <v>128</v>
      </c>
    </row>
    <row r="804" s="13" customFormat="1">
      <c r="A804" s="13"/>
      <c r="B804" s="236"/>
      <c r="C804" s="237"/>
      <c r="D804" s="231" t="s">
        <v>149</v>
      </c>
      <c r="E804" s="238" t="s">
        <v>1</v>
      </c>
      <c r="F804" s="239" t="s">
        <v>202</v>
      </c>
      <c r="G804" s="237"/>
      <c r="H804" s="238" t="s">
        <v>1</v>
      </c>
      <c r="I804" s="240"/>
      <c r="J804" s="237"/>
      <c r="K804" s="237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149</v>
      </c>
      <c r="AU804" s="245" t="s">
        <v>90</v>
      </c>
      <c r="AV804" s="13" t="s">
        <v>88</v>
      </c>
      <c r="AW804" s="13" t="s">
        <v>36</v>
      </c>
      <c r="AX804" s="13" t="s">
        <v>80</v>
      </c>
      <c r="AY804" s="245" t="s">
        <v>128</v>
      </c>
    </row>
    <row r="805" s="14" customFormat="1">
      <c r="A805" s="14"/>
      <c r="B805" s="246"/>
      <c r="C805" s="247"/>
      <c r="D805" s="231" t="s">
        <v>149</v>
      </c>
      <c r="E805" s="248" t="s">
        <v>1</v>
      </c>
      <c r="F805" s="249" t="s">
        <v>192</v>
      </c>
      <c r="G805" s="247"/>
      <c r="H805" s="250">
        <v>8</v>
      </c>
      <c r="I805" s="251"/>
      <c r="J805" s="247"/>
      <c r="K805" s="247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149</v>
      </c>
      <c r="AU805" s="256" t="s">
        <v>90</v>
      </c>
      <c r="AV805" s="14" t="s">
        <v>90</v>
      </c>
      <c r="AW805" s="14" t="s">
        <v>36</v>
      </c>
      <c r="AX805" s="14" t="s">
        <v>80</v>
      </c>
      <c r="AY805" s="256" t="s">
        <v>128</v>
      </c>
    </row>
    <row r="806" s="13" customFormat="1">
      <c r="A806" s="13"/>
      <c r="B806" s="236"/>
      <c r="C806" s="237"/>
      <c r="D806" s="231" t="s">
        <v>149</v>
      </c>
      <c r="E806" s="238" t="s">
        <v>1</v>
      </c>
      <c r="F806" s="239" t="s">
        <v>155</v>
      </c>
      <c r="G806" s="237"/>
      <c r="H806" s="238" t="s">
        <v>1</v>
      </c>
      <c r="I806" s="240"/>
      <c r="J806" s="237"/>
      <c r="K806" s="237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149</v>
      </c>
      <c r="AU806" s="245" t="s">
        <v>90</v>
      </c>
      <c r="AV806" s="13" t="s">
        <v>88</v>
      </c>
      <c r="AW806" s="13" t="s">
        <v>36</v>
      </c>
      <c r="AX806" s="13" t="s">
        <v>80</v>
      </c>
      <c r="AY806" s="245" t="s">
        <v>128</v>
      </c>
    </row>
    <row r="807" s="14" customFormat="1">
      <c r="A807" s="14"/>
      <c r="B807" s="246"/>
      <c r="C807" s="247"/>
      <c r="D807" s="231" t="s">
        <v>149</v>
      </c>
      <c r="E807" s="248" t="s">
        <v>1</v>
      </c>
      <c r="F807" s="249" t="s">
        <v>432</v>
      </c>
      <c r="G807" s="247"/>
      <c r="H807" s="250">
        <v>6</v>
      </c>
      <c r="I807" s="251"/>
      <c r="J807" s="247"/>
      <c r="K807" s="247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149</v>
      </c>
      <c r="AU807" s="256" t="s">
        <v>90</v>
      </c>
      <c r="AV807" s="14" t="s">
        <v>90</v>
      </c>
      <c r="AW807" s="14" t="s">
        <v>36</v>
      </c>
      <c r="AX807" s="14" t="s">
        <v>88</v>
      </c>
      <c r="AY807" s="256" t="s">
        <v>128</v>
      </c>
    </row>
    <row r="808" s="2" customFormat="1" ht="24.15" customHeight="1">
      <c r="A808" s="38"/>
      <c r="B808" s="39"/>
      <c r="C808" s="268" t="s">
        <v>625</v>
      </c>
      <c r="D808" s="268" t="s">
        <v>364</v>
      </c>
      <c r="E808" s="269" t="s">
        <v>626</v>
      </c>
      <c r="F808" s="270" t="s">
        <v>627</v>
      </c>
      <c r="G808" s="271" t="s">
        <v>200</v>
      </c>
      <c r="H808" s="272">
        <v>6.0899999999999999</v>
      </c>
      <c r="I808" s="273"/>
      <c r="J808" s="274">
        <f>ROUND(I808*H808,2)</f>
        <v>0</v>
      </c>
      <c r="K808" s="270" t="s">
        <v>134</v>
      </c>
      <c r="L808" s="275"/>
      <c r="M808" s="276" t="s">
        <v>1</v>
      </c>
      <c r="N808" s="277" t="s">
        <v>45</v>
      </c>
      <c r="O808" s="91"/>
      <c r="P808" s="227">
        <f>O808*H808</f>
        <v>0</v>
      </c>
      <c r="Q808" s="227">
        <v>0.10000000000000001</v>
      </c>
      <c r="R808" s="227">
        <f>Q808*H808</f>
        <v>0.60899999999999999</v>
      </c>
      <c r="S808" s="227">
        <v>0</v>
      </c>
      <c r="T808" s="228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29" t="s">
        <v>192</v>
      </c>
      <c r="AT808" s="229" t="s">
        <v>364</v>
      </c>
      <c r="AU808" s="229" t="s">
        <v>90</v>
      </c>
      <c r="AY808" s="17" t="s">
        <v>128</v>
      </c>
      <c r="BE808" s="230">
        <f>IF(N808="základní",J808,0)</f>
        <v>0</v>
      </c>
      <c r="BF808" s="230">
        <f>IF(N808="snížená",J808,0)</f>
        <v>0</v>
      </c>
      <c r="BG808" s="230">
        <f>IF(N808="zákl. přenesená",J808,0)</f>
        <v>0</v>
      </c>
      <c r="BH808" s="230">
        <f>IF(N808="sníž. přenesená",J808,0)</f>
        <v>0</v>
      </c>
      <c r="BI808" s="230">
        <f>IF(N808="nulová",J808,0)</f>
        <v>0</v>
      </c>
      <c r="BJ808" s="17" t="s">
        <v>88</v>
      </c>
      <c r="BK808" s="230">
        <f>ROUND(I808*H808,2)</f>
        <v>0</v>
      </c>
      <c r="BL808" s="17" t="s">
        <v>135</v>
      </c>
      <c r="BM808" s="229" t="s">
        <v>628</v>
      </c>
    </row>
    <row r="809" s="2" customFormat="1">
      <c r="A809" s="38"/>
      <c r="B809" s="39"/>
      <c r="C809" s="40"/>
      <c r="D809" s="231" t="s">
        <v>137</v>
      </c>
      <c r="E809" s="40"/>
      <c r="F809" s="232" t="s">
        <v>627</v>
      </c>
      <c r="G809" s="40"/>
      <c r="H809" s="40"/>
      <c r="I809" s="233"/>
      <c r="J809" s="40"/>
      <c r="K809" s="40"/>
      <c r="L809" s="44"/>
      <c r="M809" s="234"/>
      <c r="N809" s="235"/>
      <c r="O809" s="91"/>
      <c r="P809" s="91"/>
      <c r="Q809" s="91"/>
      <c r="R809" s="91"/>
      <c r="S809" s="91"/>
      <c r="T809" s="92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137</v>
      </c>
      <c r="AU809" s="17" t="s">
        <v>90</v>
      </c>
    </row>
    <row r="810" s="13" customFormat="1">
      <c r="A810" s="13"/>
      <c r="B810" s="236"/>
      <c r="C810" s="237"/>
      <c r="D810" s="231" t="s">
        <v>149</v>
      </c>
      <c r="E810" s="238" t="s">
        <v>1</v>
      </c>
      <c r="F810" s="239" t="s">
        <v>624</v>
      </c>
      <c r="G810" s="237"/>
      <c r="H810" s="238" t="s">
        <v>1</v>
      </c>
      <c r="I810" s="240"/>
      <c r="J810" s="237"/>
      <c r="K810" s="237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149</v>
      </c>
      <c r="AU810" s="245" t="s">
        <v>90</v>
      </c>
      <c r="AV810" s="13" t="s">
        <v>88</v>
      </c>
      <c r="AW810" s="13" t="s">
        <v>36</v>
      </c>
      <c r="AX810" s="13" t="s">
        <v>80</v>
      </c>
      <c r="AY810" s="245" t="s">
        <v>128</v>
      </c>
    </row>
    <row r="811" s="13" customFormat="1">
      <c r="A811" s="13"/>
      <c r="B811" s="236"/>
      <c r="C811" s="237"/>
      <c r="D811" s="231" t="s">
        <v>149</v>
      </c>
      <c r="E811" s="238" t="s">
        <v>1</v>
      </c>
      <c r="F811" s="239" t="s">
        <v>202</v>
      </c>
      <c r="G811" s="237"/>
      <c r="H811" s="238" t="s">
        <v>1</v>
      </c>
      <c r="I811" s="240"/>
      <c r="J811" s="237"/>
      <c r="K811" s="237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149</v>
      </c>
      <c r="AU811" s="245" t="s">
        <v>90</v>
      </c>
      <c r="AV811" s="13" t="s">
        <v>88</v>
      </c>
      <c r="AW811" s="13" t="s">
        <v>36</v>
      </c>
      <c r="AX811" s="13" t="s">
        <v>80</v>
      </c>
      <c r="AY811" s="245" t="s">
        <v>128</v>
      </c>
    </row>
    <row r="812" s="14" customFormat="1">
      <c r="A812" s="14"/>
      <c r="B812" s="246"/>
      <c r="C812" s="247"/>
      <c r="D812" s="231" t="s">
        <v>149</v>
      </c>
      <c r="E812" s="248" t="s">
        <v>1</v>
      </c>
      <c r="F812" s="249" t="s">
        <v>192</v>
      </c>
      <c r="G812" s="247"/>
      <c r="H812" s="250">
        <v>8</v>
      </c>
      <c r="I812" s="251"/>
      <c r="J812" s="247"/>
      <c r="K812" s="247"/>
      <c r="L812" s="252"/>
      <c r="M812" s="253"/>
      <c r="N812" s="254"/>
      <c r="O812" s="254"/>
      <c r="P812" s="254"/>
      <c r="Q812" s="254"/>
      <c r="R812" s="254"/>
      <c r="S812" s="254"/>
      <c r="T812" s="25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6" t="s">
        <v>149</v>
      </c>
      <c r="AU812" s="256" t="s">
        <v>90</v>
      </c>
      <c r="AV812" s="14" t="s">
        <v>90</v>
      </c>
      <c r="AW812" s="14" t="s">
        <v>36</v>
      </c>
      <c r="AX812" s="14" t="s">
        <v>80</v>
      </c>
      <c r="AY812" s="256" t="s">
        <v>128</v>
      </c>
    </row>
    <row r="813" s="13" customFormat="1">
      <c r="A813" s="13"/>
      <c r="B813" s="236"/>
      <c r="C813" s="237"/>
      <c r="D813" s="231" t="s">
        <v>149</v>
      </c>
      <c r="E813" s="238" t="s">
        <v>1</v>
      </c>
      <c r="F813" s="239" t="s">
        <v>155</v>
      </c>
      <c r="G813" s="237"/>
      <c r="H813" s="238" t="s">
        <v>1</v>
      </c>
      <c r="I813" s="240"/>
      <c r="J813" s="237"/>
      <c r="K813" s="237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149</v>
      </c>
      <c r="AU813" s="245" t="s">
        <v>90</v>
      </c>
      <c r="AV813" s="13" t="s">
        <v>88</v>
      </c>
      <c r="AW813" s="13" t="s">
        <v>36</v>
      </c>
      <c r="AX813" s="13" t="s">
        <v>80</v>
      </c>
      <c r="AY813" s="245" t="s">
        <v>128</v>
      </c>
    </row>
    <row r="814" s="14" customFormat="1">
      <c r="A814" s="14"/>
      <c r="B814" s="246"/>
      <c r="C814" s="247"/>
      <c r="D814" s="231" t="s">
        <v>149</v>
      </c>
      <c r="E814" s="248" t="s">
        <v>1</v>
      </c>
      <c r="F814" s="249" t="s">
        <v>432</v>
      </c>
      <c r="G814" s="247"/>
      <c r="H814" s="250">
        <v>6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6" t="s">
        <v>149</v>
      </c>
      <c r="AU814" s="256" t="s">
        <v>90</v>
      </c>
      <c r="AV814" s="14" t="s">
        <v>90</v>
      </c>
      <c r="AW814" s="14" t="s">
        <v>36</v>
      </c>
      <c r="AX814" s="14" t="s">
        <v>88</v>
      </c>
      <c r="AY814" s="256" t="s">
        <v>128</v>
      </c>
    </row>
    <row r="815" s="14" customFormat="1">
      <c r="A815" s="14"/>
      <c r="B815" s="246"/>
      <c r="C815" s="247"/>
      <c r="D815" s="231" t="s">
        <v>149</v>
      </c>
      <c r="E815" s="247"/>
      <c r="F815" s="249" t="s">
        <v>629</v>
      </c>
      <c r="G815" s="247"/>
      <c r="H815" s="250">
        <v>6.0899999999999999</v>
      </c>
      <c r="I815" s="251"/>
      <c r="J815" s="247"/>
      <c r="K815" s="247"/>
      <c r="L815" s="252"/>
      <c r="M815" s="253"/>
      <c r="N815" s="254"/>
      <c r="O815" s="254"/>
      <c r="P815" s="254"/>
      <c r="Q815" s="254"/>
      <c r="R815" s="254"/>
      <c r="S815" s="254"/>
      <c r="T815" s="25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6" t="s">
        <v>149</v>
      </c>
      <c r="AU815" s="256" t="s">
        <v>90</v>
      </c>
      <c r="AV815" s="14" t="s">
        <v>90</v>
      </c>
      <c r="AW815" s="14" t="s">
        <v>4</v>
      </c>
      <c r="AX815" s="14" t="s">
        <v>88</v>
      </c>
      <c r="AY815" s="256" t="s">
        <v>128</v>
      </c>
    </row>
    <row r="816" s="2" customFormat="1" ht="33" customHeight="1">
      <c r="A816" s="38"/>
      <c r="B816" s="39"/>
      <c r="C816" s="218" t="s">
        <v>630</v>
      </c>
      <c r="D816" s="218" t="s">
        <v>130</v>
      </c>
      <c r="E816" s="219" t="s">
        <v>631</v>
      </c>
      <c r="F816" s="220" t="s">
        <v>632</v>
      </c>
      <c r="G816" s="221" t="s">
        <v>133</v>
      </c>
      <c r="H816" s="222">
        <v>2</v>
      </c>
      <c r="I816" s="223"/>
      <c r="J816" s="224">
        <f>ROUND(I816*H816,2)</f>
        <v>0</v>
      </c>
      <c r="K816" s="220" t="s">
        <v>134</v>
      </c>
      <c r="L816" s="44"/>
      <c r="M816" s="225" t="s">
        <v>1</v>
      </c>
      <c r="N816" s="226" t="s">
        <v>45</v>
      </c>
      <c r="O816" s="91"/>
      <c r="P816" s="227">
        <f>O816*H816</f>
        <v>0</v>
      </c>
      <c r="Q816" s="227">
        <v>0.0016999999999999999</v>
      </c>
      <c r="R816" s="227">
        <f>Q816*H816</f>
        <v>0.0033999999999999998</v>
      </c>
      <c r="S816" s="227">
        <v>0</v>
      </c>
      <c r="T816" s="228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29" t="s">
        <v>135</v>
      </c>
      <c r="AT816" s="229" t="s">
        <v>130</v>
      </c>
      <c r="AU816" s="229" t="s">
        <v>90</v>
      </c>
      <c r="AY816" s="17" t="s">
        <v>128</v>
      </c>
      <c r="BE816" s="230">
        <f>IF(N816="základní",J816,0)</f>
        <v>0</v>
      </c>
      <c r="BF816" s="230">
        <f>IF(N816="snížená",J816,0)</f>
        <v>0</v>
      </c>
      <c r="BG816" s="230">
        <f>IF(N816="zákl. přenesená",J816,0)</f>
        <v>0</v>
      </c>
      <c r="BH816" s="230">
        <f>IF(N816="sníž. přenesená",J816,0)</f>
        <v>0</v>
      </c>
      <c r="BI816" s="230">
        <f>IF(N816="nulová",J816,0)</f>
        <v>0</v>
      </c>
      <c r="BJ816" s="17" t="s">
        <v>88</v>
      </c>
      <c r="BK816" s="230">
        <f>ROUND(I816*H816,2)</f>
        <v>0</v>
      </c>
      <c r="BL816" s="17" t="s">
        <v>135</v>
      </c>
      <c r="BM816" s="229" t="s">
        <v>633</v>
      </c>
    </row>
    <row r="817" s="2" customFormat="1">
      <c r="A817" s="38"/>
      <c r="B817" s="39"/>
      <c r="C817" s="40"/>
      <c r="D817" s="231" t="s">
        <v>137</v>
      </c>
      <c r="E817" s="40"/>
      <c r="F817" s="232" t="s">
        <v>634</v>
      </c>
      <c r="G817" s="40"/>
      <c r="H817" s="40"/>
      <c r="I817" s="233"/>
      <c r="J817" s="40"/>
      <c r="K817" s="40"/>
      <c r="L817" s="44"/>
      <c r="M817" s="234"/>
      <c r="N817" s="235"/>
      <c r="O817" s="91"/>
      <c r="P817" s="91"/>
      <c r="Q817" s="91"/>
      <c r="R817" s="91"/>
      <c r="S817" s="91"/>
      <c r="T817" s="92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137</v>
      </c>
      <c r="AU817" s="17" t="s">
        <v>90</v>
      </c>
    </row>
    <row r="818" s="13" customFormat="1">
      <c r="A818" s="13"/>
      <c r="B818" s="236"/>
      <c r="C818" s="237"/>
      <c r="D818" s="231" t="s">
        <v>149</v>
      </c>
      <c r="E818" s="238" t="s">
        <v>1</v>
      </c>
      <c r="F818" s="239" t="s">
        <v>624</v>
      </c>
      <c r="G818" s="237"/>
      <c r="H818" s="238" t="s">
        <v>1</v>
      </c>
      <c r="I818" s="240"/>
      <c r="J818" s="237"/>
      <c r="K818" s="237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149</v>
      </c>
      <c r="AU818" s="245" t="s">
        <v>90</v>
      </c>
      <c r="AV818" s="13" t="s">
        <v>88</v>
      </c>
      <c r="AW818" s="13" t="s">
        <v>36</v>
      </c>
      <c r="AX818" s="13" t="s">
        <v>80</v>
      </c>
      <c r="AY818" s="245" t="s">
        <v>128</v>
      </c>
    </row>
    <row r="819" s="13" customFormat="1">
      <c r="A819" s="13"/>
      <c r="B819" s="236"/>
      <c r="C819" s="237"/>
      <c r="D819" s="231" t="s">
        <v>149</v>
      </c>
      <c r="E819" s="238" t="s">
        <v>1</v>
      </c>
      <c r="F819" s="239" t="s">
        <v>155</v>
      </c>
      <c r="G819" s="237"/>
      <c r="H819" s="238" t="s">
        <v>1</v>
      </c>
      <c r="I819" s="240"/>
      <c r="J819" s="237"/>
      <c r="K819" s="237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149</v>
      </c>
      <c r="AU819" s="245" t="s">
        <v>90</v>
      </c>
      <c r="AV819" s="13" t="s">
        <v>88</v>
      </c>
      <c r="AW819" s="13" t="s">
        <v>36</v>
      </c>
      <c r="AX819" s="13" t="s">
        <v>80</v>
      </c>
      <c r="AY819" s="245" t="s">
        <v>128</v>
      </c>
    </row>
    <row r="820" s="14" customFormat="1">
      <c r="A820" s="14"/>
      <c r="B820" s="246"/>
      <c r="C820" s="247"/>
      <c r="D820" s="231" t="s">
        <v>149</v>
      </c>
      <c r="E820" s="248" t="s">
        <v>1</v>
      </c>
      <c r="F820" s="249" t="s">
        <v>635</v>
      </c>
      <c r="G820" s="247"/>
      <c r="H820" s="250">
        <v>2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149</v>
      </c>
      <c r="AU820" s="256" t="s">
        <v>90</v>
      </c>
      <c r="AV820" s="14" t="s">
        <v>90</v>
      </c>
      <c r="AW820" s="14" t="s">
        <v>36</v>
      </c>
      <c r="AX820" s="14" t="s">
        <v>88</v>
      </c>
      <c r="AY820" s="256" t="s">
        <v>128</v>
      </c>
    </row>
    <row r="821" s="2" customFormat="1" ht="21.75" customHeight="1">
      <c r="A821" s="38"/>
      <c r="B821" s="39"/>
      <c r="C821" s="268" t="s">
        <v>636</v>
      </c>
      <c r="D821" s="268" t="s">
        <v>364</v>
      </c>
      <c r="E821" s="269" t="s">
        <v>637</v>
      </c>
      <c r="F821" s="270" t="s">
        <v>638</v>
      </c>
      <c r="G821" s="271" t="s">
        <v>133</v>
      </c>
      <c r="H821" s="272">
        <v>2</v>
      </c>
      <c r="I821" s="273"/>
      <c r="J821" s="274">
        <f>ROUND(I821*H821,2)</f>
        <v>0</v>
      </c>
      <c r="K821" s="270" t="s">
        <v>134</v>
      </c>
      <c r="L821" s="275"/>
      <c r="M821" s="276" t="s">
        <v>1</v>
      </c>
      <c r="N821" s="277" t="s">
        <v>45</v>
      </c>
      <c r="O821" s="91"/>
      <c r="P821" s="227">
        <f>O821*H821</f>
        <v>0</v>
      </c>
      <c r="Q821" s="227">
        <v>0.0016999999999999999</v>
      </c>
      <c r="R821" s="227">
        <f>Q821*H821</f>
        <v>0.0033999999999999998</v>
      </c>
      <c r="S821" s="227">
        <v>0</v>
      </c>
      <c r="T821" s="228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9" t="s">
        <v>192</v>
      </c>
      <c r="AT821" s="229" t="s">
        <v>364</v>
      </c>
      <c r="AU821" s="229" t="s">
        <v>90</v>
      </c>
      <c r="AY821" s="17" t="s">
        <v>128</v>
      </c>
      <c r="BE821" s="230">
        <f>IF(N821="základní",J821,0)</f>
        <v>0</v>
      </c>
      <c r="BF821" s="230">
        <f>IF(N821="snížená",J821,0)</f>
        <v>0</v>
      </c>
      <c r="BG821" s="230">
        <f>IF(N821="zákl. přenesená",J821,0)</f>
        <v>0</v>
      </c>
      <c r="BH821" s="230">
        <f>IF(N821="sníž. přenesená",J821,0)</f>
        <v>0</v>
      </c>
      <c r="BI821" s="230">
        <f>IF(N821="nulová",J821,0)</f>
        <v>0</v>
      </c>
      <c r="BJ821" s="17" t="s">
        <v>88</v>
      </c>
      <c r="BK821" s="230">
        <f>ROUND(I821*H821,2)</f>
        <v>0</v>
      </c>
      <c r="BL821" s="17" t="s">
        <v>135</v>
      </c>
      <c r="BM821" s="229" t="s">
        <v>639</v>
      </c>
    </row>
    <row r="822" s="2" customFormat="1">
      <c r="A822" s="38"/>
      <c r="B822" s="39"/>
      <c r="C822" s="40"/>
      <c r="D822" s="231" t="s">
        <v>137</v>
      </c>
      <c r="E822" s="40"/>
      <c r="F822" s="232" t="s">
        <v>638</v>
      </c>
      <c r="G822" s="40"/>
      <c r="H822" s="40"/>
      <c r="I822" s="233"/>
      <c r="J822" s="40"/>
      <c r="K822" s="40"/>
      <c r="L822" s="44"/>
      <c r="M822" s="234"/>
      <c r="N822" s="235"/>
      <c r="O822" s="91"/>
      <c r="P822" s="91"/>
      <c r="Q822" s="91"/>
      <c r="R822" s="91"/>
      <c r="S822" s="91"/>
      <c r="T822" s="92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137</v>
      </c>
      <c r="AU822" s="17" t="s">
        <v>90</v>
      </c>
    </row>
    <row r="823" s="13" customFormat="1">
      <c r="A823" s="13"/>
      <c r="B823" s="236"/>
      <c r="C823" s="237"/>
      <c r="D823" s="231" t="s">
        <v>149</v>
      </c>
      <c r="E823" s="238" t="s">
        <v>1</v>
      </c>
      <c r="F823" s="239" t="s">
        <v>624</v>
      </c>
      <c r="G823" s="237"/>
      <c r="H823" s="238" t="s">
        <v>1</v>
      </c>
      <c r="I823" s="240"/>
      <c r="J823" s="237"/>
      <c r="K823" s="237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149</v>
      </c>
      <c r="AU823" s="245" t="s">
        <v>90</v>
      </c>
      <c r="AV823" s="13" t="s">
        <v>88</v>
      </c>
      <c r="AW823" s="13" t="s">
        <v>36</v>
      </c>
      <c r="AX823" s="13" t="s">
        <v>80</v>
      </c>
      <c r="AY823" s="245" t="s">
        <v>128</v>
      </c>
    </row>
    <row r="824" s="13" customFormat="1">
      <c r="A824" s="13"/>
      <c r="B824" s="236"/>
      <c r="C824" s="237"/>
      <c r="D824" s="231" t="s">
        <v>149</v>
      </c>
      <c r="E824" s="238" t="s">
        <v>1</v>
      </c>
      <c r="F824" s="239" t="s">
        <v>155</v>
      </c>
      <c r="G824" s="237"/>
      <c r="H824" s="238" t="s">
        <v>1</v>
      </c>
      <c r="I824" s="240"/>
      <c r="J824" s="237"/>
      <c r="K824" s="237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149</v>
      </c>
      <c r="AU824" s="245" t="s">
        <v>90</v>
      </c>
      <c r="AV824" s="13" t="s">
        <v>88</v>
      </c>
      <c r="AW824" s="13" t="s">
        <v>36</v>
      </c>
      <c r="AX824" s="13" t="s">
        <v>80</v>
      </c>
      <c r="AY824" s="245" t="s">
        <v>128</v>
      </c>
    </row>
    <row r="825" s="14" customFormat="1">
      <c r="A825" s="14"/>
      <c r="B825" s="246"/>
      <c r="C825" s="247"/>
      <c r="D825" s="231" t="s">
        <v>149</v>
      </c>
      <c r="E825" s="248" t="s">
        <v>1</v>
      </c>
      <c r="F825" s="249" t="s">
        <v>635</v>
      </c>
      <c r="G825" s="247"/>
      <c r="H825" s="250">
        <v>2</v>
      </c>
      <c r="I825" s="251"/>
      <c r="J825" s="247"/>
      <c r="K825" s="247"/>
      <c r="L825" s="252"/>
      <c r="M825" s="253"/>
      <c r="N825" s="254"/>
      <c r="O825" s="254"/>
      <c r="P825" s="254"/>
      <c r="Q825" s="254"/>
      <c r="R825" s="254"/>
      <c r="S825" s="254"/>
      <c r="T825" s="25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6" t="s">
        <v>149</v>
      </c>
      <c r="AU825" s="256" t="s">
        <v>90</v>
      </c>
      <c r="AV825" s="14" t="s">
        <v>90</v>
      </c>
      <c r="AW825" s="14" t="s">
        <v>36</v>
      </c>
      <c r="AX825" s="14" t="s">
        <v>88</v>
      </c>
      <c r="AY825" s="256" t="s">
        <v>128</v>
      </c>
    </row>
    <row r="826" s="2" customFormat="1" ht="33" customHeight="1">
      <c r="A826" s="38"/>
      <c r="B826" s="39"/>
      <c r="C826" s="218" t="s">
        <v>640</v>
      </c>
      <c r="D826" s="218" t="s">
        <v>130</v>
      </c>
      <c r="E826" s="219" t="s">
        <v>641</v>
      </c>
      <c r="F826" s="220" t="s">
        <v>642</v>
      </c>
      <c r="G826" s="221" t="s">
        <v>200</v>
      </c>
      <c r="H826" s="222">
        <v>139</v>
      </c>
      <c r="I826" s="223"/>
      <c r="J826" s="224">
        <f>ROUND(I826*H826,2)</f>
        <v>0</v>
      </c>
      <c r="K826" s="220" t="s">
        <v>134</v>
      </c>
      <c r="L826" s="44"/>
      <c r="M826" s="225" t="s">
        <v>1</v>
      </c>
      <c r="N826" s="226" t="s">
        <v>45</v>
      </c>
      <c r="O826" s="91"/>
      <c r="P826" s="227">
        <f>O826*H826</f>
        <v>0</v>
      </c>
      <c r="Q826" s="227">
        <v>0.00011</v>
      </c>
      <c r="R826" s="227">
        <f>Q826*H826</f>
        <v>0.01529</v>
      </c>
      <c r="S826" s="227">
        <v>0</v>
      </c>
      <c r="T826" s="228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29" t="s">
        <v>135</v>
      </c>
      <c r="AT826" s="229" t="s">
        <v>130</v>
      </c>
      <c r="AU826" s="229" t="s">
        <v>90</v>
      </c>
      <c r="AY826" s="17" t="s">
        <v>128</v>
      </c>
      <c r="BE826" s="230">
        <f>IF(N826="základní",J826,0)</f>
        <v>0</v>
      </c>
      <c r="BF826" s="230">
        <f>IF(N826="snížená",J826,0)</f>
        <v>0</v>
      </c>
      <c r="BG826" s="230">
        <f>IF(N826="zákl. přenesená",J826,0)</f>
        <v>0</v>
      </c>
      <c r="BH826" s="230">
        <f>IF(N826="sníž. přenesená",J826,0)</f>
        <v>0</v>
      </c>
      <c r="BI826" s="230">
        <f>IF(N826="nulová",J826,0)</f>
        <v>0</v>
      </c>
      <c r="BJ826" s="17" t="s">
        <v>88</v>
      </c>
      <c r="BK826" s="230">
        <f>ROUND(I826*H826,2)</f>
        <v>0</v>
      </c>
      <c r="BL826" s="17" t="s">
        <v>135</v>
      </c>
      <c r="BM826" s="229" t="s">
        <v>643</v>
      </c>
    </row>
    <row r="827" s="2" customFormat="1">
      <c r="A827" s="38"/>
      <c r="B827" s="39"/>
      <c r="C827" s="40"/>
      <c r="D827" s="231" t="s">
        <v>137</v>
      </c>
      <c r="E827" s="40"/>
      <c r="F827" s="232" t="s">
        <v>642</v>
      </c>
      <c r="G827" s="40"/>
      <c r="H827" s="40"/>
      <c r="I827" s="233"/>
      <c r="J827" s="40"/>
      <c r="K827" s="40"/>
      <c r="L827" s="44"/>
      <c r="M827" s="234"/>
      <c r="N827" s="235"/>
      <c r="O827" s="91"/>
      <c r="P827" s="91"/>
      <c r="Q827" s="91"/>
      <c r="R827" s="91"/>
      <c r="S827" s="91"/>
      <c r="T827" s="92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137</v>
      </c>
      <c r="AU827" s="17" t="s">
        <v>90</v>
      </c>
    </row>
    <row r="828" s="13" customFormat="1">
      <c r="A828" s="13"/>
      <c r="B828" s="236"/>
      <c r="C828" s="237"/>
      <c r="D828" s="231" t="s">
        <v>149</v>
      </c>
      <c r="E828" s="238" t="s">
        <v>1</v>
      </c>
      <c r="F828" s="239" t="s">
        <v>624</v>
      </c>
      <c r="G828" s="237"/>
      <c r="H828" s="238" t="s">
        <v>1</v>
      </c>
      <c r="I828" s="240"/>
      <c r="J828" s="237"/>
      <c r="K828" s="237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149</v>
      </c>
      <c r="AU828" s="245" t="s">
        <v>90</v>
      </c>
      <c r="AV828" s="13" t="s">
        <v>88</v>
      </c>
      <c r="AW828" s="13" t="s">
        <v>36</v>
      </c>
      <c r="AX828" s="13" t="s">
        <v>80</v>
      </c>
      <c r="AY828" s="245" t="s">
        <v>128</v>
      </c>
    </row>
    <row r="829" s="13" customFormat="1">
      <c r="A829" s="13"/>
      <c r="B829" s="236"/>
      <c r="C829" s="237"/>
      <c r="D829" s="231" t="s">
        <v>149</v>
      </c>
      <c r="E829" s="238" t="s">
        <v>1</v>
      </c>
      <c r="F829" s="239" t="s">
        <v>239</v>
      </c>
      <c r="G829" s="237"/>
      <c r="H829" s="238" t="s">
        <v>1</v>
      </c>
      <c r="I829" s="240"/>
      <c r="J829" s="237"/>
      <c r="K829" s="237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149</v>
      </c>
      <c r="AU829" s="245" t="s">
        <v>90</v>
      </c>
      <c r="AV829" s="13" t="s">
        <v>88</v>
      </c>
      <c r="AW829" s="13" t="s">
        <v>36</v>
      </c>
      <c r="AX829" s="13" t="s">
        <v>80</v>
      </c>
      <c r="AY829" s="245" t="s">
        <v>128</v>
      </c>
    </row>
    <row r="830" s="14" customFormat="1">
      <c r="A830" s="14"/>
      <c r="B830" s="246"/>
      <c r="C830" s="247"/>
      <c r="D830" s="231" t="s">
        <v>149</v>
      </c>
      <c r="E830" s="248" t="s">
        <v>1</v>
      </c>
      <c r="F830" s="249" t="s">
        <v>431</v>
      </c>
      <c r="G830" s="247"/>
      <c r="H830" s="250">
        <v>139</v>
      </c>
      <c r="I830" s="251"/>
      <c r="J830" s="247"/>
      <c r="K830" s="247"/>
      <c r="L830" s="252"/>
      <c r="M830" s="253"/>
      <c r="N830" s="254"/>
      <c r="O830" s="254"/>
      <c r="P830" s="254"/>
      <c r="Q830" s="254"/>
      <c r="R830" s="254"/>
      <c r="S830" s="254"/>
      <c r="T830" s="25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6" t="s">
        <v>149</v>
      </c>
      <c r="AU830" s="256" t="s">
        <v>90</v>
      </c>
      <c r="AV830" s="14" t="s">
        <v>90</v>
      </c>
      <c r="AW830" s="14" t="s">
        <v>36</v>
      </c>
      <c r="AX830" s="14" t="s">
        <v>88</v>
      </c>
      <c r="AY830" s="256" t="s">
        <v>128</v>
      </c>
    </row>
    <row r="831" s="2" customFormat="1" ht="24.15" customHeight="1">
      <c r="A831" s="38"/>
      <c r="B831" s="39"/>
      <c r="C831" s="268" t="s">
        <v>644</v>
      </c>
      <c r="D831" s="268" t="s">
        <v>364</v>
      </c>
      <c r="E831" s="269" t="s">
        <v>645</v>
      </c>
      <c r="F831" s="270" t="s">
        <v>646</v>
      </c>
      <c r="G831" s="271" t="s">
        <v>200</v>
      </c>
      <c r="H831" s="272">
        <v>139</v>
      </c>
      <c r="I831" s="273"/>
      <c r="J831" s="274">
        <f>ROUND(I831*H831,2)</f>
        <v>0</v>
      </c>
      <c r="K831" s="270" t="s">
        <v>134</v>
      </c>
      <c r="L831" s="275"/>
      <c r="M831" s="276" t="s">
        <v>1</v>
      </c>
      <c r="N831" s="277" t="s">
        <v>45</v>
      </c>
      <c r="O831" s="91"/>
      <c r="P831" s="227">
        <f>O831*H831</f>
        <v>0</v>
      </c>
      <c r="Q831" s="227">
        <v>0.13600000000000001</v>
      </c>
      <c r="R831" s="227">
        <f>Q831*H831</f>
        <v>18.904</v>
      </c>
      <c r="S831" s="227">
        <v>0</v>
      </c>
      <c r="T831" s="228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29" t="s">
        <v>192</v>
      </c>
      <c r="AT831" s="229" t="s">
        <v>364</v>
      </c>
      <c r="AU831" s="229" t="s">
        <v>90</v>
      </c>
      <c r="AY831" s="17" t="s">
        <v>128</v>
      </c>
      <c r="BE831" s="230">
        <f>IF(N831="základní",J831,0)</f>
        <v>0</v>
      </c>
      <c r="BF831" s="230">
        <f>IF(N831="snížená",J831,0)</f>
        <v>0</v>
      </c>
      <c r="BG831" s="230">
        <f>IF(N831="zákl. přenesená",J831,0)</f>
        <v>0</v>
      </c>
      <c r="BH831" s="230">
        <f>IF(N831="sníž. přenesená",J831,0)</f>
        <v>0</v>
      </c>
      <c r="BI831" s="230">
        <f>IF(N831="nulová",J831,0)</f>
        <v>0</v>
      </c>
      <c r="BJ831" s="17" t="s">
        <v>88</v>
      </c>
      <c r="BK831" s="230">
        <f>ROUND(I831*H831,2)</f>
        <v>0</v>
      </c>
      <c r="BL831" s="17" t="s">
        <v>135</v>
      </c>
      <c r="BM831" s="229" t="s">
        <v>647</v>
      </c>
    </row>
    <row r="832" s="2" customFormat="1">
      <c r="A832" s="38"/>
      <c r="B832" s="39"/>
      <c r="C832" s="40"/>
      <c r="D832" s="231" t="s">
        <v>137</v>
      </c>
      <c r="E832" s="40"/>
      <c r="F832" s="232" t="s">
        <v>646</v>
      </c>
      <c r="G832" s="40"/>
      <c r="H832" s="40"/>
      <c r="I832" s="233"/>
      <c r="J832" s="40"/>
      <c r="K832" s="40"/>
      <c r="L832" s="44"/>
      <c r="M832" s="234"/>
      <c r="N832" s="235"/>
      <c r="O832" s="91"/>
      <c r="P832" s="91"/>
      <c r="Q832" s="91"/>
      <c r="R832" s="91"/>
      <c r="S832" s="91"/>
      <c r="T832" s="92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137</v>
      </c>
      <c r="AU832" s="17" t="s">
        <v>90</v>
      </c>
    </row>
    <row r="833" s="13" customFormat="1">
      <c r="A833" s="13"/>
      <c r="B833" s="236"/>
      <c r="C833" s="237"/>
      <c r="D833" s="231" t="s">
        <v>149</v>
      </c>
      <c r="E833" s="238" t="s">
        <v>1</v>
      </c>
      <c r="F833" s="239" t="s">
        <v>624</v>
      </c>
      <c r="G833" s="237"/>
      <c r="H833" s="238" t="s">
        <v>1</v>
      </c>
      <c r="I833" s="240"/>
      <c r="J833" s="237"/>
      <c r="K833" s="237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149</v>
      </c>
      <c r="AU833" s="245" t="s">
        <v>90</v>
      </c>
      <c r="AV833" s="13" t="s">
        <v>88</v>
      </c>
      <c r="AW833" s="13" t="s">
        <v>36</v>
      </c>
      <c r="AX833" s="13" t="s">
        <v>80</v>
      </c>
      <c r="AY833" s="245" t="s">
        <v>128</v>
      </c>
    </row>
    <row r="834" s="13" customFormat="1">
      <c r="A834" s="13"/>
      <c r="B834" s="236"/>
      <c r="C834" s="237"/>
      <c r="D834" s="231" t="s">
        <v>149</v>
      </c>
      <c r="E834" s="238" t="s">
        <v>1</v>
      </c>
      <c r="F834" s="239" t="s">
        <v>239</v>
      </c>
      <c r="G834" s="237"/>
      <c r="H834" s="238" t="s">
        <v>1</v>
      </c>
      <c r="I834" s="240"/>
      <c r="J834" s="237"/>
      <c r="K834" s="237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149</v>
      </c>
      <c r="AU834" s="245" t="s">
        <v>90</v>
      </c>
      <c r="AV834" s="13" t="s">
        <v>88</v>
      </c>
      <c r="AW834" s="13" t="s">
        <v>36</v>
      </c>
      <c r="AX834" s="13" t="s">
        <v>80</v>
      </c>
      <c r="AY834" s="245" t="s">
        <v>128</v>
      </c>
    </row>
    <row r="835" s="14" customFormat="1">
      <c r="A835" s="14"/>
      <c r="B835" s="246"/>
      <c r="C835" s="247"/>
      <c r="D835" s="231" t="s">
        <v>149</v>
      </c>
      <c r="E835" s="248" t="s">
        <v>1</v>
      </c>
      <c r="F835" s="249" t="s">
        <v>431</v>
      </c>
      <c r="G835" s="247"/>
      <c r="H835" s="250">
        <v>139</v>
      </c>
      <c r="I835" s="251"/>
      <c r="J835" s="247"/>
      <c r="K835" s="247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149</v>
      </c>
      <c r="AU835" s="256" t="s">
        <v>90</v>
      </c>
      <c r="AV835" s="14" t="s">
        <v>90</v>
      </c>
      <c r="AW835" s="14" t="s">
        <v>36</v>
      </c>
      <c r="AX835" s="14" t="s">
        <v>88</v>
      </c>
      <c r="AY835" s="256" t="s">
        <v>128</v>
      </c>
    </row>
    <row r="836" s="2" customFormat="1" ht="24.15" customHeight="1">
      <c r="A836" s="38"/>
      <c r="B836" s="39"/>
      <c r="C836" s="218" t="s">
        <v>648</v>
      </c>
      <c r="D836" s="218" t="s">
        <v>130</v>
      </c>
      <c r="E836" s="219" t="s">
        <v>649</v>
      </c>
      <c r="F836" s="220" t="s">
        <v>650</v>
      </c>
      <c r="G836" s="221" t="s">
        <v>133</v>
      </c>
      <c r="H836" s="222">
        <v>5</v>
      </c>
      <c r="I836" s="223"/>
      <c r="J836" s="224">
        <f>ROUND(I836*H836,2)</f>
        <v>0</v>
      </c>
      <c r="K836" s="220" t="s">
        <v>134</v>
      </c>
      <c r="L836" s="44"/>
      <c r="M836" s="225" t="s">
        <v>1</v>
      </c>
      <c r="N836" s="226" t="s">
        <v>45</v>
      </c>
      <c r="O836" s="91"/>
      <c r="P836" s="227">
        <f>O836*H836</f>
        <v>0</v>
      </c>
      <c r="Q836" s="227">
        <v>6.9999999999999994E-05</v>
      </c>
      <c r="R836" s="227">
        <f>Q836*H836</f>
        <v>0.00034999999999999994</v>
      </c>
      <c r="S836" s="227">
        <v>0</v>
      </c>
      <c r="T836" s="228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29" t="s">
        <v>135</v>
      </c>
      <c r="AT836" s="229" t="s">
        <v>130</v>
      </c>
      <c r="AU836" s="229" t="s">
        <v>90</v>
      </c>
      <c r="AY836" s="17" t="s">
        <v>128</v>
      </c>
      <c r="BE836" s="230">
        <f>IF(N836="základní",J836,0)</f>
        <v>0</v>
      </c>
      <c r="BF836" s="230">
        <f>IF(N836="snížená",J836,0)</f>
        <v>0</v>
      </c>
      <c r="BG836" s="230">
        <f>IF(N836="zákl. přenesená",J836,0)</f>
        <v>0</v>
      </c>
      <c r="BH836" s="230">
        <f>IF(N836="sníž. přenesená",J836,0)</f>
        <v>0</v>
      </c>
      <c r="BI836" s="230">
        <f>IF(N836="nulová",J836,0)</f>
        <v>0</v>
      </c>
      <c r="BJ836" s="17" t="s">
        <v>88</v>
      </c>
      <c r="BK836" s="230">
        <f>ROUND(I836*H836,2)</f>
        <v>0</v>
      </c>
      <c r="BL836" s="17" t="s">
        <v>135</v>
      </c>
      <c r="BM836" s="229" t="s">
        <v>651</v>
      </c>
    </row>
    <row r="837" s="2" customFormat="1">
      <c r="A837" s="38"/>
      <c r="B837" s="39"/>
      <c r="C837" s="40"/>
      <c r="D837" s="231" t="s">
        <v>137</v>
      </c>
      <c r="E837" s="40"/>
      <c r="F837" s="232" t="s">
        <v>652</v>
      </c>
      <c r="G837" s="40"/>
      <c r="H837" s="40"/>
      <c r="I837" s="233"/>
      <c r="J837" s="40"/>
      <c r="K837" s="40"/>
      <c r="L837" s="44"/>
      <c r="M837" s="234"/>
      <c r="N837" s="235"/>
      <c r="O837" s="91"/>
      <c r="P837" s="91"/>
      <c r="Q837" s="91"/>
      <c r="R837" s="91"/>
      <c r="S837" s="91"/>
      <c r="T837" s="92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137</v>
      </c>
      <c r="AU837" s="17" t="s">
        <v>90</v>
      </c>
    </row>
    <row r="838" s="13" customFormat="1">
      <c r="A838" s="13"/>
      <c r="B838" s="236"/>
      <c r="C838" s="237"/>
      <c r="D838" s="231" t="s">
        <v>149</v>
      </c>
      <c r="E838" s="238" t="s">
        <v>1</v>
      </c>
      <c r="F838" s="239" t="s">
        <v>653</v>
      </c>
      <c r="G838" s="237"/>
      <c r="H838" s="238" t="s">
        <v>1</v>
      </c>
      <c r="I838" s="240"/>
      <c r="J838" s="237"/>
      <c r="K838" s="237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149</v>
      </c>
      <c r="AU838" s="245" t="s">
        <v>90</v>
      </c>
      <c r="AV838" s="13" t="s">
        <v>88</v>
      </c>
      <c r="AW838" s="13" t="s">
        <v>36</v>
      </c>
      <c r="AX838" s="13" t="s">
        <v>80</v>
      </c>
      <c r="AY838" s="245" t="s">
        <v>128</v>
      </c>
    </row>
    <row r="839" s="13" customFormat="1">
      <c r="A839" s="13"/>
      <c r="B839" s="236"/>
      <c r="C839" s="237"/>
      <c r="D839" s="231" t="s">
        <v>149</v>
      </c>
      <c r="E839" s="238" t="s">
        <v>1</v>
      </c>
      <c r="F839" s="239" t="s">
        <v>586</v>
      </c>
      <c r="G839" s="237"/>
      <c r="H839" s="238" t="s">
        <v>1</v>
      </c>
      <c r="I839" s="240"/>
      <c r="J839" s="237"/>
      <c r="K839" s="237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149</v>
      </c>
      <c r="AU839" s="245" t="s">
        <v>90</v>
      </c>
      <c r="AV839" s="13" t="s">
        <v>88</v>
      </c>
      <c r="AW839" s="13" t="s">
        <v>36</v>
      </c>
      <c r="AX839" s="13" t="s">
        <v>80</v>
      </c>
      <c r="AY839" s="245" t="s">
        <v>128</v>
      </c>
    </row>
    <row r="840" s="14" customFormat="1">
      <c r="A840" s="14"/>
      <c r="B840" s="246"/>
      <c r="C840" s="247"/>
      <c r="D840" s="231" t="s">
        <v>149</v>
      </c>
      <c r="E840" s="248" t="s">
        <v>1</v>
      </c>
      <c r="F840" s="249" t="s">
        <v>654</v>
      </c>
      <c r="G840" s="247"/>
      <c r="H840" s="250">
        <v>5</v>
      </c>
      <c r="I840" s="251"/>
      <c r="J840" s="247"/>
      <c r="K840" s="247"/>
      <c r="L840" s="252"/>
      <c r="M840" s="253"/>
      <c r="N840" s="254"/>
      <c r="O840" s="254"/>
      <c r="P840" s="254"/>
      <c r="Q840" s="254"/>
      <c r="R840" s="254"/>
      <c r="S840" s="254"/>
      <c r="T840" s="25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6" t="s">
        <v>149</v>
      </c>
      <c r="AU840" s="256" t="s">
        <v>90</v>
      </c>
      <c r="AV840" s="14" t="s">
        <v>90</v>
      </c>
      <c r="AW840" s="14" t="s">
        <v>36</v>
      </c>
      <c r="AX840" s="14" t="s">
        <v>80</v>
      </c>
      <c r="AY840" s="256" t="s">
        <v>128</v>
      </c>
    </row>
    <row r="841" s="15" customFormat="1">
      <c r="A841" s="15"/>
      <c r="B841" s="257"/>
      <c r="C841" s="258"/>
      <c r="D841" s="231" t="s">
        <v>149</v>
      </c>
      <c r="E841" s="259" t="s">
        <v>1</v>
      </c>
      <c r="F841" s="260" t="s">
        <v>162</v>
      </c>
      <c r="G841" s="258"/>
      <c r="H841" s="261">
        <v>5</v>
      </c>
      <c r="I841" s="262"/>
      <c r="J841" s="258"/>
      <c r="K841" s="258"/>
      <c r="L841" s="263"/>
      <c r="M841" s="264"/>
      <c r="N841" s="265"/>
      <c r="O841" s="265"/>
      <c r="P841" s="265"/>
      <c r="Q841" s="265"/>
      <c r="R841" s="265"/>
      <c r="S841" s="265"/>
      <c r="T841" s="266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7" t="s">
        <v>149</v>
      </c>
      <c r="AU841" s="267" t="s">
        <v>90</v>
      </c>
      <c r="AV841" s="15" t="s">
        <v>135</v>
      </c>
      <c r="AW841" s="15" t="s">
        <v>36</v>
      </c>
      <c r="AX841" s="15" t="s">
        <v>88</v>
      </c>
      <c r="AY841" s="267" t="s">
        <v>128</v>
      </c>
    </row>
    <row r="842" s="2" customFormat="1" ht="24.15" customHeight="1">
      <c r="A842" s="38"/>
      <c r="B842" s="39"/>
      <c r="C842" s="268" t="s">
        <v>655</v>
      </c>
      <c r="D842" s="268" t="s">
        <v>364</v>
      </c>
      <c r="E842" s="269" t="s">
        <v>656</v>
      </c>
      <c r="F842" s="270" t="s">
        <v>657</v>
      </c>
      <c r="G842" s="271" t="s">
        <v>133</v>
      </c>
      <c r="H842" s="272">
        <v>4.0599999999999996</v>
      </c>
      <c r="I842" s="273"/>
      <c r="J842" s="274">
        <f>ROUND(I842*H842,2)</f>
        <v>0</v>
      </c>
      <c r="K842" s="270" t="s">
        <v>134</v>
      </c>
      <c r="L842" s="275"/>
      <c r="M842" s="276" t="s">
        <v>1</v>
      </c>
      <c r="N842" s="277" t="s">
        <v>45</v>
      </c>
      <c r="O842" s="91"/>
      <c r="P842" s="227">
        <f>O842*H842</f>
        <v>0</v>
      </c>
      <c r="Q842" s="227">
        <v>0.01</v>
      </c>
      <c r="R842" s="227">
        <f>Q842*H842</f>
        <v>0.040599999999999997</v>
      </c>
      <c r="S842" s="227">
        <v>0</v>
      </c>
      <c r="T842" s="228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29" t="s">
        <v>192</v>
      </c>
      <c r="AT842" s="229" t="s">
        <v>364</v>
      </c>
      <c r="AU842" s="229" t="s">
        <v>90</v>
      </c>
      <c r="AY842" s="17" t="s">
        <v>128</v>
      </c>
      <c r="BE842" s="230">
        <f>IF(N842="základní",J842,0)</f>
        <v>0</v>
      </c>
      <c r="BF842" s="230">
        <f>IF(N842="snížená",J842,0)</f>
        <v>0</v>
      </c>
      <c r="BG842" s="230">
        <f>IF(N842="zákl. přenesená",J842,0)</f>
        <v>0</v>
      </c>
      <c r="BH842" s="230">
        <f>IF(N842="sníž. přenesená",J842,0)</f>
        <v>0</v>
      </c>
      <c r="BI842" s="230">
        <f>IF(N842="nulová",J842,0)</f>
        <v>0</v>
      </c>
      <c r="BJ842" s="17" t="s">
        <v>88</v>
      </c>
      <c r="BK842" s="230">
        <f>ROUND(I842*H842,2)</f>
        <v>0</v>
      </c>
      <c r="BL842" s="17" t="s">
        <v>135</v>
      </c>
      <c r="BM842" s="229" t="s">
        <v>658</v>
      </c>
    </row>
    <row r="843" s="2" customFormat="1">
      <c r="A843" s="38"/>
      <c r="B843" s="39"/>
      <c r="C843" s="40"/>
      <c r="D843" s="231" t="s">
        <v>137</v>
      </c>
      <c r="E843" s="40"/>
      <c r="F843" s="232" t="s">
        <v>657</v>
      </c>
      <c r="G843" s="40"/>
      <c r="H843" s="40"/>
      <c r="I843" s="233"/>
      <c r="J843" s="40"/>
      <c r="K843" s="40"/>
      <c r="L843" s="44"/>
      <c r="M843" s="234"/>
      <c r="N843" s="235"/>
      <c r="O843" s="91"/>
      <c r="P843" s="91"/>
      <c r="Q843" s="91"/>
      <c r="R843" s="91"/>
      <c r="S843" s="91"/>
      <c r="T843" s="92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137</v>
      </c>
      <c r="AU843" s="17" t="s">
        <v>90</v>
      </c>
    </row>
    <row r="844" s="13" customFormat="1">
      <c r="A844" s="13"/>
      <c r="B844" s="236"/>
      <c r="C844" s="237"/>
      <c r="D844" s="231" t="s">
        <v>149</v>
      </c>
      <c r="E844" s="238" t="s">
        <v>1</v>
      </c>
      <c r="F844" s="239" t="s">
        <v>653</v>
      </c>
      <c r="G844" s="237"/>
      <c r="H844" s="238" t="s">
        <v>1</v>
      </c>
      <c r="I844" s="240"/>
      <c r="J844" s="237"/>
      <c r="K844" s="237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149</v>
      </c>
      <c r="AU844" s="245" t="s">
        <v>90</v>
      </c>
      <c r="AV844" s="13" t="s">
        <v>88</v>
      </c>
      <c r="AW844" s="13" t="s">
        <v>36</v>
      </c>
      <c r="AX844" s="13" t="s">
        <v>80</v>
      </c>
      <c r="AY844" s="245" t="s">
        <v>128</v>
      </c>
    </row>
    <row r="845" s="13" customFormat="1">
      <c r="A845" s="13"/>
      <c r="B845" s="236"/>
      <c r="C845" s="237"/>
      <c r="D845" s="231" t="s">
        <v>149</v>
      </c>
      <c r="E845" s="238" t="s">
        <v>1</v>
      </c>
      <c r="F845" s="239" t="s">
        <v>586</v>
      </c>
      <c r="G845" s="237"/>
      <c r="H845" s="238" t="s">
        <v>1</v>
      </c>
      <c r="I845" s="240"/>
      <c r="J845" s="237"/>
      <c r="K845" s="237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149</v>
      </c>
      <c r="AU845" s="245" t="s">
        <v>90</v>
      </c>
      <c r="AV845" s="13" t="s">
        <v>88</v>
      </c>
      <c r="AW845" s="13" t="s">
        <v>36</v>
      </c>
      <c r="AX845" s="13" t="s">
        <v>80</v>
      </c>
      <c r="AY845" s="245" t="s">
        <v>128</v>
      </c>
    </row>
    <row r="846" s="14" customFormat="1">
      <c r="A846" s="14"/>
      <c r="B846" s="246"/>
      <c r="C846" s="247"/>
      <c r="D846" s="231" t="s">
        <v>149</v>
      </c>
      <c r="E846" s="248" t="s">
        <v>1</v>
      </c>
      <c r="F846" s="249" t="s">
        <v>135</v>
      </c>
      <c r="G846" s="247"/>
      <c r="H846" s="250">
        <v>4</v>
      </c>
      <c r="I846" s="251"/>
      <c r="J846" s="247"/>
      <c r="K846" s="247"/>
      <c r="L846" s="252"/>
      <c r="M846" s="253"/>
      <c r="N846" s="254"/>
      <c r="O846" s="254"/>
      <c r="P846" s="254"/>
      <c r="Q846" s="254"/>
      <c r="R846" s="254"/>
      <c r="S846" s="254"/>
      <c r="T846" s="25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6" t="s">
        <v>149</v>
      </c>
      <c r="AU846" s="256" t="s">
        <v>90</v>
      </c>
      <c r="AV846" s="14" t="s">
        <v>90</v>
      </c>
      <c r="AW846" s="14" t="s">
        <v>36</v>
      </c>
      <c r="AX846" s="14" t="s">
        <v>80</v>
      </c>
      <c r="AY846" s="256" t="s">
        <v>128</v>
      </c>
    </row>
    <row r="847" s="15" customFormat="1">
      <c r="A847" s="15"/>
      <c r="B847" s="257"/>
      <c r="C847" s="258"/>
      <c r="D847" s="231" t="s">
        <v>149</v>
      </c>
      <c r="E847" s="259" t="s">
        <v>1</v>
      </c>
      <c r="F847" s="260" t="s">
        <v>162</v>
      </c>
      <c r="G847" s="258"/>
      <c r="H847" s="261">
        <v>4</v>
      </c>
      <c r="I847" s="262"/>
      <c r="J847" s="258"/>
      <c r="K847" s="258"/>
      <c r="L847" s="263"/>
      <c r="M847" s="264"/>
      <c r="N847" s="265"/>
      <c r="O847" s="265"/>
      <c r="P847" s="265"/>
      <c r="Q847" s="265"/>
      <c r="R847" s="265"/>
      <c r="S847" s="265"/>
      <c r="T847" s="266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7" t="s">
        <v>149</v>
      </c>
      <c r="AU847" s="267" t="s">
        <v>90</v>
      </c>
      <c r="AV847" s="15" t="s">
        <v>135</v>
      </c>
      <c r="AW847" s="15" t="s">
        <v>36</v>
      </c>
      <c r="AX847" s="15" t="s">
        <v>88</v>
      </c>
      <c r="AY847" s="267" t="s">
        <v>128</v>
      </c>
    </row>
    <row r="848" s="14" customFormat="1">
      <c r="A848" s="14"/>
      <c r="B848" s="246"/>
      <c r="C848" s="247"/>
      <c r="D848" s="231" t="s">
        <v>149</v>
      </c>
      <c r="E848" s="247"/>
      <c r="F848" s="249" t="s">
        <v>659</v>
      </c>
      <c r="G848" s="247"/>
      <c r="H848" s="250">
        <v>4.0599999999999996</v>
      </c>
      <c r="I848" s="251"/>
      <c r="J848" s="247"/>
      <c r="K848" s="247"/>
      <c r="L848" s="252"/>
      <c r="M848" s="253"/>
      <c r="N848" s="254"/>
      <c r="O848" s="254"/>
      <c r="P848" s="254"/>
      <c r="Q848" s="254"/>
      <c r="R848" s="254"/>
      <c r="S848" s="254"/>
      <c r="T848" s="25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6" t="s">
        <v>149</v>
      </c>
      <c r="AU848" s="256" t="s">
        <v>90</v>
      </c>
      <c r="AV848" s="14" t="s">
        <v>90</v>
      </c>
      <c r="AW848" s="14" t="s">
        <v>4</v>
      </c>
      <c r="AX848" s="14" t="s">
        <v>88</v>
      </c>
      <c r="AY848" s="256" t="s">
        <v>128</v>
      </c>
    </row>
    <row r="849" s="2" customFormat="1" ht="24.15" customHeight="1">
      <c r="A849" s="38"/>
      <c r="B849" s="39"/>
      <c r="C849" s="268" t="s">
        <v>660</v>
      </c>
      <c r="D849" s="268" t="s">
        <v>364</v>
      </c>
      <c r="E849" s="269" t="s">
        <v>661</v>
      </c>
      <c r="F849" s="270" t="s">
        <v>662</v>
      </c>
      <c r="G849" s="271" t="s">
        <v>133</v>
      </c>
      <c r="H849" s="272">
        <v>1</v>
      </c>
      <c r="I849" s="273"/>
      <c r="J849" s="274">
        <f>ROUND(I849*H849,2)</f>
        <v>0</v>
      </c>
      <c r="K849" s="270" t="s">
        <v>134</v>
      </c>
      <c r="L849" s="275"/>
      <c r="M849" s="276" t="s">
        <v>1</v>
      </c>
      <c r="N849" s="277" t="s">
        <v>45</v>
      </c>
      <c r="O849" s="91"/>
      <c r="P849" s="227">
        <f>O849*H849</f>
        <v>0</v>
      </c>
      <c r="Q849" s="227">
        <v>0.0050000000000000001</v>
      </c>
      <c r="R849" s="227">
        <f>Q849*H849</f>
        <v>0.0050000000000000001</v>
      </c>
      <c r="S849" s="227">
        <v>0</v>
      </c>
      <c r="T849" s="228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29" t="s">
        <v>192</v>
      </c>
      <c r="AT849" s="229" t="s">
        <v>364</v>
      </c>
      <c r="AU849" s="229" t="s">
        <v>90</v>
      </c>
      <c r="AY849" s="17" t="s">
        <v>128</v>
      </c>
      <c r="BE849" s="230">
        <f>IF(N849="základní",J849,0)</f>
        <v>0</v>
      </c>
      <c r="BF849" s="230">
        <f>IF(N849="snížená",J849,0)</f>
        <v>0</v>
      </c>
      <c r="BG849" s="230">
        <f>IF(N849="zákl. přenesená",J849,0)</f>
        <v>0</v>
      </c>
      <c r="BH849" s="230">
        <f>IF(N849="sníž. přenesená",J849,0)</f>
        <v>0</v>
      </c>
      <c r="BI849" s="230">
        <f>IF(N849="nulová",J849,0)</f>
        <v>0</v>
      </c>
      <c r="BJ849" s="17" t="s">
        <v>88</v>
      </c>
      <c r="BK849" s="230">
        <f>ROUND(I849*H849,2)</f>
        <v>0</v>
      </c>
      <c r="BL849" s="17" t="s">
        <v>135</v>
      </c>
      <c r="BM849" s="229" t="s">
        <v>663</v>
      </c>
    </row>
    <row r="850" s="2" customFormat="1">
      <c r="A850" s="38"/>
      <c r="B850" s="39"/>
      <c r="C850" s="40"/>
      <c r="D850" s="231" t="s">
        <v>137</v>
      </c>
      <c r="E850" s="40"/>
      <c r="F850" s="232" t="s">
        <v>662</v>
      </c>
      <c r="G850" s="40"/>
      <c r="H850" s="40"/>
      <c r="I850" s="233"/>
      <c r="J850" s="40"/>
      <c r="K850" s="40"/>
      <c r="L850" s="44"/>
      <c r="M850" s="234"/>
      <c r="N850" s="235"/>
      <c r="O850" s="91"/>
      <c r="P850" s="91"/>
      <c r="Q850" s="91"/>
      <c r="R850" s="91"/>
      <c r="S850" s="91"/>
      <c r="T850" s="92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T850" s="17" t="s">
        <v>137</v>
      </c>
      <c r="AU850" s="17" t="s">
        <v>90</v>
      </c>
    </row>
    <row r="851" s="13" customFormat="1">
      <c r="A851" s="13"/>
      <c r="B851" s="236"/>
      <c r="C851" s="237"/>
      <c r="D851" s="231" t="s">
        <v>149</v>
      </c>
      <c r="E851" s="238" t="s">
        <v>1</v>
      </c>
      <c r="F851" s="239" t="s">
        <v>653</v>
      </c>
      <c r="G851" s="237"/>
      <c r="H851" s="238" t="s">
        <v>1</v>
      </c>
      <c r="I851" s="240"/>
      <c r="J851" s="237"/>
      <c r="K851" s="237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149</v>
      </c>
      <c r="AU851" s="245" t="s">
        <v>90</v>
      </c>
      <c r="AV851" s="13" t="s">
        <v>88</v>
      </c>
      <c r="AW851" s="13" t="s">
        <v>36</v>
      </c>
      <c r="AX851" s="13" t="s">
        <v>80</v>
      </c>
      <c r="AY851" s="245" t="s">
        <v>128</v>
      </c>
    </row>
    <row r="852" s="13" customFormat="1">
      <c r="A852" s="13"/>
      <c r="B852" s="236"/>
      <c r="C852" s="237"/>
      <c r="D852" s="231" t="s">
        <v>149</v>
      </c>
      <c r="E852" s="238" t="s">
        <v>1</v>
      </c>
      <c r="F852" s="239" t="s">
        <v>586</v>
      </c>
      <c r="G852" s="237"/>
      <c r="H852" s="238" t="s">
        <v>1</v>
      </c>
      <c r="I852" s="240"/>
      <c r="J852" s="237"/>
      <c r="K852" s="237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149</v>
      </c>
      <c r="AU852" s="245" t="s">
        <v>90</v>
      </c>
      <c r="AV852" s="13" t="s">
        <v>88</v>
      </c>
      <c r="AW852" s="13" t="s">
        <v>36</v>
      </c>
      <c r="AX852" s="13" t="s">
        <v>80</v>
      </c>
      <c r="AY852" s="245" t="s">
        <v>128</v>
      </c>
    </row>
    <row r="853" s="14" customFormat="1">
      <c r="A853" s="14"/>
      <c r="B853" s="246"/>
      <c r="C853" s="247"/>
      <c r="D853" s="231" t="s">
        <v>149</v>
      </c>
      <c r="E853" s="248" t="s">
        <v>1</v>
      </c>
      <c r="F853" s="249" t="s">
        <v>88</v>
      </c>
      <c r="G853" s="247"/>
      <c r="H853" s="250">
        <v>1</v>
      </c>
      <c r="I853" s="251"/>
      <c r="J853" s="247"/>
      <c r="K853" s="247"/>
      <c r="L853" s="252"/>
      <c r="M853" s="253"/>
      <c r="N853" s="254"/>
      <c r="O853" s="254"/>
      <c r="P853" s="254"/>
      <c r="Q853" s="254"/>
      <c r="R853" s="254"/>
      <c r="S853" s="254"/>
      <c r="T853" s="25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6" t="s">
        <v>149</v>
      </c>
      <c r="AU853" s="256" t="s">
        <v>90</v>
      </c>
      <c r="AV853" s="14" t="s">
        <v>90</v>
      </c>
      <c r="AW853" s="14" t="s">
        <v>36</v>
      </c>
      <c r="AX853" s="14" t="s">
        <v>80</v>
      </c>
      <c r="AY853" s="256" t="s">
        <v>128</v>
      </c>
    </row>
    <row r="854" s="15" customFormat="1">
      <c r="A854" s="15"/>
      <c r="B854" s="257"/>
      <c r="C854" s="258"/>
      <c r="D854" s="231" t="s">
        <v>149</v>
      </c>
      <c r="E854" s="259" t="s">
        <v>1</v>
      </c>
      <c r="F854" s="260" t="s">
        <v>162</v>
      </c>
      <c r="G854" s="258"/>
      <c r="H854" s="261">
        <v>1</v>
      </c>
      <c r="I854" s="262"/>
      <c r="J854" s="258"/>
      <c r="K854" s="258"/>
      <c r="L854" s="263"/>
      <c r="M854" s="264"/>
      <c r="N854" s="265"/>
      <c r="O854" s="265"/>
      <c r="P854" s="265"/>
      <c r="Q854" s="265"/>
      <c r="R854" s="265"/>
      <c r="S854" s="265"/>
      <c r="T854" s="266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7" t="s">
        <v>149</v>
      </c>
      <c r="AU854" s="267" t="s">
        <v>90</v>
      </c>
      <c r="AV854" s="15" t="s">
        <v>135</v>
      </c>
      <c r="AW854" s="15" t="s">
        <v>36</v>
      </c>
      <c r="AX854" s="15" t="s">
        <v>88</v>
      </c>
      <c r="AY854" s="267" t="s">
        <v>128</v>
      </c>
    </row>
    <row r="855" s="2" customFormat="1" ht="24.15" customHeight="1">
      <c r="A855" s="38"/>
      <c r="B855" s="39"/>
      <c r="C855" s="218" t="s">
        <v>664</v>
      </c>
      <c r="D855" s="218" t="s">
        <v>130</v>
      </c>
      <c r="E855" s="219" t="s">
        <v>665</v>
      </c>
      <c r="F855" s="220" t="s">
        <v>666</v>
      </c>
      <c r="G855" s="221" t="s">
        <v>133</v>
      </c>
      <c r="H855" s="222">
        <v>8</v>
      </c>
      <c r="I855" s="223"/>
      <c r="J855" s="224">
        <f>ROUND(I855*H855,2)</f>
        <v>0</v>
      </c>
      <c r="K855" s="220" t="s">
        <v>134</v>
      </c>
      <c r="L855" s="44"/>
      <c r="M855" s="225" t="s">
        <v>1</v>
      </c>
      <c r="N855" s="226" t="s">
        <v>45</v>
      </c>
      <c r="O855" s="91"/>
      <c r="P855" s="227">
        <f>O855*H855</f>
        <v>0</v>
      </c>
      <c r="Q855" s="227">
        <v>6.9999999999999994E-05</v>
      </c>
      <c r="R855" s="227">
        <f>Q855*H855</f>
        <v>0.00055999999999999995</v>
      </c>
      <c r="S855" s="227">
        <v>0</v>
      </c>
      <c r="T855" s="228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29" t="s">
        <v>135</v>
      </c>
      <c r="AT855" s="229" t="s">
        <v>130</v>
      </c>
      <c r="AU855" s="229" t="s">
        <v>90</v>
      </c>
      <c r="AY855" s="17" t="s">
        <v>128</v>
      </c>
      <c r="BE855" s="230">
        <f>IF(N855="základní",J855,0)</f>
        <v>0</v>
      </c>
      <c r="BF855" s="230">
        <f>IF(N855="snížená",J855,0)</f>
        <v>0</v>
      </c>
      <c r="BG855" s="230">
        <f>IF(N855="zákl. přenesená",J855,0)</f>
        <v>0</v>
      </c>
      <c r="BH855" s="230">
        <f>IF(N855="sníž. přenesená",J855,0)</f>
        <v>0</v>
      </c>
      <c r="BI855" s="230">
        <f>IF(N855="nulová",J855,0)</f>
        <v>0</v>
      </c>
      <c r="BJ855" s="17" t="s">
        <v>88</v>
      </c>
      <c r="BK855" s="230">
        <f>ROUND(I855*H855,2)</f>
        <v>0</v>
      </c>
      <c r="BL855" s="17" t="s">
        <v>135</v>
      </c>
      <c r="BM855" s="229" t="s">
        <v>667</v>
      </c>
    </row>
    <row r="856" s="2" customFormat="1">
      <c r="A856" s="38"/>
      <c r="B856" s="39"/>
      <c r="C856" s="40"/>
      <c r="D856" s="231" t="s">
        <v>137</v>
      </c>
      <c r="E856" s="40"/>
      <c r="F856" s="232" t="s">
        <v>666</v>
      </c>
      <c r="G856" s="40"/>
      <c r="H856" s="40"/>
      <c r="I856" s="233"/>
      <c r="J856" s="40"/>
      <c r="K856" s="40"/>
      <c r="L856" s="44"/>
      <c r="M856" s="234"/>
      <c r="N856" s="235"/>
      <c r="O856" s="91"/>
      <c r="P856" s="91"/>
      <c r="Q856" s="91"/>
      <c r="R856" s="91"/>
      <c r="S856" s="91"/>
      <c r="T856" s="92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137</v>
      </c>
      <c r="AU856" s="17" t="s">
        <v>90</v>
      </c>
    </row>
    <row r="857" s="13" customFormat="1">
      <c r="A857" s="13"/>
      <c r="B857" s="236"/>
      <c r="C857" s="237"/>
      <c r="D857" s="231" t="s">
        <v>149</v>
      </c>
      <c r="E857" s="238" t="s">
        <v>1</v>
      </c>
      <c r="F857" s="239" t="s">
        <v>668</v>
      </c>
      <c r="G857" s="237"/>
      <c r="H857" s="238" t="s">
        <v>1</v>
      </c>
      <c r="I857" s="240"/>
      <c r="J857" s="237"/>
      <c r="K857" s="237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149</v>
      </c>
      <c r="AU857" s="245" t="s">
        <v>90</v>
      </c>
      <c r="AV857" s="13" t="s">
        <v>88</v>
      </c>
      <c r="AW857" s="13" t="s">
        <v>36</v>
      </c>
      <c r="AX857" s="13" t="s">
        <v>80</v>
      </c>
      <c r="AY857" s="245" t="s">
        <v>128</v>
      </c>
    </row>
    <row r="858" s="13" customFormat="1">
      <c r="A858" s="13"/>
      <c r="B858" s="236"/>
      <c r="C858" s="237"/>
      <c r="D858" s="231" t="s">
        <v>149</v>
      </c>
      <c r="E858" s="238" t="s">
        <v>1</v>
      </c>
      <c r="F858" s="239" t="s">
        <v>278</v>
      </c>
      <c r="G858" s="237"/>
      <c r="H858" s="238" t="s">
        <v>1</v>
      </c>
      <c r="I858" s="240"/>
      <c r="J858" s="237"/>
      <c r="K858" s="237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149</v>
      </c>
      <c r="AU858" s="245" t="s">
        <v>90</v>
      </c>
      <c r="AV858" s="13" t="s">
        <v>88</v>
      </c>
      <c r="AW858" s="13" t="s">
        <v>36</v>
      </c>
      <c r="AX858" s="13" t="s">
        <v>80</v>
      </c>
      <c r="AY858" s="245" t="s">
        <v>128</v>
      </c>
    </row>
    <row r="859" s="14" customFormat="1">
      <c r="A859" s="14"/>
      <c r="B859" s="246"/>
      <c r="C859" s="247"/>
      <c r="D859" s="231" t="s">
        <v>149</v>
      </c>
      <c r="E859" s="248" t="s">
        <v>1</v>
      </c>
      <c r="F859" s="249" t="s">
        <v>669</v>
      </c>
      <c r="G859" s="247"/>
      <c r="H859" s="250">
        <v>8</v>
      </c>
      <c r="I859" s="251"/>
      <c r="J859" s="247"/>
      <c r="K859" s="247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149</v>
      </c>
      <c r="AU859" s="256" t="s">
        <v>90</v>
      </c>
      <c r="AV859" s="14" t="s">
        <v>90</v>
      </c>
      <c r="AW859" s="14" t="s">
        <v>36</v>
      </c>
      <c r="AX859" s="14" t="s">
        <v>80</v>
      </c>
      <c r="AY859" s="256" t="s">
        <v>128</v>
      </c>
    </row>
    <row r="860" s="15" customFormat="1">
      <c r="A860" s="15"/>
      <c r="B860" s="257"/>
      <c r="C860" s="258"/>
      <c r="D860" s="231" t="s">
        <v>149</v>
      </c>
      <c r="E860" s="259" t="s">
        <v>1</v>
      </c>
      <c r="F860" s="260" t="s">
        <v>162</v>
      </c>
      <c r="G860" s="258"/>
      <c r="H860" s="261">
        <v>8</v>
      </c>
      <c r="I860" s="262"/>
      <c r="J860" s="258"/>
      <c r="K860" s="258"/>
      <c r="L860" s="263"/>
      <c r="M860" s="264"/>
      <c r="N860" s="265"/>
      <c r="O860" s="265"/>
      <c r="P860" s="265"/>
      <c r="Q860" s="265"/>
      <c r="R860" s="265"/>
      <c r="S860" s="265"/>
      <c r="T860" s="266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7" t="s">
        <v>149</v>
      </c>
      <c r="AU860" s="267" t="s">
        <v>90</v>
      </c>
      <c r="AV860" s="15" t="s">
        <v>135</v>
      </c>
      <c r="AW860" s="15" t="s">
        <v>36</v>
      </c>
      <c r="AX860" s="15" t="s">
        <v>88</v>
      </c>
      <c r="AY860" s="267" t="s">
        <v>128</v>
      </c>
    </row>
    <row r="861" s="2" customFormat="1" ht="24.15" customHeight="1">
      <c r="A861" s="38"/>
      <c r="B861" s="39"/>
      <c r="C861" s="268" t="s">
        <v>670</v>
      </c>
      <c r="D861" s="268" t="s">
        <v>364</v>
      </c>
      <c r="E861" s="269" t="s">
        <v>671</v>
      </c>
      <c r="F861" s="270" t="s">
        <v>672</v>
      </c>
      <c r="G861" s="271" t="s">
        <v>133</v>
      </c>
      <c r="H861" s="272">
        <v>6</v>
      </c>
      <c r="I861" s="273"/>
      <c r="J861" s="274">
        <f>ROUND(I861*H861,2)</f>
        <v>0</v>
      </c>
      <c r="K861" s="270" t="s">
        <v>134</v>
      </c>
      <c r="L861" s="275"/>
      <c r="M861" s="276" t="s">
        <v>1</v>
      </c>
      <c r="N861" s="277" t="s">
        <v>45</v>
      </c>
      <c r="O861" s="91"/>
      <c r="P861" s="227">
        <f>O861*H861</f>
        <v>0</v>
      </c>
      <c r="Q861" s="227">
        <v>0.014999999999999999</v>
      </c>
      <c r="R861" s="227">
        <f>Q861*H861</f>
        <v>0.089999999999999997</v>
      </c>
      <c r="S861" s="227">
        <v>0</v>
      </c>
      <c r="T861" s="228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29" t="s">
        <v>192</v>
      </c>
      <c r="AT861" s="229" t="s">
        <v>364</v>
      </c>
      <c r="AU861" s="229" t="s">
        <v>90</v>
      </c>
      <c r="AY861" s="17" t="s">
        <v>128</v>
      </c>
      <c r="BE861" s="230">
        <f>IF(N861="základní",J861,0)</f>
        <v>0</v>
      </c>
      <c r="BF861" s="230">
        <f>IF(N861="snížená",J861,0)</f>
        <v>0</v>
      </c>
      <c r="BG861" s="230">
        <f>IF(N861="zákl. přenesená",J861,0)</f>
        <v>0</v>
      </c>
      <c r="BH861" s="230">
        <f>IF(N861="sníž. přenesená",J861,0)</f>
        <v>0</v>
      </c>
      <c r="BI861" s="230">
        <f>IF(N861="nulová",J861,0)</f>
        <v>0</v>
      </c>
      <c r="BJ861" s="17" t="s">
        <v>88</v>
      </c>
      <c r="BK861" s="230">
        <f>ROUND(I861*H861,2)</f>
        <v>0</v>
      </c>
      <c r="BL861" s="17" t="s">
        <v>135</v>
      </c>
      <c r="BM861" s="229" t="s">
        <v>673</v>
      </c>
    </row>
    <row r="862" s="2" customFormat="1">
      <c r="A862" s="38"/>
      <c r="B862" s="39"/>
      <c r="C862" s="40"/>
      <c r="D862" s="231" t="s">
        <v>137</v>
      </c>
      <c r="E862" s="40"/>
      <c r="F862" s="232" t="s">
        <v>672</v>
      </c>
      <c r="G862" s="40"/>
      <c r="H862" s="40"/>
      <c r="I862" s="233"/>
      <c r="J862" s="40"/>
      <c r="K862" s="40"/>
      <c r="L862" s="44"/>
      <c r="M862" s="234"/>
      <c r="N862" s="235"/>
      <c r="O862" s="91"/>
      <c r="P862" s="91"/>
      <c r="Q862" s="91"/>
      <c r="R862" s="91"/>
      <c r="S862" s="91"/>
      <c r="T862" s="92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137</v>
      </c>
      <c r="AU862" s="17" t="s">
        <v>90</v>
      </c>
    </row>
    <row r="863" s="13" customFormat="1">
      <c r="A863" s="13"/>
      <c r="B863" s="236"/>
      <c r="C863" s="237"/>
      <c r="D863" s="231" t="s">
        <v>149</v>
      </c>
      <c r="E863" s="238" t="s">
        <v>1</v>
      </c>
      <c r="F863" s="239" t="s">
        <v>668</v>
      </c>
      <c r="G863" s="237"/>
      <c r="H863" s="238" t="s">
        <v>1</v>
      </c>
      <c r="I863" s="240"/>
      <c r="J863" s="237"/>
      <c r="K863" s="237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149</v>
      </c>
      <c r="AU863" s="245" t="s">
        <v>90</v>
      </c>
      <c r="AV863" s="13" t="s">
        <v>88</v>
      </c>
      <c r="AW863" s="13" t="s">
        <v>36</v>
      </c>
      <c r="AX863" s="13" t="s">
        <v>80</v>
      </c>
      <c r="AY863" s="245" t="s">
        <v>128</v>
      </c>
    </row>
    <row r="864" s="13" customFormat="1">
      <c r="A864" s="13"/>
      <c r="B864" s="236"/>
      <c r="C864" s="237"/>
      <c r="D864" s="231" t="s">
        <v>149</v>
      </c>
      <c r="E864" s="238" t="s">
        <v>1</v>
      </c>
      <c r="F864" s="239" t="s">
        <v>278</v>
      </c>
      <c r="G864" s="237"/>
      <c r="H864" s="238" t="s">
        <v>1</v>
      </c>
      <c r="I864" s="240"/>
      <c r="J864" s="237"/>
      <c r="K864" s="237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149</v>
      </c>
      <c r="AU864" s="245" t="s">
        <v>90</v>
      </c>
      <c r="AV864" s="13" t="s">
        <v>88</v>
      </c>
      <c r="AW864" s="13" t="s">
        <v>36</v>
      </c>
      <c r="AX864" s="13" t="s">
        <v>80</v>
      </c>
      <c r="AY864" s="245" t="s">
        <v>128</v>
      </c>
    </row>
    <row r="865" s="14" customFormat="1">
      <c r="A865" s="14"/>
      <c r="B865" s="246"/>
      <c r="C865" s="247"/>
      <c r="D865" s="231" t="s">
        <v>149</v>
      </c>
      <c r="E865" s="248" t="s">
        <v>1</v>
      </c>
      <c r="F865" s="249" t="s">
        <v>182</v>
      </c>
      <c r="G865" s="247"/>
      <c r="H865" s="250">
        <v>6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6" t="s">
        <v>149</v>
      </c>
      <c r="AU865" s="256" t="s">
        <v>90</v>
      </c>
      <c r="AV865" s="14" t="s">
        <v>90</v>
      </c>
      <c r="AW865" s="14" t="s">
        <v>36</v>
      </c>
      <c r="AX865" s="14" t="s">
        <v>80</v>
      </c>
      <c r="AY865" s="256" t="s">
        <v>128</v>
      </c>
    </row>
    <row r="866" s="15" customFormat="1">
      <c r="A866" s="15"/>
      <c r="B866" s="257"/>
      <c r="C866" s="258"/>
      <c r="D866" s="231" t="s">
        <v>149</v>
      </c>
      <c r="E866" s="259" t="s">
        <v>1</v>
      </c>
      <c r="F866" s="260" t="s">
        <v>162</v>
      </c>
      <c r="G866" s="258"/>
      <c r="H866" s="261">
        <v>6</v>
      </c>
      <c r="I866" s="262"/>
      <c r="J866" s="258"/>
      <c r="K866" s="258"/>
      <c r="L866" s="263"/>
      <c r="M866" s="264"/>
      <c r="N866" s="265"/>
      <c r="O866" s="265"/>
      <c r="P866" s="265"/>
      <c r="Q866" s="265"/>
      <c r="R866" s="265"/>
      <c r="S866" s="265"/>
      <c r="T866" s="266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67" t="s">
        <v>149</v>
      </c>
      <c r="AU866" s="267" t="s">
        <v>90</v>
      </c>
      <c r="AV866" s="15" t="s">
        <v>135</v>
      </c>
      <c r="AW866" s="15" t="s">
        <v>36</v>
      </c>
      <c r="AX866" s="15" t="s">
        <v>88</v>
      </c>
      <c r="AY866" s="267" t="s">
        <v>128</v>
      </c>
    </row>
    <row r="867" s="2" customFormat="1" ht="24.15" customHeight="1">
      <c r="A867" s="38"/>
      <c r="B867" s="39"/>
      <c r="C867" s="268" t="s">
        <v>674</v>
      </c>
      <c r="D867" s="268" t="s">
        <v>364</v>
      </c>
      <c r="E867" s="269" t="s">
        <v>675</v>
      </c>
      <c r="F867" s="270" t="s">
        <v>676</v>
      </c>
      <c r="G867" s="271" t="s">
        <v>133</v>
      </c>
      <c r="H867" s="272">
        <v>2</v>
      </c>
      <c r="I867" s="273"/>
      <c r="J867" s="274">
        <f>ROUND(I867*H867,2)</f>
        <v>0</v>
      </c>
      <c r="K867" s="270" t="s">
        <v>134</v>
      </c>
      <c r="L867" s="275"/>
      <c r="M867" s="276" t="s">
        <v>1</v>
      </c>
      <c r="N867" s="277" t="s">
        <v>45</v>
      </c>
      <c r="O867" s="91"/>
      <c r="P867" s="227">
        <f>O867*H867</f>
        <v>0</v>
      </c>
      <c r="Q867" s="227">
        <v>0.0060000000000000001</v>
      </c>
      <c r="R867" s="227">
        <f>Q867*H867</f>
        <v>0.012</v>
      </c>
      <c r="S867" s="227">
        <v>0</v>
      </c>
      <c r="T867" s="228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29" t="s">
        <v>192</v>
      </c>
      <c r="AT867" s="229" t="s">
        <v>364</v>
      </c>
      <c r="AU867" s="229" t="s">
        <v>90</v>
      </c>
      <c r="AY867" s="17" t="s">
        <v>128</v>
      </c>
      <c r="BE867" s="230">
        <f>IF(N867="základní",J867,0)</f>
        <v>0</v>
      </c>
      <c r="BF867" s="230">
        <f>IF(N867="snížená",J867,0)</f>
        <v>0</v>
      </c>
      <c r="BG867" s="230">
        <f>IF(N867="zákl. přenesená",J867,0)</f>
        <v>0</v>
      </c>
      <c r="BH867" s="230">
        <f>IF(N867="sníž. přenesená",J867,0)</f>
        <v>0</v>
      </c>
      <c r="BI867" s="230">
        <f>IF(N867="nulová",J867,0)</f>
        <v>0</v>
      </c>
      <c r="BJ867" s="17" t="s">
        <v>88</v>
      </c>
      <c r="BK867" s="230">
        <f>ROUND(I867*H867,2)</f>
        <v>0</v>
      </c>
      <c r="BL867" s="17" t="s">
        <v>135</v>
      </c>
      <c r="BM867" s="229" t="s">
        <v>677</v>
      </c>
    </row>
    <row r="868" s="2" customFormat="1">
      <c r="A868" s="38"/>
      <c r="B868" s="39"/>
      <c r="C868" s="40"/>
      <c r="D868" s="231" t="s">
        <v>137</v>
      </c>
      <c r="E868" s="40"/>
      <c r="F868" s="232" t="s">
        <v>676</v>
      </c>
      <c r="G868" s="40"/>
      <c r="H868" s="40"/>
      <c r="I868" s="233"/>
      <c r="J868" s="40"/>
      <c r="K868" s="40"/>
      <c r="L868" s="44"/>
      <c r="M868" s="234"/>
      <c r="N868" s="235"/>
      <c r="O868" s="91"/>
      <c r="P868" s="91"/>
      <c r="Q868" s="91"/>
      <c r="R868" s="91"/>
      <c r="S868" s="91"/>
      <c r="T868" s="92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137</v>
      </c>
      <c r="AU868" s="17" t="s">
        <v>90</v>
      </c>
    </row>
    <row r="869" s="13" customFormat="1">
      <c r="A869" s="13"/>
      <c r="B869" s="236"/>
      <c r="C869" s="237"/>
      <c r="D869" s="231" t="s">
        <v>149</v>
      </c>
      <c r="E869" s="238" t="s">
        <v>1</v>
      </c>
      <c r="F869" s="239" t="s">
        <v>678</v>
      </c>
      <c r="G869" s="237"/>
      <c r="H869" s="238" t="s">
        <v>1</v>
      </c>
      <c r="I869" s="240"/>
      <c r="J869" s="237"/>
      <c r="K869" s="237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149</v>
      </c>
      <c r="AU869" s="245" t="s">
        <v>90</v>
      </c>
      <c r="AV869" s="13" t="s">
        <v>88</v>
      </c>
      <c r="AW869" s="13" t="s">
        <v>36</v>
      </c>
      <c r="AX869" s="13" t="s">
        <v>80</v>
      </c>
      <c r="AY869" s="245" t="s">
        <v>128</v>
      </c>
    </row>
    <row r="870" s="13" customFormat="1">
      <c r="A870" s="13"/>
      <c r="B870" s="236"/>
      <c r="C870" s="237"/>
      <c r="D870" s="231" t="s">
        <v>149</v>
      </c>
      <c r="E870" s="238" t="s">
        <v>1</v>
      </c>
      <c r="F870" s="239" t="s">
        <v>278</v>
      </c>
      <c r="G870" s="237"/>
      <c r="H870" s="238" t="s">
        <v>1</v>
      </c>
      <c r="I870" s="240"/>
      <c r="J870" s="237"/>
      <c r="K870" s="237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149</v>
      </c>
      <c r="AU870" s="245" t="s">
        <v>90</v>
      </c>
      <c r="AV870" s="13" t="s">
        <v>88</v>
      </c>
      <c r="AW870" s="13" t="s">
        <v>36</v>
      </c>
      <c r="AX870" s="13" t="s">
        <v>80</v>
      </c>
      <c r="AY870" s="245" t="s">
        <v>128</v>
      </c>
    </row>
    <row r="871" s="14" customFormat="1">
      <c r="A871" s="14"/>
      <c r="B871" s="246"/>
      <c r="C871" s="247"/>
      <c r="D871" s="231" t="s">
        <v>149</v>
      </c>
      <c r="E871" s="248" t="s">
        <v>1</v>
      </c>
      <c r="F871" s="249" t="s">
        <v>90</v>
      </c>
      <c r="G871" s="247"/>
      <c r="H871" s="250">
        <v>2</v>
      </c>
      <c r="I871" s="251"/>
      <c r="J871" s="247"/>
      <c r="K871" s="247"/>
      <c r="L871" s="252"/>
      <c r="M871" s="253"/>
      <c r="N871" s="254"/>
      <c r="O871" s="254"/>
      <c r="P871" s="254"/>
      <c r="Q871" s="254"/>
      <c r="R871" s="254"/>
      <c r="S871" s="254"/>
      <c r="T871" s="25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6" t="s">
        <v>149</v>
      </c>
      <c r="AU871" s="256" t="s">
        <v>90</v>
      </c>
      <c r="AV871" s="14" t="s">
        <v>90</v>
      </c>
      <c r="AW871" s="14" t="s">
        <v>36</v>
      </c>
      <c r="AX871" s="14" t="s">
        <v>80</v>
      </c>
      <c r="AY871" s="256" t="s">
        <v>128</v>
      </c>
    </row>
    <row r="872" s="15" customFormat="1">
      <c r="A872" s="15"/>
      <c r="B872" s="257"/>
      <c r="C872" s="258"/>
      <c r="D872" s="231" t="s">
        <v>149</v>
      </c>
      <c r="E872" s="259" t="s">
        <v>1</v>
      </c>
      <c r="F872" s="260" t="s">
        <v>162</v>
      </c>
      <c r="G872" s="258"/>
      <c r="H872" s="261">
        <v>2</v>
      </c>
      <c r="I872" s="262"/>
      <c r="J872" s="258"/>
      <c r="K872" s="258"/>
      <c r="L872" s="263"/>
      <c r="M872" s="264"/>
      <c r="N872" s="265"/>
      <c r="O872" s="265"/>
      <c r="P872" s="265"/>
      <c r="Q872" s="265"/>
      <c r="R872" s="265"/>
      <c r="S872" s="265"/>
      <c r="T872" s="266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7" t="s">
        <v>149</v>
      </c>
      <c r="AU872" s="267" t="s">
        <v>90</v>
      </c>
      <c r="AV872" s="15" t="s">
        <v>135</v>
      </c>
      <c r="AW872" s="15" t="s">
        <v>36</v>
      </c>
      <c r="AX872" s="15" t="s">
        <v>88</v>
      </c>
      <c r="AY872" s="267" t="s">
        <v>128</v>
      </c>
    </row>
    <row r="873" s="2" customFormat="1" ht="24.15" customHeight="1">
      <c r="A873" s="38"/>
      <c r="B873" s="39"/>
      <c r="C873" s="218" t="s">
        <v>679</v>
      </c>
      <c r="D873" s="218" t="s">
        <v>130</v>
      </c>
      <c r="E873" s="219" t="s">
        <v>680</v>
      </c>
      <c r="F873" s="220" t="s">
        <v>681</v>
      </c>
      <c r="G873" s="221" t="s">
        <v>133</v>
      </c>
      <c r="H873" s="222">
        <v>10</v>
      </c>
      <c r="I873" s="223"/>
      <c r="J873" s="224">
        <f>ROUND(I873*H873,2)</f>
        <v>0</v>
      </c>
      <c r="K873" s="220" t="s">
        <v>134</v>
      </c>
      <c r="L873" s="44"/>
      <c r="M873" s="225" t="s">
        <v>1</v>
      </c>
      <c r="N873" s="226" t="s">
        <v>45</v>
      </c>
      <c r="O873" s="91"/>
      <c r="P873" s="227">
        <f>O873*H873</f>
        <v>0</v>
      </c>
      <c r="Q873" s="227">
        <v>0.00017000000000000001</v>
      </c>
      <c r="R873" s="227">
        <f>Q873*H873</f>
        <v>0.0017000000000000001</v>
      </c>
      <c r="S873" s="227">
        <v>0</v>
      </c>
      <c r="T873" s="228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229" t="s">
        <v>135</v>
      </c>
      <c r="AT873" s="229" t="s">
        <v>130</v>
      </c>
      <c r="AU873" s="229" t="s">
        <v>90</v>
      </c>
      <c r="AY873" s="17" t="s">
        <v>128</v>
      </c>
      <c r="BE873" s="230">
        <f>IF(N873="základní",J873,0)</f>
        <v>0</v>
      </c>
      <c r="BF873" s="230">
        <f>IF(N873="snížená",J873,0)</f>
        <v>0</v>
      </c>
      <c r="BG873" s="230">
        <f>IF(N873="zákl. přenesená",J873,0)</f>
        <v>0</v>
      </c>
      <c r="BH873" s="230">
        <f>IF(N873="sníž. přenesená",J873,0)</f>
        <v>0</v>
      </c>
      <c r="BI873" s="230">
        <f>IF(N873="nulová",J873,0)</f>
        <v>0</v>
      </c>
      <c r="BJ873" s="17" t="s">
        <v>88</v>
      </c>
      <c r="BK873" s="230">
        <f>ROUND(I873*H873,2)</f>
        <v>0</v>
      </c>
      <c r="BL873" s="17" t="s">
        <v>135</v>
      </c>
      <c r="BM873" s="229" t="s">
        <v>682</v>
      </c>
    </row>
    <row r="874" s="2" customFormat="1">
      <c r="A874" s="38"/>
      <c r="B874" s="39"/>
      <c r="C874" s="40"/>
      <c r="D874" s="231" t="s">
        <v>137</v>
      </c>
      <c r="E874" s="40"/>
      <c r="F874" s="232" t="s">
        <v>681</v>
      </c>
      <c r="G874" s="40"/>
      <c r="H874" s="40"/>
      <c r="I874" s="233"/>
      <c r="J874" s="40"/>
      <c r="K874" s="40"/>
      <c r="L874" s="44"/>
      <c r="M874" s="234"/>
      <c r="N874" s="235"/>
      <c r="O874" s="91"/>
      <c r="P874" s="91"/>
      <c r="Q874" s="91"/>
      <c r="R874" s="91"/>
      <c r="S874" s="91"/>
      <c r="T874" s="92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T874" s="17" t="s">
        <v>137</v>
      </c>
      <c r="AU874" s="17" t="s">
        <v>90</v>
      </c>
    </row>
    <row r="875" s="13" customFormat="1">
      <c r="A875" s="13"/>
      <c r="B875" s="236"/>
      <c r="C875" s="237"/>
      <c r="D875" s="231" t="s">
        <v>149</v>
      </c>
      <c r="E875" s="238" t="s">
        <v>1</v>
      </c>
      <c r="F875" s="239" t="s">
        <v>683</v>
      </c>
      <c r="G875" s="237"/>
      <c r="H875" s="238" t="s">
        <v>1</v>
      </c>
      <c r="I875" s="240"/>
      <c r="J875" s="237"/>
      <c r="K875" s="237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149</v>
      </c>
      <c r="AU875" s="245" t="s">
        <v>90</v>
      </c>
      <c r="AV875" s="13" t="s">
        <v>88</v>
      </c>
      <c r="AW875" s="13" t="s">
        <v>36</v>
      </c>
      <c r="AX875" s="13" t="s">
        <v>80</v>
      </c>
      <c r="AY875" s="245" t="s">
        <v>128</v>
      </c>
    </row>
    <row r="876" s="13" customFormat="1">
      <c r="A876" s="13"/>
      <c r="B876" s="236"/>
      <c r="C876" s="237"/>
      <c r="D876" s="231" t="s">
        <v>149</v>
      </c>
      <c r="E876" s="238" t="s">
        <v>1</v>
      </c>
      <c r="F876" s="239" t="s">
        <v>239</v>
      </c>
      <c r="G876" s="237"/>
      <c r="H876" s="238" t="s">
        <v>1</v>
      </c>
      <c r="I876" s="240"/>
      <c r="J876" s="237"/>
      <c r="K876" s="237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149</v>
      </c>
      <c r="AU876" s="245" t="s">
        <v>90</v>
      </c>
      <c r="AV876" s="13" t="s">
        <v>88</v>
      </c>
      <c r="AW876" s="13" t="s">
        <v>36</v>
      </c>
      <c r="AX876" s="13" t="s">
        <v>80</v>
      </c>
      <c r="AY876" s="245" t="s">
        <v>128</v>
      </c>
    </row>
    <row r="877" s="14" customFormat="1">
      <c r="A877" s="14"/>
      <c r="B877" s="246"/>
      <c r="C877" s="247"/>
      <c r="D877" s="231" t="s">
        <v>149</v>
      </c>
      <c r="E877" s="248" t="s">
        <v>1</v>
      </c>
      <c r="F877" s="249" t="s">
        <v>684</v>
      </c>
      <c r="G877" s="247"/>
      <c r="H877" s="250">
        <v>10</v>
      </c>
      <c r="I877" s="251"/>
      <c r="J877" s="247"/>
      <c r="K877" s="247"/>
      <c r="L877" s="252"/>
      <c r="M877" s="253"/>
      <c r="N877" s="254"/>
      <c r="O877" s="254"/>
      <c r="P877" s="254"/>
      <c r="Q877" s="254"/>
      <c r="R877" s="254"/>
      <c r="S877" s="254"/>
      <c r="T877" s="25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6" t="s">
        <v>149</v>
      </c>
      <c r="AU877" s="256" t="s">
        <v>90</v>
      </c>
      <c r="AV877" s="14" t="s">
        <v>90</v>
      </c>
      <c r="AW877" s="14" t="s">
        <v>36</v>
      </c>
      <c r="AX877" s="14" t="s">
        <v>88</v>
      </c>
      <c r="AY877" s="256" t="s">
        <v>128</v>
      </c>
    </row>
    <row r="878" s="2" customFormat="1" ht="33" customHeight="1">
      <c r="A878" s="38"/>
      <c r="B878" s="39"/>
      <c r="C878" s="268" t="s">
        <v>685</v>
      </c>
      <c r="D878" s="268" t="s">
        <v>364</v>
      </c>
      <c r="E878" s="269" t="s">
        <v>686</v>
      </c>
      <c r="F878" s="270" t="s">
        <v>687</v>
      </c>
      <c r="G878" s="271" t="s">
        <v>133</v>
      </c>
      <c r="H878" s="272">
        <v>4.0599999999999996</v>
      </c>
      <c r="I878" s="273"/>
      <c r="J878" s="274">
        <f>ROUND(I878*H878,2)</f>
        <v>0</v>
      </c>
      <c r="K878" s="270" t="s">
        <v>134</v>
      </c>
      <c r="L878" s="275"/>
      <c r="M878" s="276" t="s">
        <v>1</v>
      </c>
      <c r="N878" s="277" t="s">
        <v>45</v>
      </c>
      <c r="O878" s="91"/>
      <c r="P878" s="227">
        <f>O878*H878</f>
        <v>0</v>
      </c>
      <c r="Q878" s="227">
        <v>0.14499999999999999</v>
      </c>
      <c r="R878" s="227">
        <f>Q878*H878</f>
        <v>0.58869999999999989</v>
      </c>
      <c r="S878" s="227">
        <v>0</v>
      </c>
      <c r="T878" s="228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29" t="s">
        <v>192</v>
      </c>
      <c r="AT878" s="229" t="s">
        <v>364</v>
      </c>
      <c r="AU878" s="229" t="s">
        <v>90</v>
      </c>
      <c r="AY878" s="17" t="s">
        <v>128</v>
      </c>
      <c r="BE878" s="230">
        <f>IF(N878="základní",J878,0)</f>
        <v>0</v>
      </c>
      <c r="BF878" s="230">
        <f>IF(N878="snížená",J878,0)</f>
        <v>0</v>
      </c>
      <c r="BG878" s="230">
        <f>IF(N878="zákl. přenesená",J878,0)</f>
        <v>0</v>
      </c>
      <c r="BH878" s="230">
        <f>IF(N878="sníž. přenesená",J878,0)</f>
        <v>0</v>
      </c>
      <c r="BI878" s="230">
        <f>IF(N878="nulová",J878,0)</f>
        <v>0</v>
      </c>
      <c r="BJ878" s="17" t="s">
        <v>88</v>
      </c>
      <c r="BK878" s="230">
        <f>ROUND(I878*H878,2)</f>
        <v>0</v>
      </c>
      <c r="BL878" s="17" t="s">
        <v>135</v>
      </c>
      <c r="BM878" s="229" t="s">
        <v>688</v>
      </c>
    </row>
    <row r="879" s="2" customFormat="1">
      <c r="A879" s="38"/>
      <c r="B879" s="39"/>
      <c r="C879" s="40"/>
      <c r="D879" s="231" t="s">
        <v>137</v>
      </c>
      <c r="E879" s="40"/>
      <c r="F879" s="232" t="s">
        <v>687</v>
      </c>
      <c r="G879" s="40"/>
      <c r="H879" s="40"/>
      <c r="I879" s="233"/>
      <c r="J879" s="40"/>
      <c r="K879" s="40"/>
      <c r="L879" s="44"/>
      <c r="M879" s="234"/>
      <c r="N879" s="235"/>
      <c r="O879" s="91"/>
      <c r="P879" s="91"/>
      <c r="Q879" s="91"/>
      <c r="R879" s="91"/>
      <c r="S879" s="91"/>
      <c r="T879" s="92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7" t="s">
        <v>137</v>
      </c>
      <c r="AU879" s="17" t="s">
        <v>90</v>
      </c>
    </row>
    <row r="880" s="13" customFormat="1">
      <c r="A880" s="13"/>
      <c r="B880" s="236"/>
      <c r="C880" s="237"/>
      <c r="D880" s="231" t="s">
        <v>149</v>
      </c>
      <c r="E880" s="238" t="s">
        <v>1</v>
      </c>
      <c r="F880" s="239" t="s">
        <v>683</v>
      </c>
      <c r="G880" s="237"/>
      <c r="H880" s="238" t="s">
        <v>1</v>
      </c>
      <c r="I880" s="240"/>
      <c r="J880" s="237"/>
      <c r="K880" s="237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149</v>
      </c>
      <c r="AU880" s="245" t="s">
        <v>90</v>
      </c>
      <c r="AV880" s="13" t="s">
        <v>88</v>
      </c>
      <c r="AW880" s="13" t="s">
        <v>36</v>
      </c>
      <c r="AX880" s="13" t="s">
        <v>80</v>
      </c>
      <c r="AY880" s="245" t="s">
        <v>128</v>
      </c>
    </row>
    <row r="881" s="13" customFormat="1">
      <c r="A881" s="13"/>
      <c r="B881" s="236"/>
      <c r="C881" s="237"/>
      <c r="D881" s="231" t="s">
        <v>149</v>
      </c>
      <c r="E881" s="238" t="s">
        <v>1</v>
      </c>
      <c r="F881" s="239" t="s">
        <v>239</v>
      </c>
      <c r="G881" s="237"/>
      <c r="H881" s="238" t="s">
        <v>1</v>
      </c>
      <c r="I881" s="240"/>
      <c r="J881" s="237"/>
      <c r="K881" s="237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149</v>
      </c>
      <c r="AU881" s="245" t="s">
        <v>90</v>
      </c>
      <c r="AV881" s="13" t="s">
        <v>88</v>
      </c>
      <c r="AW881" s="13" t="s">
        <v>36</v>
      </c>
      <c r="AX881" s="13" t="s">
        <v>80</v>
      </c>
      <c r="AY881" s="245" t="s">
        <v>128</v>
      </c>
    </row>
    <row r="882" s="14" customFormat="1">
      <c r="A882" s="14"/>
      <c r="B882" s="246"/>
      <c r="C882" s="247"/>
      <c r="D882" s="231" t="s">
        <v>149</v>
      </c>
      <c r="E882" s="248" t="s">
        <v>1</v>
      </c>
      <c r="F882" s="249" t="s">
        <v>135</v>
      </c>
      <c r="G882" s="247"/>
      <c r="H882" s="250">
        <v>4</v>
      </c>
      <c r="I882" s="251"/>
      <c r="J882" s="247"/>
      <c r="K882" s="247"/>
      <c r="L882" s="252"/>
      <c r="M882" s="253"/>
      <c r="N882" s="254"/>
      <c r="O882" s="254"/>
      <c r="P882" s="254"/>
      <c r="Q882" s="254"/>
      <c r="R882" s="254"/>
      <c r="S882" s="254"/>
      <c r="T882" s="25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6" t="s">
        <v>149</v>
      </c>
      <c r="AU882" s="256" t="s">
        <v>90</v>
      </c>
      <c r="AV882" s="14" t="s">
        <v>90</v>
      </c>
      <c r="AW882" s="14" t="s">
        <v>36</v>
      </c>
      <c r="AX882" s="14" t="s">
        <v>88</v>
      </c>
      <c r="AY882" s="256" t="s">
        <v>128</v>
      </c>
    </row>
    <row r="883" s="14" customFormat="1">
      <c r="A883" s="14"/>
      <c r="B883" s="246"/>
      <c r="C883" s="247"/>
      <c r="D883" s="231" t="s">
        <v>149</v>
      </c>
      <c r="E883" s="247"/>
      <c r="F883" s="249" t="s">
        <v>659</v>
      </c>
      <c r="G883" s="247"/>
      <c r="H883" s="250">
        <v>4.0599999999999996</v>
      </c>
      <c r="I883" s="251"/>
      <c r="J883" s="247"/>
      <c r="K883" s="247"/>
      <c r="L883" s="252"/>
      <c r="M883" s="253"/>
      <c r="N883" s="254"/>
      <c r="O883" s="254"/>
      <c r="P883" s="254"/>
      <c r="Q883" s="254"/>
      <c r="R883" s="254"/>
      <c r="S883" s="254"/>
      <c r="T883" s="25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6" t="s">
        <v>149</v>
      </c>
      <c r="AU883" s="256" t="s">
        <v>90</v>
      </c>
      <c r="AV883" s="14" t="s">
        <v>90</v>
      </c>
      <c r="AW883" s="14" t="s">
        <v>4</v>
      </c>
      <c r="AX883" s="14" t="s">
        <v>88</v>
      </c>
      <c r="AY883" s="256" t="s">
        <v>128</v>
      </c>
    </row>
    <row r="884" s="2" customFormat="1" ht="33" customHeight="1">
      <c r="A884" s="38"/>
      <c r="B884" s="39"/>
      <c r="C884" s="268" t="s">
        <v>689</v>
      </c>
      <c r="D884" s="268" t="s">
        <v>364</v>
      </c>
      <c r="E884" s="269" t="s">
        <v>690</v>
      </c>
      <c r="F884" s="270" t="s">
        <v>691</v>
      </c>
      <c r="G884" s="271" t="s">
        <v>133</v>
      </c>
      <c r="H884" s="272">
        <v>6</v>
      </c>
      <c r="I884" s="273"/>
      <c r="J884" s="274">
        <f>ROUND(I884*H884,2)</f>
        <v>0</v>
      </c>
      <c r="K884" s="270" t="s">
        <v>1</v>
      </c>
      <c r="L884" s="275"/>
      <c r="M884" s="276" t="s">
        <v>1</v>
      </c>
      <c r="N884" s="277" t="s">
        <v>45</v>
      </c>
      <c r="O884" s="91"/>
      <c r="P884" s="227">
        <f>O884*H884</f>
        <v>0</v>
      </c>
      <c r="Q884" s="227">
        <v>0.14499999999999999</v>
      </c>
      <c r="R884" s="227">
        <f>Q884*H884</f>
        <v>0.86999999999999988</v>
      </c>
      <c r="S884" s="227">
        <v>0</v>
      </c>
      <c r="T884" s="228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29" t="s">
        <v>192</v>
      </c>
      <c r="AT884" s="229" t="s">
        <v>364</v>
      </c>
      <c r="AU884" s="229" t="s">
        <v>90</v>
      </c>
      <c r="AY884" s="17" t="s">
        <v>128</v>
      </c>
      <c r="BE884" s="230">
        <f>IF(N884="základní",J884,0)</f>
        <v>0</v>
      </c>
      <c r="BF884" s="230">
        <f>IF(N884="snížená",J884,0)</f>
        <v>0</v>
      </c>
      <c r="BG884" s="230">
        <f>IF(N884="zákl. přenesená",J884,0)</f>
        <v>0</v>
      </c>
      <c r="BH884" s="230">
        <f>IF(N884="sníž. přenesená",J884,0)</f>
        <v>0</v>
      </c>
      <c r="BI884" s="230">
        <f>IF(N884="nulová",J884,0)</f>
        <v>0</v>
      </c>
      <c r="BJ884" s="17" t="s">
        <v>88</v>
      </c>
      <c r="BK884" s="230">
        <f>ROUND(I884*H884,2)</f>
        <v>0</v>
      </c>
      <c r="BL884" s="17" t="s">
        <v>135</v>
      </c>
      <c r="BM884" s="229" t="s">
        <v>692</v>
      </c>
    </row>
    <row r="885" s="2" customFormat="1">
      <c r="A885" s="38"/>
      <c r="B885" s="39"/>
      <c r="C885" s="40"/>
      <c r="D885" s="231" t="s">
        <v>137</v>
      </c>
      <c r="E885" s="40"/>
      <c r="F885" s="232" t="s">
        <v>691</v>
      </c>
      <c r="G885" s="40"/>
      <c r="H885" s="40"/>
      <c r="I885" s="233"/>
      <c r="J885" s="40"/>
      <c r="K885" s="40"/>
      <c r="L885" s="44"/>
      <c r="M885" s="234"/>
      <c r="N885" s="235"/>
      <c r="O885" s="91"/>
      <c r="P885" s="91"/>
      <c r="Q885" s="91"/>
      <c r="R885" s="91"/>
      <c r="S885" s="91"/>
      <c r="T885" s="92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T885" s="17" t="s">
        <v>137</v>
      </c>
      <c r="AU885" s="17" t="s">
        <v>90</v>
      </c>
    </row>
    <row r="886" s="13" customFormat="1">
      <c r="A886" s="13"/>
      <c r="B886" s="236"/>
      <c r="C886" s="237"/>
      <c r="D886" s="231" t="s">
        <v>149</v>
      </c>
      <c r="E886" s="238" t="s">
        <v>1</v>
      </c>
      <c r="F886" s="239" t="s">
        <v>683</v>
      </c>
      <c r="G886" s="237"/>
      <c r="H886" s="238" t="s">
        <v>1</v>
      </c>
      <c r="I886" s="240"/>
      <c r="J886" s="237"/>
      <c r="K886" s="237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149</v>
      </c>
      <c r="AU886" s="245" t="s">
        <v>90</v>
      </c>
      <c r="AV886" s="13" t="s">
        <v>88</v>
      </c>
      <c r="AW886" s="13" t="s">
        <v>36</v>
      </c>
      <c r="AX886" s="13" t="s">
        <v>80</v>
      </c>
      <c r="AY886" s="245" t="s">
        <v>128</v>
      </c>
    </row>
    <row r="887" s="13" customFormat="1">
      <c r="A887" s="13"/>
      <c r="B887" s="236"/>
      <c r="C887" s="237"/>
      <c r="D887" s="231" t="s">
        <v>149</v>
      </c>
      <c r="E887" s="238" t="s">
        <v>1</v>
      </c>
      <c r="F887" s="239" t="s">
        <v>239</v>
      </c>
      <c r="G887" s="237"/>
      <c r="H887" s="238" t="s">
        <v>1</v>
      </c>
      <c r="I887" s="240"/>
      <c r="J887" s="237"/>
      <c r="K887" s="237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149</v>
      </c>
      <c r="AU887" s="245" t="s">
        <v>90</v>
      </c>
      <c r="AV887" s="13" t="s">
        <v>88</v>
      </c>
      <c r="AW887" s="13" t="s">
        <v>36</v>
      </c>
      <c r="AX887" s="13" t="s">
        <v>80</v>
      </c>
      <c r="AY887" s="245" t="s">
        <v>128</v>
      </c>
    </row>
    <row r="888" s="14" customFormat="1">
      <c r="A888" s="14"/>
      <c r="B888" s="246"/>
      <c r="C888" s="247"/>
      <c r="D888" s="231" t="s">
        <v>149</v>
      </c>
      <c r="E888" s="248" t="s">
        <v>1</v>
      </c>
      <c r="F888" s="249" t="s">
        <v>182</v>
      </c>
      <c r="G888" s="247"/>
      <c r="H888" s="250">
        <v>6</v>
      </c>
      <c r="I888" s="251"/>
      <c r="J888" s="247"/>
      <c r="K888" s="247"/>
      <c r="L888" s="252"/>
      <c r="M888" s="253"/>
      <c r="N888" s="254"/>
      <c r="O888" s="254"/>
      <c r="P888" s="254"/>
      <c r="Q888" s="254"/>
      <c r="R888" s="254"/>
      <c r="S888" s="254"/>
      <c r="T888" s="25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6" t="s">
        <v>149</v>
      </c>
      <c r="AU888" s="256" t="s">
        <v>90</v>
      </c>
      <c r="AV888" s="14" t="s">
        <v>90</v>
      </c>
      <c r="AW888" s="14" t="s">
        <v>36</v>
      </c>
      <c r="AX888" s="14" t="s">
        <v>88</v>
      </c>
      <c r="AY888" s="256" t="s">
        <v>128</v>
      </c>
    </row>
    <row r="889" s="2" customFormat="1" ht="24.15" customHeight="1">
      <c r="A889" s="38"/>
      <c r="B889" s="39"/>
      <c r="C889" s="218" t="s">
        <v>693</v>
      </c>
      <c r="D889" s="218" t="s">
        <v>130</v>
      </c>
      <c r="E889" s="219" t="s">
        <v>694</v>
      </c>
      <c r="F889" s="220" t="s">
        <v>695</v>
      </c>
      <c r="G889" s="221" t="s">
        <v>133</v>
      </c>
      <c r="H889" s="222">
        <v>12</v>
      </c>
      <c r="I889" s="223"/>
      <c r="J889" s="224">
        <f>ROUND(I889*H889,2)</f>
        <v>0</v>
      </c>
      <c r="K889" s="220" t="s">
        <v>134</v>
      </c>
      <c r="L889" s="44"/>
      <c r="M889" s="225" t="s">
        <v>1</v>
      </c>
      <c r="N889" s="226" t="s">
        <v>45</v>
      </c>
      <c r="O889" s="91"/>
      <c r="P889" s="227">
        <f>O889*H889</f>
        <v>0</v>
      </c>
      <c r="Q889" s="227">
        <v>0.00010000000000000001</v>
      </c>
      <c r="R889" s="227">
        <f>Q889*H889</f>
        <v>0.0012000000000000001</v>
      </c>
      <c r="S889" s="227">
        <v>0</v>
      </c>
      <c r="T889" s="228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29" t="s">
        <v>135</v>
      </c>
      <c r="AT889" s="229" t="s">
        <v>130</v>
      </c>
      <c r="AU889" s="229" t="s">
        <v>90</v>
      </c>
      <c r="AY889" s="17" t="s">
        <v>128</v>
      </c>
      <c r="BE889" s="230">
        <f>IF(N889="základní",J889,0)</f>
        <v>0</v>
      </c>
      <c r="BF889" s="230">
        <f>IF(N889="snížená",J889,0)</f>
        <v>0</v>
      </c>
      <c r="BG889" s="230">
        <f>IF(N889="zákl. přenesená",J889,0)</f>
        <v>0</v>
      </c>
      <c r="BH889" s="230">
        <f>IF(N889="sníž. přenesená",J889,0)</f>
        <v>0</v>
      </c>
      <c r="BI889" s="230">
        <f>IF(N889="nulová",J889,0)</f>
        <v>0</v>
      </c>
      <c r="BJ889" s="17" t="s">
        <v>88</v>
      </c>
      <c r="BK889" s="230">
        <f>ROUND(I889*H889,2)</f>
        <v>0</v>
      </c>
      <c r="BL889" s="17" t="s">
        <v>135</v>
      </c>
      <c r="BM889" s="229" t="s">
        <v>696</v>
      </c>
    </row>
    <row r="890" s="2" customFormat="1">
      <c r="A890" s="38"/>
      <c r="B890" s="39"/>
      <c r="C890" s="40"/>
      <c r="D890" s="231" t="s">
        <v>137</v>
      </c>
      <c r="E890" s="40"/>
      <c r="F890" s="232" t="s">
        <v>695</v>
      </c>
      <c r="G890" s="40"/>
      <c r="H890" s="40"/>
      <c r="I890" s="233"/>
      <c r="J890" s="40"/>
      <c r="K890" s="40"/>
      <c r="L890" s="44"/>
      <c r="M890" s="234"/>
      <c r="N890" s="235"/>
      <c r="O890" s="91"/>
      <c r="P890" s="91"/>
      <c r="Q890" s="91"/>
      <c r="R890" s="91"/>
      <c r="S890" s="91"/>
      <c r="T890" s="92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137</v>
      </c>
      <c r="AU890" s="17" t="s">
        <v>90</v>
      </c>
    </row>
    <row r="891" s="13" customFormat="1">
      <c r="A891" s="13"/>
      <c r="B891" s="236"/>
      <c r="C891" s="237"/>
      <c r="D891" s="231" t="s">
        <v>149</v>
      </c>
      <c r="E891" s="238" t="s">
        <v>1</v>
      </c>
      <c r="F891" s="239" t="s">
        <v>697</v>
      </c>
      <c r="G891" s="237"/>
      <c r="H891" s="238" t="s">
        <v>1</v>
      </c>
      <c r="I891" s="240"/>
      <c r="J891" s="237"/>
      <c r="K891" s="237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149</v>
      </c>
      <c r="AU891" s="245" t="s">
        <v>90</v>
      </c>
      <c r="AV891" s="13" t="s">
        <v>88</v>
      </c>
      <c r="AW891" s="13" t="s">
        <v>36</v>
      </c>
      <c r="AX891" s="13" t="s">
        <v>80</v>
      </c>
      <c r="AY891" s="245" t="s">
        <v>128</v>
      </c>
    </row>
    <row r="892" s="13" customFormat="1">
      <c r="A892" s="13"/>
      <c r="B892" s="236"/>
      <c r="C892" s="237"/>
      <c r="D892" s="231" t="s">
        <v>149</v>
      </c>
      <c r="E892" s="238" t="s">
        <v>1</v>
      </c>
      <c r="F892" s="239" t="s">
        <v>239</v>
      </c>
      <c r="G892" s="237"/>
      <c r="H892" s="238" t="s">
        <v>1</v>
      </c>
      <c r="I892" s="240"/>
      <c r="J892" s="237"/>
      <c r="K892" s="237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149</v>
      </c>
      <c r="AU892" s="245" t="s">
        <v>90</v>
      </c>
      <c r="AV892" s="13" t="s">
        <v>88</v>
      </c>
      <c r="AW892" s="13" t="s">
        <v>36</v>
      </c>
      <c r="AX892" s="13" t="s">
        <v>80</v>
      </c>
      <c r="AY892" s="245" t="s">
        <v>128</v>
      </c>
    </row>
    <row r="893" s="14" customFormat="1">
      <c r="A893" s="14"/>
      <c r="B893" s="246"/>
      <c r="C893" s="247"/>
      <c r="D893" s="231" t="s">
        <v>149</v>
      </c>
      <c r="E893" s="248" t="s">
        <v>1</v>
      </c>
      <c r="F893" s="249" t="s">
        <v>219</v>
      </c>
      <c r="G893" s="247"/>
      <c r="H893" s="250">
        <v>12</v>
      </c>
      <c r="I893" s="251"/>
      <c r="J893" s="247"/>
      <c r="K893" s="247"/>
      <c r="L893" s="252"/>
      <c r="M893" s="253"/>
      <c r="N893" s="254"/>
      <c r="O893" s="254"/>
      <c r="P893" s="254"/>
      <c r="Q893" s="254"/>
      <c r="R893" s="254"/>
      <c r="S893" s="254"/>
      <c r="T893" s="25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6" t="s">
        <v>149</v>
      </c>
      <c r="AU893" s="256" t="s">
        <v>90</v>
      </c>
      <c r="AV893" s="14" t="s">
        <v>90</v>
      </c>
      <c r="AW893" s="14" t="s">
        <v>36</v>
      </c>
      <c r="AX893" s="14" t="s">
        <v>88</v>
      </c>
      <c r="AY893" s="256" t="s">
        <v>128</v>
      </c>
    </row>
    <row r="894" s="2" customFormat="1" ht="24.15" customHeight="1">
      <c r="A894" s="38"/>
      <c r="B894" s="39"/>
      <c r="C894" s="268" t="s">
        <v>698</v>
      </c>
      <c r="D894" s="268" t="s">
        <v>364</v>
      </c>
      <c r="E894" s="269" t="s">
        <v>699</v>
      </c>
      <c r="F894" s="270" t="s">
        <v>700</v>
      </c>
      <c r="G894" s="271" t="s">
        <v>133</v>
      </c>
      <c r="H894" s="272">
        <v>12.18</v>
      </c>
      <c r="I894" s="273"/>
      <c r="J894" s="274">
        <f>ROUND(I894*H894,2)</f>
        <v>0</v>
      </c>
      <c r="K894" s="270" t="s">
        <v>134</v>
      </c>
      <c r="L894" s="275"/>
      <c r="M894" s="276" t="s">
        <v>1</v>
      </c>
      <c r="N894" s="277" t="s">
        <v>45</v>
      </c>
      <c r="O894" s="91"/>
      <c r="P894" s="227">
        <f>O894*H894</f>
        <v>0</v>
      </c>
      <c r="Q894" s="227">
        <v>0.014</v>
      </c>
      <c r="R894" s="227">
        <f>Q894*H894</f>
        <v>0.17052000000000001</v>
      </c>
      <c r="S894" s="227">
        <v>0</v>
      </c>
      <c r="T894" s="228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9" t="s">
        <v>192</v>
      </c>
      <c r="AT894" s="229" t="s">
        <v>364</v>
      </c>
      <c r="AU894" s="229" t="s">
        <v>90</v>
      </c>
      <c r="AY894" s="17" t="s">
        <v>128</v>
      </c>
      <c r="BE894" s="230">
        <f>IF(N894="základní",J894,0)</f>
        <v>0</v>
      </c>
      <c r="BF894" s="230">
        <f>IF(N894="snížená",J894,0)</f>
        <v>0</v>
      </c>
      <c r="BG894" s="230">
        <f>IF(N894="zákl. přenesená",J894,0)</f>
        <v>0</v>
      </c>
      <c r="BH894" s="230">
        <f>IF(N894="sníž. přenesená",J894,0)</f>
        <v>0</v>
      </c>
      <c r="BI894" s="230">
        <f>IF(N894="nulová",J894,0)</f>
        <v>0</v>
      </c>
      <c r="BJ894" s="17" t="s">
        <v>88</v>
      </c>
      <c r="BK894" s="230">
        <f>ROUND(I894*H894,2)</f>
        <v>0</v>
      </c>
      <c r="BL894" s="17" t="s">
        <v>135</v>
      </c>
      <c r="BM894" s="229" t="s">
        <v>701</v>
      </c>
    </row>
    <row r="895" s="2" customFormat="1">
      <c r="A895" s="38"/>
      <c r="B895" s="39"/>
      <c r="C895" s="40"/>
      <c r="D895" s="231" t="s">
        <v>137</v>
      </c>
      <c r="E895" s="40"/>
      <c r="F895" s="232" t="s">
        <v>700</v>
      </c>
      <c r="G895" s="40"/>
      <c r="H895" s="40"/>
      <c r="I895" s="233"/>
      <c r="J895" s="40"/>
      <c r="K895" s="40"/>
      <c r="L895" s="44"/>
      <c r="M895" s="234"/>
      <c r="N895" s="235"/>
      <c r="O895" s="91"/>
      <c r="P895" s="91"/>
      <c r="Q895" s="91"/>
      <c r="R895" s="91"/>
      <c r="S895" s="91"/>
      <c r="T895" s="92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17" t="s">
        <v>137</v>
      </c>
      <c r="AU895" s="17" t="s">
        <v>90</v>
      </c>
    </row>
    <row r="896" s="13" customFormat="1">
      <c r="A896" s="13"/>
      <c r="B896" s="236"/>
      <c r="C896" s="237"/>
      <c r="D896" s="231" t="s">
        <v>149</v>
      </c>
      <c r="E896" s="238" t="s">
        <v>1</v>
      </c>
      <c r="F896" s="239" t="s">
        <v>697</v>
      </c>
      <c r="G896" s="237"/>
      <c r="H896" s="238" t="s">
        <v>1</v>
      </c>
      <c r="I896" s="240"/>
      <c r="J896" s="237"/>
      <c r="K896" s="237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149</v>
      </c>
      <c r="AU896" s="245" t="s">
        <v>90</v>
      </c>
      <c r="AV896" s="13" t="s">
        <v>88</v>
      </c>
      <c r="AW896" s="13" t="s">
        <v>36</v>
      </c>
      <c r="AX896" s="13" t="s">
        <v>80</v>
      </c>
      <c r="AY896" s="245" t="s">
        <v>128</v>
      </c>
    </row>
    <row r="897" s="13" customFormat="1">
      <c r="A897" s="13"/>
      <c r="B897" s="236"/>
      <c r="C897" s="237"/>
      <c r="D897" s="231" t="s">
        <v>149</v>
      </c>
      <c r="E897" s="238" t="s">
        <v>1</v>
      </c>
      <c r="F897" s="239" t="s">
        <v>239</v>
      </c>
      <c r="G897" s="237"/>
      <c r="H897" s="238" t="s">
        <v>1</v>
      </c>
      <c r="I897" s="240"/>
      <c r="J897" s="237"/>
      <c r="K897" s="237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149</v>
      </c>
      <c r="AU897" s="245" t="s">
        <v>90</v>
      </c>
      <c r="AV897" s="13" t="s">
        <v>88</v>
      </c>
      <c r="AW897" s="13" t="s">
        <v>36</v>
      </c>
      <c r="AX897" s="13" t="s">
        <v>80</v>
      </c>
      <c r="AY897" s="245" t="s">
        <v>128</v>
      </c>
    </row>
    <row r="898" s="14" customFormat="1">
      <c r="A898" s="14"/>
      <c r="B898" s="246"/>
      <c r="C898" s="247"/>
      <c r="D898" s="231" t="s">
        <v>149</v>
      </c>
      <c r="E898" s="248" t="s">
        <v>1</v>
      </c>
      <c r="F898" s="249" t="s">
        <v>219</v>
      </c>
      <c r="G898" s="247"/>
      <c r="H898" s="250">
        <v>12</v>
      </c>
      <c r="I898" s="251"/>
      <c r="J898" s="247"/>
      <c r="K898" s="247"/>
      <c r="L898" s="252"/>
      <c r="M898" s="253"/>
      <c r="N898" s="254"/>
      <c r="O898" s="254"/>
      <c r="P898" s="254"/>
      <c r="Q898" s="254"/>
      <c r="R898" s="254"/>
      <c r="S898" s="254"/>
      <c r="T898" s="25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6" t="s">
        <v>149</v>
      </c>
      <c r="AU898" s="256" t="s">
        <v>90</v>
      </c>
      <c r="AV898" s="14" t="s">
        <v>90</v>
      </c>
      <c r="AW898" s="14" t="s">
        <v>36</v>
      </c>
      <c r="AX898" s="14" t="s">
        <v>88</v>
      </c>
      <c r="AY898" s="256" t="s">
        <v>128</v>
      </c>
    </row>
    <row r="899" s="14" customFormat="1">
      <c r="A899" s="14"/>
      <c r="B899" s="246"/>
      <c r="C899" s="247"/>
      <c r="D899" s="231" t="s">
        <v>149</v>
      </c>
      <c r="E899" s="247"/>
      <c r="F899" s="249" t="s">
        <v>702</v>
      </c>
      <c r="G899" s="247"/>
      <c r="H899" s="250">
        <v>12.18</v>
      </c>
      <c r="I899" s="251"/>
      <c r="J899" s="247"/>
      <c r="K899" s="247"/>
      <c r="L899" s="252"/>
      <c r="M899" s="253"/>
      <c r="N899" s="254"/>
      <c r="O899" s="254"/>
      <c r="P899" s="254"/>
      <c r="Q899" s="254"/>
      <c r="R899" s="254"/>
      <c r="S899" s="254"/>
      <c r="T899" s="25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6" t="s">
        <v>149</v>
      </c>
      <c r="AU899" s="256" t="s">
        <v>90</v>
      </c>
      <c r="AV899" s="14" t="s">
        <v>90</v>
      </c>
      <c r="AW899" s="14" t="s">
        <v>4</v>
      </c>
      <c r="AX899" s="14" t="s">
        <v>88</v>
      </c>
      <c r="AY899" s="256" t="s">
        <v>128</v>
      </c>
    </row>
    <row r="900" s="2" customFormat="1" ht="24.15" customHeight="1">
      <c r="A900" s="38"/>
      <c r="B900" s="39"/>
      <c r="C900" s="218" t="s">
        <v>703</v>
      </c>
      <c r="D900" s="218" t="s">
        <v>130</v>
      </c>
      <c r="E900" s="219" t="s">
        <v>704</v>
      </c>
      <c r="F900" s="220" t="s">
        <v>705</v>
      </c>
      <c r="G900" s="221" t="s">
        <v>706</v>
      </c>
      <c r="H900" s="222">
        <v>8</v>
      </c>
      <c r="I900" s="223"/>
      <c r="J900" s="224">
        <f>ROUND(I900*H900,2)</f>
        <v>0</v>
      </c>
      <c r="K900" s="220" t="s">
        <v>134</v>
      </c>
      <c r="L900" s="44"/>
      <c r="M900" s="225" t="s">
        <v>1</v>
      </c>
      <c r="N900" s="226" t="s">
        <v>45</v>
      </c>
      <c r="O900" s="91"/>
      <c r="P900" s="227">
        <f>O900*H900</f>
        <v>0</v>
      </c>
      <c r="Q900" s="227">
        <v>0.00018000000000000001</v>
      </c>
      <c r="R900" s="227">
        <f>Q900*H900</f>
        <v>0.0014400000000000001</v>
      </c>
      <c r="S900" s="227">
        <v>0</v>
      </c>
      <c r="T900" s="228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29" t="s">
        <v>135</v>
      </c>
      <c r="AT900" s="229" t="s">
        <v>130</v>
      </c>
      <c r="AU900" s="229" t="s">
        <v>90</v>
      </c>
      <c r="AY900" s="17" t="s">
        <v>128</v>
      </c>
      <c r="BE900" s="230">
        <f>IF(N900="základní",J900,0)</f>
        <v>0</v>
      </c>
      <c r="BF900" s="230">
        <f>IF(N900="snížená",J900,0)</f>
        <v>0</v>
      </c>
      <c r="BG900" s="230">
        <f>IF(N900="zákl. přenesená",J900,0)</f>
        <v>0</v>
      </c>
      <c r="BH900" s="230">
        <f>IF(N900="sníž. přenesená",J900,0)</f>
        <v>0</v>
      </c>
      <c r="BI900" s="230">
        <f>IF(N900="nulová",J900,0)</f>
        <v>0</v>
      </c>
      <c r="BJ900" s="17" t="s">
        <v>88</v>
      </c>
      <c r="BK900" s="230">
        <f>ROUND(I900*H900,2)</f>
        <v>0</v>
      </c>
      <c r="BL900" s="17" t="s">
        <v>135</v>
      </c>
      <c r="BM900" s="229" t="s">
        <v>707</v>
      </c>
    </row>
    <row r="901" s="2" customFormat="1">
      <c r="A901" s="38"/>
      <c r="B901" s="39"/>
      <c r="C901" s="40"/>
      <c r="D901" s="231" t="s">
        <v>137</v>
      </c>
      <c r="E901" s="40"/>
      <c r="F901" s="232" t="s">
        <v>705</v>
      </c>
      <c r="G901" s="40"/>
      <c r="H901" s="40"/>
      <c r="I901" s="233"/>
      <c r="J901" s="40"/>
      <c r="K901" s="40"/>
      <c r="L901" s="44"/>
      <c r="M901" s="234"/>
      <c r="N901" s="235"/>
      <c r="O901" s="91"/>
      <c r="P901" s="91"/>
      <c r="Q901" s="91"/>
      <c r="R901" s="91"/>
      <c r="S901" s="91"/>
      <c r="T901" s="92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T901" s="17" t="s">
        <v>137</v>
      </c>
      <c r="AU901" s="17" t="s">
        <v>90</v>
      </c>
    </row>
    <row r="902" s="13" customFormat="1">
      <c r="A902" s="13"/>
      <c r="B902" s="236"/>
      <c r="C902" s="237"/>
      <c r="D902" s="231" t="s">
        <v>149</v>
      </c>
      <c r="E902" s="238" t="s">
        <v>1</v>
      </c>
      <c r="F902" s="239" t="s">
        <v>708</v>
      </c>
      <c r="G902" s="237"/>
      <c r="H902" s="238" t="s">
        <v>1</v>
      </c>
      <c r="I902" s="240"/>
      <c r="J902" s="237"/>
      <c r="K902" s="237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149</v>
      </c>
      <c r="AU902" s="245" t="s">
        <v>90</v>
      </c>
      <c r="AV902" s="13" t="s">
        <v>88</v>
      </c>
      <c r="AW902" s="13" t="s">
        <v>36</v>
      </c>
      <c r="AX902" s="13" t="s">
        <v>80</v>
      </c>
      <c r="AY902" s="245" t="s">
        <v>128</v>
      </c>
    </row>
    <row r="903" s="13" customFormat="1">
      <c r="A903" s="13"/>
      <c r="B903" s="236"/>
      <c r="C903" s="237"/>
      <c r="D903" s="231" t="s">
        <v>149</v>
      </c>
      <c r="E903" s="238" t="s">
        <v>1</v>
      </c>
      <c r="F903" s="239" t="s">
        <v>278</v>
      </c>
      <c r="G903" s="237"/>
      <c r="H903" s="238" t="s">
        <v>1</v>
      </c>
      <c r="I903" s="240"/>
      <c r="J903" s="237"/>
      <c r="K903" s="237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149</v>
      </c>
      <c r="AU903" s="245" t="s">
        <v>90</v>
      </c>
      <c r="AV903" s="13" t="s">
        <v>88</v>
      </c>
      <c r="AW903" s="13" t="s">
        <v>36</v>
      </c>
      <c r="AX903" s="13" t="s">
        <v>80</v>
      </c>
      <c r="AY903" s="245" t="s">
        <v>128</v>
      </c>
    </row>
    <row r="904" s="14" customFormat="1">
      <c r="A904" s="14"/>
      <c r="B904" s="246"/>
      <c r="C904" s="247"/>
      <c r="D904" s="231" t="s">
        <v>149</v>
      </c>
      <c r="E904" s="248" t="s">
        <v>1</v>
      </c>
      <c r="F904" s="249" t="s">
        <v>192</v>
      </c>
      <c r="G904" s="247"/>
      <c r="H904" s="250">
        <v>8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149</v>
      </c>
      <c r="AU904" s="256" t="s">
        <v>90</v>
      </c>
      <c r="AV904" s="14" t="s">
        <v>90</v>
      </c>
      <c r="AW904" s="14" t="s">
        <v>36</v>
      </c>
      <c r="AX904" s="14" t="s">
        <v>80</v>
      </c>
      <c r="AY904" s="256" t="s">
        <v>128</v>
      </c>
    </row>
    <row r="905" s="15" customFormat="1">
      <c r="A905" s="15"/>
      <c r="B905" s="257"/>
      <c r="C905" s="258"/>
      <c r="D905" s="231" t="s">
        <v>149</v>
      </c>
      <c r="E905" s="259" t="s">
        <v>1</v>
      </c>
      <c r="F905" s="260" t="s">
        <v>162</v>
      </c>
      <c r="G905" s="258"/>
      <c r="H905" s="261">
        <v>8</v>
      </c>
      <c r="I905" s="262"/>
      <c r="J905" s="258"/>
      <c r="K905" s="258"/>
      <c r="L905" s="263"/>
      <c r="M905" s="264"/>
      <c r="N905" s="265"/>
      <c r="O905" s="265"/>
      <c r="P905" s="265"/>
      <c r="Q905" s="265"/>
      <c r="R905" s="265"/>
      <c r="S905" s="265"/>
      <c r="T905" s="266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7" t="s">
        <v>149</v>
      </c>
      <c r="AU905" s="267" t="s">
        <v>90</v>
      </c>
      <c r="AV905" s="15" t="s">
        <v>135</v>
      </c>
      <c r="AW905" s="15" t="s">
        <v>36</v>
      </c>
      <c r="AX905" s="15" t="s">
        <v>88</v>
      </c>
      <c r="AY905" s="267" t="s">
        <v>128</v>
      </c>
    </row>
    <row r="906" s="2" customFormat="1" ht="24.15" customHeight="1">
      <c r="A906" s="38"/>
      <c r="B906" s="39"/>
      <c r="C906" s="218" t="s">
        <v>709</v>
      </c>
      <c r="D906" s="218" t="s">
        <v>130</v>
      </c>
      <c r="E906" s="219" t="s">
        <v>710</v>
      </c>
      <c r="F906" s="220" t="s">
        <v>711</v>
      </c>
      <c r="G906" s="221" t="s">
        <v>706</v>
      </c>
      <c r="H906" s="222">
        <v>3</v>
      </c>
      <c r="I906" s="223"/>
      <c r="J906" s="224">
        <f>ROUND(I906*H906,2)</f>
        <v>0</v>
      </c>
      <c r="K906" s="220" t="s">
        <v>134</v>
      </c>
      <c r="L906" s="44"/>
      <c r="M906" s="225" t="s">
        <v>1</v>
      </c>
      <c r="N906" s="226" t="s">
        <v>45</v>
      </c>
      <c r="O906" s="91"/>
      <c r="P906" s="227">
        <f>O906*H906</f>
        <v>0</v>
      </c>
      <c r="Q906" s="227">
        <v>0.00031</v>
      </c>
      <c r="R906" s="227">
        <f>Q906*H906</f>
        <v>0.00093000000000000005</v>
      </c>
      <c r="S906" s="227">
        <v>0</v>
      </c>
      <c r="T906" s="228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29" t="s">
        <v>135</v>
      </c>
      <c r="AT906" s="229" t="s">
        <v>130</v>
      </c>
      <c r="AU906" s="229" t="s">
        <v>90</v>
      </c>
      <c r="AY906" s="17" t="s">
        <v>128</v>
      </c>
      <c r="BE906" s="230">
        <f>IF(N906="základní",J906,0)</f>
        <v>0</v>
      </c>
      <c r="BF906" s="230">
        <f>IF(N906="snížená",J906,0)</f>
        <v>0</v>
      </c>
      <c r="BG906" s="230">
        <f>IF(N906="zákl. přenesená",J906,0)</f>
        <v>0</v>
      </c>
      <c r="BH906" s="230">
        <f>IF(N906="sníž. přenesená",J906,0)</f>
        <v>0</v>
      </c>
      <c r="BI906" s="230">
        <f>IF(N906="nulová",J906,0)</f>
        <v>0</v>
      </c>
      <c r="BJ906" s="17" t="s">
        <v>88</v>
      </c>
      <c r="BK906" s="230">
        <f>ROUND(I906*H906,2)</f>
        <v>0</v>
      </c>
      <c r="BL906" s="17" t="s">
        <v>135</v>
      </c>
      <c r="BM906" s="229" t="s">
        <v>712</v>
      </c>
    </row>
    <row r="907" s="2" customFormat="1">
      <c r="A907" s="38"/>
      <c r="B907" s="39"/>
      <c r="C907" s="40"/>
      <c r="D907" s="231" t="s">
        <v>137</v>
      </c>
      <c r="E907" s="40"/>
      <c r="F907" s="232" t="s">
        <v>713</v>
      </c>
      <c r="G907" s="40"/>
      <c r="H907" s="40"/>
      <c r="I907" s="233"/>
      <c r="J907" s="40"/>
      <c r="K907" s="40"/>
      <c r="L907" s="44"/>
      <c r="M907" s="234"/>
      <c r="N907" s="235"/>
      <c r="O907" s="91"/>
      <c r="P907" s="91"/>
      <c r="Q907" s="91"/>
      <c r="R907" s="91"/>
      <c r="S907" s="91"/>
      <c r="T907" s="92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T907" s="17" t="s">
        <v>137</v>
      </c>
      <c r="AU907" s="17" t="s">
        <v>90</v>
      </c>
    </row>
    <row r="908" s="13" customFormat="1">
      <c r="A908" s="13"/>
      <c r="B908" s="236"/>
      <c r="C908" s="237"/>
      <c r="D908" s="231" t="s">
        <v>149</v>
      </c>
      <c r="E908" s="238" t="s">
        <v>1</v>
      </c>
      <c r="F908" s="239" t="s">
        <v>708</v>
      </c>
      <c r="G908" s="237"/>
      <c r="H908" s="238" t="s">
        <v>1</v>
      </c>
      <c r="I908" s="240"/>
      <c r="J908" s="237"/>
      <c r="K908" s="237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149</v>
      </c>
      <c r="AU908" s="245" t="s">
        <v>90</v>
      </c>
      <c r="AV908" s="13" t="s">
        <v>88</v>
      </c>
      <c r="AW908" s="13" t="s">
        <v>36</v>
      </c>
      <c r="AX908" s="13" t="s">
        <v>80</v>
      </c>
      <c r="AY908" s="245" t="s">
        <v>128</v>
      </c>
    </row>
    <row r="909" s="13" customFormat="1">
      <c r="A909" s="13"/>
      <c r="B909" s="236"/>
      <c r="C909" s="237"/>
      <c r="D909" s="231" t="s">
        <v>149</v>
      </c>
      <c r="E909" s="238" t="s">
        <v>1</v>
      </c>
      <c r="F909" s="239" t="s">
        <v>202</v>
      </c>
      <c r="G909" s="237"/>
      <c r="H909" s="238" t="s">
        <v>1</v>
      </c>
      <c r="I909" s="240"/>
      <c r="J909" s="237"/>
      <c r="K909" s="237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149</v>
      </c>
      <c r="AU909" s="245" t="s">
        <v>90</v>
      </c>
      <c r="AV909" s="13" t="s">
        <v>88</v>
      </c>
      <c r="AW909" s="13" t="s">
        <v>36</v>
      </c>
      <c r="AX909" s="13" t="s">
        <v>80</v>
      </c>
      <c r="AY909" s="245" t="s">
        <v>128</v>
      </c>
    </row>
    <row r="910" s="14" customFormat="1">
      <c r="A910" s="14"/>
      <c r="B910" s="246"/>
      <c r="C910" s="247"/>
      <c r="D910" s="231" t="s">
        <v>149</v>
      </c>
      <c r="E910" s="248" t="s">
        <v>1</v>
      </c>
      <c r="F910" s="249" t="s">
        <v>143</v>
      </c>
      <c r="G910" s="247"/>
      <c r="H910" s="250">
        <v>3</v>
      </c>
      <c r="I910" s="251"/>
      <c r="J910" s="247"/>
      <c r="K910" s="247"/>
      <c r="L910" s="252"/>
      <c r="M910" s="253"/>
      <c r="N910" s="254"/>
      <c r="O910" s="254"/>
      <c r="P910" s="254"/>
      <c r="Q910" s="254"/>
      <c r="R910" s="254"/>
      <c r="S910" s="254"/>
      <c r="T910" s="25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6" t="s">
        <v>149</v>
      </c>
      <c r="AU910" s="256" t="s">
        <v>90</v>
      </c>
      <c r="AV910" s="14" t="s">
        <v>90</v>
      </c>
      <c r="AW910" s="14" t="s">
        <v>36</v>
      </c>
      <c r="AX910" s="14" t="s">
        <v>88</v>
      </c>
      <c r="AY910" s="256" t="s">
        <v>128</v>
      </c>
    </row>
    <row r="911" s="2" customFormat="1" ht="24.15" customHeight="1">
      <c r="A911" s="38"/>
      <c r="B911" s="39"/>
      <c r="C911" s="218" t="s">
        <v>714</v>
      </c>
      <c r="D911" s="218" t="s">
        <v>130</v>
      </c>
      <c r="E911" s="219" t="s">
        <v>715</v>
      </c>
      <c r="F911" s="220" t="s">
        <v>716</v>
      </c>
      <c r="G911" s="221" t="s">
        <v>706</v>
      </c>
      <c r="H911" s="222">
        <v>5</v>
      </c>
      <c r="I911" s="223"/>
      <c r="J911" s="224">
        <f>ROUND(I911*H911,2)</f>
        <v>0</v>
      </c>
      <c r="K911" s="220" t="s">
        <v>134</v>
      </c>
      <c r="L911" s="44"/>
      <c r="M911" s="225" t="s">
        <v>1</v>
      </c>
      <c r="N911" s="226" t="s">
        <v>45</v>
      </c>
      <c r="O911" s="91"/>
      <c r="P911" s="227">
        <f>O911*H911</f>
        <v>0</v>
      </c>
      <c r="Q911" s="227">
        <v>0.00025000000000000001</v>
      </c>
      <c r="R911" s="227">
        <f>Q911*H911</f>
        <v>0.00125</v>
      </c>
      <c r="S911" s="227">
        <v>0</v>
      </c>
      <c r="T911" s="228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29" t="s">
        <v>135</v>
      </c>
      <c r="AT911" s="229" t="s">
        <v>130</v>
      </c>
      <c r="AU911" s="229" t="s">
        <v>90</v>
      </c>
      <c r="AY911" s="17" t="s">
        <v>128</v>
      </c>
      <c r="BE911" s="230">
        <f>IF(N911="základní",J911,0)</f>
        <v>0</v>
      </c>
      <c r="BF911" s="230">
        <f>IF(N911="snížená",J911,0)</f>
        <v>0</v>
      </c>
      <c r="BG911" s="230">
        <f>IF(N911="zákl. přenesená",J911,0)</f>
        <v>0</v>
      </c>
      <c r="BH911" s="230">
        <f>IF(N911="sníž. přenesená",J911,0)</f>
        <v>0</v>
      </c>
      <c r="BI911" s="230">
        <f>IF(N911="nulová",J911,0)</f>
        <v>0</v>
      </c>
      <c r="BJ911" s="17" t="s">
        <v>88</v>
      </c>
      <c r="BK911" s="230">
        <f>ROUND(I911*H911,2)</f>
        <v>0</v>
      </c>
      <c r="BL911" s="17" t="s">
        <v>135</v>
      </c>
      <c r="BM911" s="229" t="s">
        <v>717</v>
      </c>
    </row>
    <row r="912" s="2" customFormat="1">
      <c r="A912" s="38"/>
      <c r="B912" s="39"/>
      <c r="C912" s="40"/>
      <c r="D912" s="231" t="s">
        <v>137</v>
      </c>
      <c r="E912" s="40"/>
      <c r="F912" s="232" t="s">
        <v>716</v>
      </c>
      <c r="G912" s="40"/>
      <c r="H912" s="40"/>
      <c r="I912" s="233"/>
      <c r="J912" s="40"/>
      <c r="K912" s="40"/>
      <c r="L912" s="44"/>
      <c r="M912" s="234"/>
      <c r="N912" s="235"/>
      <c r="O912" s="91"/>
      <c r="P912" s="91"/>
      <c r="Q912" s="91"/>
      <c r="R912" s="91"/>
      <c r="S912" s="91"/>
      <c r="T912" s="92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T912" s="17" t="s">
        <v>137</v>
      </c>
      <c r="AU912" s="17" t="s">
        <v>90</v>
      </c>
    </row>
    <row r="913" s="13" customFormat="1">
      <c r="A913" s="13"/>
      <c r="B913" s="236"/>
      <c r="C913" s="237"/>
      <c r="D913" s="231" t="s">
        <v>149</v>
      </c>
      <c r="E913" s="238" t="s">
        <v>1</v>
      </c>
      <c r="F913" s="239" t="s">
        <v>708</v>
      </c>
      <c r="G913" s="237"/>
      <c r="H913" s="238" t="s">
        <v>1</v>
      </c>
      <c r="I913" s="240"/>
      <c r="J913" s="237"/>
      <c r="K913" s="237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149</v>
      </c>
      <c r="AU913" s="245" t="s">
        <v>90</v>
      </c>
      <c r="AV913" s="13" t="s">
        <v>88</v>
      </c>
      <c r="AW913" s="13" t="s">
        <v>36</v>
      </c>
      <c r="AX913" s="13" t="s">
        <v>80</v>
      </c>
      <c r="AY913" s="245" t="s">
        <v>128</v>
      </c>
    </row>
    <row r="914" s="13" customFormat="1">
      <c r="A914" s="13"/>
      <c r="B914" s="236"/>
      <c r="C914" s="237"/>
      <c r="D914" s="231" t="s">
        <v>149</v>
      </c>
      <c r="E914" s="238" t="s">
        <v>1</v>
      </c>
      <c r="F914" s="239" t="s">
        <v>239</v>
      </c>
      <c r="G914" s="237"/>
      <c r="H914" s="238" t="s">
        <v>1</v>
      </c>
      <c r="I914" s="240"/>
      <c r="J914" s="237"/>
      <c r="K914" s="237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149</v>
      </c>
      <c r="AU914" s="245" t="s">
        <v>90</v>
      </c>
      <c r="AV914" s="13" t="s">
        <v>88</v>
      </c>
      <c r="AW914" s="13" t="s">
        <v>36</v>
      </c>
      <c r="AX914" s="13" t="s">
        <v>80</v>
      </c>
      <c r="AY914" s="245" t="s">
        <v>128</v>
      </c>
    </row>
    <row r="915" s="14" customFormat="1">
      <c r="A915" s="14"/>
      <c r="B915" s="246"/>
      <c r="C915" s="247"/>
      <c r="D915" s="231" t="s">
        <v>149</v>
      </c>
      <c r="E915" s="248" t="s">
        <v>1</v>
      </c>
      <c r="F915" s="249" t="s">
        <v>170</v>
      </c>
      <c r="G915" s="247"/>
      <c r="H915" s="250">
        <v>5</v>
      </c>
      <c r="I915" s="251"/>
      <c r="J915" s="247"/>
      <c r="K915" s="247"/>
      <c r="L915" s="252"/>
      <c r="M915" s="253"/>
      <c r="N915" s="254"/>
      <c r="O915" s="254"/>
      <c r="P915" s="254"/>
      <c r="Q915" s="254"/>
      <c r="R915" s="254"/>
      <c r="S915" s="254"/>
      <c r="T915" s="25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6" t="s">
        <v>149</v>
      </c>
      <c r="AU915" s="256" t="s">
        <v>90</v>
      </c>
      <c r="AV915" s="14" t="s">
        <v>90</v>
      </c>
      <c r="AW915" s="14" t="s">
        <v>36</v>
      </c>
      <c r="AX915" s="14" t="s">
        <v>88</v>
      </c>
      <c r="AY915" s="256" t="s">
        <v>128</v>
      </c>
    </row>
    <row r="916" s="2" customFormat="1" ht="33" customHeight="1">
      <c r="A916" s="38"/>
      <c r="B916" s="39"/>
      <c r="C916" s="218" t="s">
        <v>718</v>
      </c>
      <c r="D916" s="218" t="s">
        <v>130</v>
      </c>
      <c r="E916" s="219" t="s">
        <v>719</v>
      </c>
      <c r="F916" s="220" t="s">
        <v>720</v>
      </c>
      <c r="G916" s="221" t="s">
        <v>133</v>
      </c>
      <c r="H916" s="222">
        <v>6</v>
      </c>
      <c r="I916" s="223"/>
      <c r="J916" s="224">
        <f>ROUND(I916*H916,2)</f>
        <v>0</v>
      </c>
      <c r="K916" s="220" t="s">
        <v>134</v>
      </c>
      <c r="L916" s="44"/>
      <c r="M916" s="225" t="s">
        <v>1</v>
      </c>
      <c r="N916" s="226" t="s">
        <v>45</v>
      </c>
      <c r="O916" s="91"/>
      <c r="P916" s="227">
        <f>O916*H916</f>
        <v>0</v>
      </c>
      <c r="Q916" s="227">
        <v>2.2568899999999998</v>
      </c>
      <c r="R916" s="227">
        <f>Q916*H916</f>
        <v>13.541339999999998</v>
      </c>
      <c r="S916" s="227">
        <v>0</v>
      </c>
      <c r="T916" s="228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29" t="s">
        <v>135</v>
      </c>
      <c r="AT916" s="229" t="s">
        <v>130</v>
      </c>
      <c r="AU916" s="229" t="s">
        <v>90</v>
      </c>
      <c r="AY916" s="17" t="s">
        <v>128</v>
      </c>
      <c r="BE916" s="230">
        <f>IF(N916="základní",J916,0)</f>
        <v>0</v>
      </c>
      <c r="BF916" s="230">
        <f>IF(N916="snížená",J916,0)</f>
        <v>0</v>
      </c>
      <c r="BG916" s="230">
        <f>IF(N916="zákl. přenesená",J916,0)</f>
        <v>0</v>
      </c>
      <c r="BH916" s="230">
        <f>IF(N916="sníž. přenesená",J916,0)</f>
        <v>0</v>
      </c>
      <c r="BI916" s="230">
        <f>IF(N916="nulová",J916,0)</f>
        <v>0</v>
      </c>
      <c r="BJ916" s="17" t="s">
        <v>88</v>
      </c>
      <c r="BK916" s="230">
        <f>ROUND(I916*H916,2)</f>
        <v>0</v>
      </c>
      <c r="BL916" s="17" t="s">
        <v>135</v>
      </c>
      <c r="BM916" s="229" t="s">
        <v>721</v>
      </c>
    </row>
    <row r="917" s="2" customFormat="1">
      <c r="A917" s="38"/>
      <c r="B917" s="39"/>
      <c r="C917" s="40"/>
      <c r="D917" s="231" t="s">
        <v>137</v>
      </c>
      <c r="E917" s="40"/>
      <c r="F917" s="232" t="s">
        <v>720</v>
      </c>
      <c r="G917" s="40"/>
      <c r="H917" s="40"/>
      <c r="I917" s="233"/>
      <c r="J917" s="40"/>
      <c r="K917" s="40"/>
      <c r="L917" s="44"/>
      <c r="M917" s="234"/>
      <c r="N917" s="235"/>
      <c r="O917" s="91"/>
      <c r="P917" s="91"/>
      <c r="Q917" s="91"/>
      <c r="R917" s="91"/>
      <c r="S917" s="91"/>
      <c r="T917" s="92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7" t="s">
        <v>137</v>
      </c>
      <c r="AU917" s="17" t="s">
        <v>90</v>
      </c>
    </row>
    <row r="918" s="13" customFormat="1">
      <c r="A918" s="13"/>
      <c r="B918" s="236"/>
      <c r="C918" s="237"/>
      <c r="D918" s="231" t="s">
        <v>149</v>
      </c>
      <c r="E918" s="238" t="s">
        <v>1</v>
      </c>
      <c r="F918" s="239" t="s">
        <v>722</v>
      </c>
      <c r="G918" s="237"/>
      <c r="H918" s="238" t="s">
        <v>1</v>
      </c>
      <c r="I918" s="240"/>
      <c r="J918" s="237"/>
      <c r="K918" s="237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149</v>
      </c>
      <c r="AU918" s="245" t="s">
        <v>90</v>
      </c>
      <c r="AV918" s="13" t="s">
        <v>88</v>
      </c>
      <c r="AW918" s="13" t="s">
        <v>36</v>
      </c>
      <c r="AX918" s="13" t="s">
        <v>80</v>
      </c>
      <c r="AY918" s="245" t="s">
        <v>128</v>
      </c>
    </row>
    <row r="919" s="13" customFormat="1">
      <c r="A919" s="13"/>
      <c r="B919" s="236"/>
      <c r="C919" s="237"/>
      <c r="D919" s="231" t="s">
        <v>149</v>
      </c>
      <c r="E919" s="238" t="s">
        <v>1</v>
      </c>
      <c r="F919" s="239" t="s">
        <v>723</v>
      </c>
      <c r="G919" s="237"/>
      <c r="H919" s="238" t="s">
        <v>1</v>
      </c>
      <c r="I919" s="240"/>
      <c r="J919" s="237"/>
      <c r="K919" s="237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149</v>
      </c>
      <c r="AU919" s="245" t="s">
        <v>90</v>
      </c>
      <c r="AV919" s="13" t="s">
        <v>88</v>
      </c>
      <c r="AW919" s="13" t="s">
        <v>36</v>
      </c>
      <c r="AX919" s="13" t="s">
        <v>80</v>
      </c>
      <c r="AY919" s="245" t="s">
        <v>128</v>
      </c>
    </row>
    <row r="920" s="14" customFormat="1">
      <c r="A920" s="14"/>
      <c r="B920" s="246"/>
      <c r="C920" s="247"/>
      <c r="D920" s="231" t="s">
        <v>149</v>
      </c>
      <c r="E920" s="248" t="s">
        <v>1</v>
      </c>
      <c r="F920" s="249" t="s">
        <v>724</v>
      </c>
      <c r="G920" s="247"/>
      <c r="H920" s="250">
        <v>6</v>
      </c>
      <c r="I920" s="251"/>
      <c r="J920" s="247"/>
      <c r="K920" s="247"/>
      <c r="L920" s="252"/>
      <c r="M920" s="253"/>
      <c r="N920" s="254"/>
      <c r="O920" s="254"/>
      <c r="P920" s="254"/>
      <c r="Q920" s="254"/>
      <c r="R920" s="254"/>
      <c r="S920" s="254"/>
      <c r="T920" s="25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6" t="s">
        <v>149</v>
      </c>
      <c r="AU920" s="256" t="s">
        <v>90</v>
      </c>
      <c r="AV920" s="14" t="s">
        <v>90</v>
      </c>
      <c r="AW920" s="14" t="s">
        <v>36</v>
      </c>
      <c r="AX920" s="14" t="s">
        <v>88</v>
      </c>
      <c r="AY920" s="256" t="s">
        <v>128</v>
      </c>
    </row>
    <row r="921" s="2" customFormat="1" ht="33" customHeight="1">
      <c r="A921" s="38"/>
      <c r="B921" s="39"/>
      <c r="C921" s="268" t="s">
        <v>725</v>
      </c>
      <c r="D921" s="268" t="s">
        <v>364</v>
      </c>
      <c r="E921" s="269" t="s">
        <v>726</v>
      </c>
      <c r="F921" s="270" t="s">
        <v>727</v>
      </c>
      <c r="G921" s="271" t="s">
        <v>133</v>
      </c>
      <c r="H921" s="272">
        <v>2.0299999999999998</v>
      </c>
      <c r="I921" s="273"/>
      <c r="J921" s="274">
        <f>ROUND(I921*H921,2)</f>
        <v>0</v>
      </c>
      <c r="K921" s="270" t="s">
        <v>1</v>
      </c>
      <c r="L921" s="275"/>
      <c r="M921" s="276" t="s">
        <v>1</v>
      </c>
      <c r="N921" s="277" t="s">
        <v>45</v>
      </c>
      <c r="O921" s="91"/>
      <c r="P921" s="227">
        <f>O921*H921</f>
        <v>0</v>
      </c>
      <c r="Q921" s="227">
        <v>1.0129999999999999</v>
      </c>
      <c r="R921" s="227">
        <f>Q921*H921</f>
        <v>2.0563899999999995</v>
      </c>
      <c r="S921" s="227">
        <v>0</v>
      </c>
      <c r="T921" s="228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29" t="s">
        <v>192</v>
      </c>
      <c r="AT921" s="229" t="s">
        <v>364</v>
      </c>
      <c r="AU921" s="229" t="s">
        <v>90</v>
      </c>
      <c r="AY921" s="17" t="s">
        <v>128</v>
      </c>
      <c r="BE921" s="230">
        <f>IF(N921="základní",J921,0)</f>
        <v>0</v>
      </c>
      <c r="BF921" s="230">
        <f>IF(N921="snížená",J921,0)</f>
        <v>0</v>
      </c>
      <c r="BG921" s="230">
        <f>IF(N921="zákl. přenesená",J921,0)</f>
        <v>0</v>
      </c>
      <c r="BH921" s="230">
        <f>IF(N921="sníž. přenesená",J921,0)</f>
        <v>0</v>
      </c>
      <c r="BI921" s="230">
        <f>IF(N921="nulová",J921,0)</f>
        <v>0</v>
      </c>
      <c r="BJ921" s="17" t="s">
        <v>88</v>
      </c>
      <c r="BK921" s="230">
        <f>ROUND(I921*H921,2)</f>
        <v>0</v>
      </c>
      <c r="BL921" s="17" t="s">
        <v>135</v>
      </c>
      <c r="BM921" s="229" t="s">
        <v>728</v>
      </c>
    </row>
    <row r="922" s="2" customFormat="1">
      <c r="A922" s="38"/>
      <c r="B922" s="39"/>
      <c r="C922" s="40"/>
      <c r="D922" s="231" t="s">
        <v>137</v>
      </c>
      <c r="E922" s="40"/>
      <c r="F922" s="232" t="s">
        <v>727</v>
      </c>
      <c r="G922" s="40"/>
      <c r="H922" s="40"/>
      <c r="I922" s="233"/>
      <c r="J922" s="40"/>
      <c r="K922" s="40"/>
      <c r="L922" s="44"/>
      <c r="M922" s="234"/>
      <c r="N922" s="235"/>
      <c r="O922" s="91"/>
      <c r="P922" s="91"/>
      <c r="Q922" s="91"/>
      <c r="R922" s="91"/>
      <c r="S922" s="91"/>
      <c r="T922" s="92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T922" s="17" t="s">
        <v>137</v>
      </c>
      <c r="AU922" s="17" t="s">
        <v>90</v>
      </c>
    </row>
    <row r="923" s="13" customFormat="1">
      <c r="A923" s="13"/>
      <c r="B923" s="236"/>
      <c r="C923" s="237"/>
      <c r="D923" s="231" t="s">
        <v>149</v>
      </c>
      <c r="E923" s="238" t="s">
        <v>1</v>
      </c>
      <c r="F923" s="239" t="s">
        <v>722</v>
      </c>
      <c r="G923" s="237"/>
      <c r="H923" s="238" t="s">
        <v>1</v>
      </c>
      <c r="I923" s="240"/>
      <c r="J923" s="237"/>
      <c r="K923" s="237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149</v>
      </c>
      <c r="AU923" s="245" t="s">
        <v>90</v>
      </c>
      <c r="AV923" s="13" t="s">
        <v>88</v>
      </c>
      <c r="AW923" s="13" t="s">
        <v>36</v>
      </c>
      <c r="AX923" s="13" t="s">
        <v>80</v>
      </c>
      <c r="AY923" s="245" t="s">
        <v>128</v>
      </c>
    </row>
    <row r="924" s="13" customFormat="1">
      <c r="A924" s="13"/>
      <c r="B924" s="236"/>
      <c r="C924" s="237"/>
      <c r="D924" s="231" t="s">
        <v>149</v>
      </c>
      <c r="E924" s="238" t="s">
        <v>1</v>
      </c>
      <c r="F924" s="239" t="s">
        <v>723</v>
      </c>
      <c r="G924" s="237"/>
      <c r="H924" s="238" t="s">
        <v>1</v>
      </c>
      <c r="I924" s="240"/>
      <c r="J924" s="237"/>
      <c r="K924" s="237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149</v>
      </c>
      <c r="AU924" s="245" t="s">
        <v>90</v>
      </c>
      <c r="AV924" s="13" t="s">
        <v>88</v>
      </c>
      <c r="AW924" s="13" t="s">
        <v>36</v>
      </c>
      <c r="AX924" s="13" t="s">
        <v>80</v>
      </c>
      <c r="AY924" s="245" t="s">
        <v>128</v>
      </c>
    </row>
    <row r="925" s="14" customFormat="1">
      <c r="A925" s="14"/>
      <c r="B925" s="246"/>
      <c r="C925" s="247"/>
      <c r="D925" s="231" t="s">
        <v>149</v>
      </c>
      <c r="E925" s="248" t="s">
        <v>1</v>
      </c>
      <c r="F925" s="249" t="s">
        <v>90</v>
      </c>
      <c r="G925" s="247"/>
      <c r="H925" s="250">
        <v>2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6" t="s">
        <v>149</v>
      </c>
      <c r="AU925" s="256" t="s">
        <v>90</v>
      </c>
      <c r="AV925" s="14" t="s">
        <v>90</v>
      </c>
      <c r="AW925" s="14" t="s">
        <v>36</v>
      </c>
      <c r="AX925" s="14" t="s">
        <v>88</v>
      </c>
      <c r="AY925" s="256" t="s">
        <v>128</v>
      </c>
    </row>
    <row r="926" s="14" customFormat="1">
      <c r="A926" s="14"/>
      <c r="B926" s="246"/>
      <c r="C926" s="247"/>
      <c r="D926" s="231" t="s">
        <v>149</v>
      </c>
      <c r="E926" s="247"/>
      <c r="F926" s="249" t="s">
        <v>729</v>
      </c>
      <c r="G926" s="247"/>
      <c r="H926" s="250">
        <v>2.0299999999999998</v>
      </c>
      <c r="I926" s="251"/>
      <c r="J926" s="247"/>
      <c r="K926" s="247"/>
      <c r="L926" s="252"/>
      <c r="M926" s="253"/>
      <c r="N926" s="254"/>
      <c r="O926" s="254"/>
      <c r="P926" s="254"/>
      <c r="Q926" s="254"/>
      <c r="R926" s="254"/>
      <c r="S926" s="254"/>
      <c r="T926" s="25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6" t="s">
        <v>149</v>
      </c>
      <c r="AU926" s="256" t="s">
        <v>90</v>
      </c>
      <c r="AV926" s="14" t="s">
        <v>90</v>
      </c>
      <c r="AW926" s="14" t="s">
        <v>4</v>
      </c>
      <c r="AX926" s="14" t="s">
        <v>88</v>
      </c>
      <c r="AY926" s="256" t="s">
        <v>128</v>
      </c>
    </row>
    <row r="927" s="2" customFormat="1" ht="24.15" customHeight="1">
      <c r="A927" s="38"/>
      <c r="B927" s="39"/>
      <c r="C927" s="268" t="s">
        <v>730</v>
      </c>
      <c r="D927" s="268" t="s">
        <v>364</v>
      </c>
      <c r="E927" s="269" t="s">
        <v>731</v>
      </c>
      <c r="F927" s="270" t="s">
        <v>732</v>
      </c>
      <c r="G927" s="271" t="s">
        <v>133</v>
      </c>
      <c r="H927" s="272">
        <v>2.0299999999999998</v>
      </c>
      <c r="I927" s="273"/>
      <c r="J927" s="274">
        <f>ROUND(I927*H927,2)</f>
        <v>0</v>
      </c>
      <c r="K927" s="270" t="s">
        <v>1</v>
      </c>
      <c r="L927" s="275"/>
      <c r="M927" s="276" t="s">
        <v>1</v>
      </c>
      <c r="N927" s="277" t="s">
        <v>45</v>
      </c>
      <c r="O927" s="91"/>
      <c r="P927" s="227">
        <f>O927*H927</f>
        <v>0</v>
      </c>
      <c r="Q927" s="227">
        <v>0.50600000000000001</v>
      </c>
      <c r="R927" s="227">
        <f>Q927*H927</f>
        <v>1.02718</v>
      </c>
      <c r="S927" s="227">
        <v>0</v>
      </c>
      <c r="T927" s="228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29" t="s">
        <v>192</v>
      </c>
      <c r="AT927" s="229" t="s">
        <v>364</v>
      </c>
      <c r="AU927" s="229" t="s">
        <v>90</v>
      </c>
      <c r="AY927" s="17" t="s">
        <v>128</v>
      </c>
      <c r="BE927" s="230">
        <f>IF(N927="základní",J927,0)</f>
        <v>0</v>
      </c>
      <c r="BF927" s="230">
        <f>IF(N927="snížená",J927,0)</f>
        <v>0</v>
      </c>
      <c r="BG927" s="230">
        <f>IF(N927="zákl. přenesená",J927,0)</f>
        <v>0</v>
      </c>
      <c r="BH927" s="230">
        <f>IF(N927="sníž. přenesená",J927,0)</f>
        <v>0</v>
      </c>
      <c r="BI927" s="230">
        <f>IF(N927="nulová",J927,0)</f>
        <v>0</v>
      </c>
      <c r="BJ927" s="17" t="s">
        <v>88</v>
      </c>
      <c r="BK927" s="230">
        <f>ROUND(I927*H927,2)</f>
        <v>0</v>
      </c>
      <c r="BL927" s="17" t="s">
        <v>135</v>
      </c>
      <c r="BM927" s="229" t="s">
        <v>733</v>
      </c>
    </row>
    <row r="928" s="2" customFormat="1">
      <c r="A928" s="38"/>
      <c r="B928" s="39"/>
      <c r="C928" s="40"/>
      <c r="D928" s="231" t="s">
        <v>137</v>
      </c>
      <c r="E928" s="40"/>
      <c r="F928" s="232" t="s">
        <v>732</v>
      </c>
      <c r="G928" s="40"/>
      <c r="H928" s="40"/>
      <c r="I928" s="233"/>
      <c r="J928" s="40"/>
      <c r="K928" s="40"/>
      <c r="L928" s="44"/>
      <c r="M928" s="234"/>
      <c r="N928" s="235"/>
      <c r="O928" s="91"/>
      <c r="P928" s="91"/>
      <c r="Q928" s="91"/>
      <c r="R928" s="91"/>
      <c r="S928" s="91"/>
      <c r="T928" s="92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T928" s="17" t="s">
        <v>137</v>
      </c>
      <c r="AU928" s="17" t="s">
        <v>90</v>
      </c>
    </row>
    <row r="929" s="13" customFormat="1">
      <c r="A929" s="13"/>
      <c r="B929" s="236"/>
      <c r="C929" s="237"/>
      <c r="D929" s="231" t="s">
        <v>149</v>
      </c>
      <c r="E929" s="238" t="s">
        <v>1</v>
      </c>
      <c r="F929" s="239" t="s">
        <v>722</v>
      </c>
      <c r="G929" s="237"/>
      <c r="H929" s="238" t="s">
        <v>1</v>
      </c>
      <c r="I929" s="240"/>
      <c r="J929" s="237"/>
      <c r="K929" s="237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149</v>
      </c>
      <c r="AU929" s="245" t="s">
        <v>90</v>
      </c>
      <c r="AV929" s="13" t="s">
        <v>88</v>
      </c>
      <c r="AW929" s="13" t="s">
        <v>36</v>
      </c>
      <c r="AX929" s="13" t="s">
        <v>80</v>
      </c>
      <c r="AY929" s="245" t="s">
        <v>128</v>
      </c>
    </row>
    <row r="930" s="13" customFormat="1">
      <c r="A930" s="13"/>
      <c r="B930" s="236"/>
      <c r="C930" s="237"/>
      <c r="D930" s="231" t="s">
        <v>149</v>
      </c>
      <c r="E930" s="238" t="s">
        <v>1</v>
      </c>
      <c r="F930" s="239" t="s">
        <v>723</v>
      </c>
      <c r="G930" s="237"/>
      <c r="H930" s="238" t="s">
        <v>1</v>
      </c>
      <c r="I930" s="240"/>
      <c r="J930" s="237"/>
      <c r="K930" s="237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149</v>
      </c>
      <c r="AU930" s="245" t="s">
        <v>90</v>
      </c>
      <c r="AV930" s="13" t="s">
        <v>88</v>
      </c>
      <c r="AW930" s="13" t="s">
        <v>36</v>
      </c>
      <c r="AX930" s="13" t="s">
        <v>80</v>
      </c>
      <c r="AY930" s="245" t="s">
        <v>128</v>
      </c>
    </row>
    <row r="931" s="14" customFormat="1">
      <c r="A931" s="14"/>
      <c r="B931" s="246"/>
      <c r="C931" s="247"/>
      <c r="D931" s="231" t="s">
        <v>149</v>
      </c>
      <c r="E931" s="248" t="s">
        <v>1</v>
      </c>
      <c r="F931" s="249" t="s">
        <v>90</v>
      </c>
      <c r="G931" s="247"/>
      <c r="H931" s="250">
        <v>2</v>
      </c>
      <c r="I931" s="251"/>
      <c r="J931" s="247"/>
      <c r="K931" s="247"/>
      <c r="L931" s="252"/>
      <c r="M931" s="253"/>
      <c r="N931" s="254"/>
      <c r="O931" s="254"/>
      <c r="P931" s="254"/>
      <c r="Q931" s="254"/>
      <c r="R931" s="254"/>
      <c r="S931" s="254"/>
      <c r="T931" s="25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6" t="s">
        <v>149</v>
      </c>
      <c r="AU931" s="256" t="s">
        <v>90</v>
      </c>
      <c r="AV931" s="14" t="s">
        <v>90</v>
      </c>
      <c r="AW931" s="14" t="s">
        <v>36</v>
      </c>
      <c r="AX931" s="14" t="s">
        <v>88</v>
      </c>
      <c r="AY931" s="256" t="s">
        <v>128</v>
      </c>
    </row>
    <row r="932" s="14" customFormat="1">
      <c r="A932" s="14"/>
      <c r="B932" s="246"/>
      <c r="C932" s="247"/>
      <c r="D932" s="231" t="s">
        <v>149</v>
      </c>
      <c r="E932" s="247"/>
      <c r="F932" s="249" t="s">
        <v>729</v>
      </c>
      <c r="G932" s="247"/>
      <c r="H932" s="250">
        <v>2.0299999999999998</v>
      </c>
      <c r="I932" s="251"/>
      <c r="J932" s="247"/>
      <c r="K932" s="247"/>
      <c r="L932" s="252"/>
      <c r="M932" s="253"/>
      <c r="N932" s="254"/>
      <c r="O932" s="254"/>
      <c r="P932" s="254"/>
      <c r="Q932" s="254"/>
      <c r="R932" s="254"/>
      <c r="S932" s="254"/>
      <c r="T932" s="25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6" t="s">
        <v>149</v>
      </c>
      <c r="AU932" s="256" t="s">
        <v>90</v>
      </c>
      <c r="AV932" s="14" t="s">
        <v>90</v>
      </c>
      <c r="AW932" s="14" t="s">
        <v>4</v>
      </c>
      <c r="AX932" s="14" t="s">
        <v>88</v>
      </c>
      <c r="AY932" s="256" t="s">
        <v>128</v>
      </c>
    </row>
    <row r="933" s="2" customFormat="1" ht="24.15" customHeight="1">
      <c r="A933" s="38"/>
      <c r="B933" s="39"/>
      <c r="C933" s="268" t="s">
        <v>734</v>
      </c>
      <c r="D933" s="268" t="s">
        <v>364</v>
      </c>
      <c r="E933" s="269" t="s">
        <v>735</v>
      </c>
      <c r="F933" s="270" t="s">
        <v>736</v>
      </c>
      <c r="G933" s="271" t="s">
        <v>133</v>
      </c>
      <c r="H933" s="272">
        <v>3.0449999999999999</v>
      </c>
      <c r="I933" s="273"/>
      <c r="J933" s="274">
        <f>ROUND(I933*H933,2)</f>
        <v>0</v>
      </c>
      <c r="K933" s="270" t="s">
        <v>1</v>
      </c>
      <c r="L933" s="275"/>
      <c r="M933" s="276" t="s">
        <v>1</v>
      </c>
      <c r="N933" s="277" t="s">
        <v>45</v>
      </c>
      <c r="O933" s="91"/>
      <c r="P933" s="227">
        <f>O933*H933</f>
        <v>0</v>
      </c>
      <c r="Q933" s="227">
        <v>0.254</v>
      </c>
      <c r="R933" s="227">
        <f>Q933*H933</f>
        <v>0.77342999999999995</v>
      </c>
      <c r="S933" s="227">
        <v>0</v>
      </c>
      <c r="T933" s="228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29" t="s">
        <v>192</v>
      </c>
      <c r="AT933" s="229" t="s">
        <v>364</v>
      </c>
      <c r="AU933" s="229" t="s">
        <v>90</v>
      </c>
      <c r="AY933" s="17" t="s">
        <v>128</v>
      </c>
      <c r="BE933" s="230">
        <f>IF(N933="základní",J933,0)</f>
        <v>0</v>
      </c>
      <c r="BF933" s="230">
        <f>IF(N933="snížená",J933,0)</f>
        <v>0</v>
      </c>
      <c r="BG933" s="230">
        <f>IF(N933="zákl. přenesená",J933,0)</f>
        <v>0</v>
      </c>
      <c r="BH933" s="230">
        <f>IF(N933="sníž. přenesená",J933,0)</f>
        <v>0</v>
      </c>
      <c r="BI933" s="230">
        <f>IF(N933="nulová",J933,0)</f>
        <v>0</v>
      </c>
      <c r="BJ933" s="17" t="s">
        <v>88</v>
      </c>
      <c r="BK933" s="230">
        <f>ROUND(I933*H933,2)</f>
        <v>0</v>
      </c>
      <c r="BL933" s="17" t="s">
        <v>135</v>
      </c>
      <c r="BM933" s="229" t="s">
        <v>737</v>
      </c>
    </row>
    <row r="934" s="2" customFormat="1">
      <c r="A934" s="38"/>
      <c r="B934" s="39"/>
      <c r="C934" s="40"/>
      <c r="D934" s="231" t="s">
        <v>137</v>
      </c>
      <c r="E934" s="40"/>
      <c r="F934" s="232" t="s">
        <v>736</v>
      </c>
      <c r="G934" s="40"/>
      <c r="H934" s="40"/>
      <c r="I934" s="233"/>
      <c r="J934" s="40"/>
      <c r="K934" s="40"/>
      <c r="L934" s="44"/>
      <c r="M934" s="234"/>
      <c r="N934" s="235"/>
      <c r="O934" s="91"/>
      <c r="P934" s="91"/>
      <c r="Q934" s="91"/>
      <c r="R934" s="91"/>
      <c r="S934" s="91"/>
      <c r="T934" s="92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T934" s="17" t="s">
        <v>137</v>
      </c>
      <c r="AU934" s="17" t="s">
        <v>90</v>
      </c>
    </row>
    <row r="935" s="13" customFormat="1">
      <c r="A935" s="13"/>
      <c r="B935" s="236"/>
      <c r="C935" s="237"/>
      <c r="D935" s="231" t="s">
        <v>149</v>
      </c>
      <c r="E935" s="238" t="s">
        <v>1</v>
      </c>
      <c r="F935" s="239" t="s">
        <v>722</v>
      </c>
      <c r="G935" s="237"/>
      <c r="H935" s="238" t="s">
        <v>1</v>
      </c>
      <c r="I935" s="240"/>
      <c r="J935" s="237"/>
      <c r="K935" s="237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149</v>
      </c>
      <c r="AU935" s="245" t="s">
        <v>90</v>
      </c>
      <c r="AV935" s="13" t="s">
        <v>88</v>
      </c>
      <c r="AW935" s="13" t="s">
        <v>36</v>
      </c>
      <c r="AX935" s="13" t="s">
        <v>80</v>
      </c>
      <c r="AY935" s="245" t="s">
        <v>128</v>
      </c>
    </row>
    <row r="936" s="13" customFormat="1">
      <c r="A936" s="13"/>
      <c r="B936" s="236"/>
      <c r="C936" s="237"/>
      <c r="D936" s="231" t="s">
        <v>149</v>
      </c>
      <c r="E936" s="238" t="s">
        <v>1</v>
      </c>
      <c r="F936" s="239" t="s">
        <v>723</v>
      </c>
      <c r="G936" s="237"/>
      <c r="H936" s="238" t="s">
        <v>1</v>
      </c>
      <c r="I936" s="240"/>
      <c r="J936" s="237"/>
      <c r="K936" s="237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149</v>
      </c>
      <c r="AU936" s="245" t="s">
        <v>90</v>
      </c>
      <c r="AV936" s="13" t="s">
        <v>88</v>
      </c>
      <c r="AW936" s="13" t="s">
        <v>36</v>
      </c>
      <c r="AX936" s="13" t="s">
        <v>80</v>
      </c>
      <c r="AY936" s="245" t="s">
        <v>128</v>
      </c>
    </row>
    <row r="937" s="14" customFormat="1">
      <c r="A937" s="14"/>
      <c r="B937" s="246"/>
      <c r="C937" s="247"/>
      <c r="D937" s="231" t="s">
        <v>149</v>
      </c>
      <c r="E937" s="248" t="s">
        <v>1</v>
      </c>
      <c r="F937" s="249" t="s">
        <v>143</v>
      </c>
      <c r="G937" s="247"/>
      <c r="H937" s="250">
        <v>3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6" t="s">
        <v>149</v>
      </c>
      <c r="AU937" s="256" t="s">
        <v>90</v>
      </c>
      <c r="AV937" s="14" t="s">
        <v>90</v>
      </c>
      <c r="AW937" s="14" t="s">
        <v>36</v>
      </c>
      <c r="AX937" s="14" t="s">
        <v>88</v>
      </c>
      <c r="AY937" s="256" t="s">
        <v>128</v>
      </c>
    </row>
    <row r="938" s="14" customFormat="1">
      <c r="A938" s="14"/>
      <c r="B938" s="246"/>
      <c r="C938" s="247"/>
      <c r="D938" s="231" t="s">
        <v>149</v>
      </c>
      <c r="E938" s="247"/>
      <c r="F938" s="249" t="s">
        <v>738</v>
      </c>
      <c r="G938" s="247"/>
      <c r="H938" s="250">
        <v>3.0449999999999999</v>
      </c>
      <c r="I938" s="251"/>
      <c r="J938" s="247"/>
      <c r="K938" s="247"/>
      <c r="L938" s="252"/>
      <c r="M938" s="253"/>
      <c r="N938" s="254"/>
      <c r="O938" s="254"/>
      <c r="P938" s="254"/>
      <c r="Q938" s="254"/>
      <c r="R938" s="254"/>
      <c r="S938" s="254"/>
      <c r="T938" s="25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6" t="s">
        <v>149</v>
      </c>
      <c r="AU938" s="256" t="s">
        <v>90</v>
      </c>
      <c r="AV938" s="14" t="s">
        <v>90</v>
      </c>
      <c r="AW938" s="14" t="s">
        <v>4</v>
      </c>
      <c r="AX938" s="14" t="s">
        <v>88</v>
      </c>
      <c r="AY938" s="256" t="s">
        <v>128</v>
      </c>
    </row>
    <row r="939" s="2" customFormat="1" ht="21.75" customHeight="1">
      <c r="A939" s="38"/>
      <c r="B939" s="39"/>
      <c r="C939" s="268" t="s">
        <v>739</v>
      </c>
      <c r="D939" s="268" t="s">
        <v>364</v>
      </c>
      <c r="E939" s="269" t="s">
        <v>740</v>
      </c>
      <c r="F939" s="270" t="s">
        <v>741</v>
      </c>
      <c r="G939" s="271" t="s">
        <v>133</v>
      </c>
      <c r="H939" s="272">
        <v>6.0899999999999999</v>
      </c>
      <c r="I939" s="273"/>
      <c r="J939" s="274">
        <f>ROUND(I939*H939,2)</f>
        <v>0</v>
      </c>
      <c r="K939" s="270" t="s">
        <v>134</v>
      </c>
      <c r="L939" s="275"/>
      <c r="M939" s="276" t="s">
        <v>1</v>
      </c>
      <c r="N939" s="277" t="s">
        <v>45</v>
      </c>
      <c r="O939" s="91"/>
      <c r="P939" s="227">
        <f>O939*H939</f>
        <v>0</v>
      </c>
      <c r="Q939" s="227">
        <v>1.8700000000000001</v>
      </c>
      <c r="R939" s="227">
        <f>Q939*H939</f>
        <v>11.388300000000001</v>
      </c>
      <c r="S939" s="227">
        <v>0</v>
      </c>
      <c r="T939" s="228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29" t="s">
        <v>192</v>
      </c>
      <c r="AT939" s="229" t="s">
        <v>364</v>
      </c>
      <c r="AU939" s="229" t="s">
        <v>90</v>
      </c>
      <c r="AY939" s="17" t="s">
        <v>128</v>
      </c>
      <c r="BE939" s="230">
        <f>IF(N939="základní",J939,0)</f>
        <v>0</v>
      </c>
      <c r="BF939" s="230">
        <f>IF(N939="snížená",J939,0)</f>
        <v>0</v>
      </c>
      <c r="BG939" s="230">
        <f>IF(N939="zákl. přenesená",J939,0)</f>
        <v>0</v>
      </c>
      <c r="BH939" s="230">
        <f>IF(N939="sníž. přenesená",J939,0)</f>
        <v>0</v>
      </c>
      <c r="BI939" s="230">
        <f>IF(N939="nulová",J939,0)</f>
        <v>0</v>
      </c>
      <c r="BJ939" s="17" t="s">
        <v>88</v>
      </c>
      <c r="BK939" s="230">
        <f>ROUND(I939*H939,2)</f>
        <v>0</v>
      </c>
      <c r="BL939" s="17" t="s">
        <v>135</v>
      </c>
      <c r="BM939" s="229" t="s">
        <v>742</v>
      </c>
    </row>
    <row r="940" s="2" customFormat="1">
      <c r="A940" s="38"/>
      <c r="B940" s="39"/>
      <c r="C940" s="40"/>
      <c r="D940" s="231" t="s">
        <v>137</v>
      </c>
      <c r="E940" s="40"/>
      <c r="F940" s="232" t="s">
        <v>741</v>
      </c>
      <c r="G940" s="40"/>
      <c r="H940" s="40"/>
      <c r="I940" s="233"/>
      <c r="J940" s="40"/>
      <c r="K940" s="40"/>
      <c r="L940" s="44"/>
      <c r="M940" s="234"/>
      <c r="N940" s="235"/>
      <c r="O940" s="91"/>
      <c r="P940" s="91"/>
      <c r="Q940" s="91"/>
      <c r="R940" s="91"/>
      <c r="S940" s="91"/>
      <c r="T940" s="92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T940" s="17" t="s">
        <v>137</v>
      </c>
      <c r="AU940" s="17" t="s">
        <v>90</v>
      </c>
    </row>
    <row r="941" s="13" customFormat="1">
      <c r="A941" s="13"/>
      <c r="B941" s="236"/>
      <c r="C941" s="237"/>
      <c r="D941" s="231" t="s">
        <v>149</v>
      </c>
      <c r="E941" s="238" t="s">
        <v>1</v>
      </c>
      <c r="F941" s="239" t="s">
        <v>722</v>
      </c>
      <c r="G941" s="237"/>
      <c r="H941" s="238" t="s">
        <v>1</v>
      </c>
      <c r="I941" s="240"/>
      <c r="J941" s="237"/>
      <c r="K941" s="237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149</v>
      </c>
      <c r="AU941" s="245" t="s">
        <v>90</v>
      </c>
      <c r="AV941" s="13" t="s">
        <v>88</v>
      </c>
      <c r="AW941" s="13" t="s">
        <v>36</v>
      </c>
      <c r="AX941" s="13" t="s">
        <v>80</v>
      </c>
      <c r="AY941" s="245" t="s">
        <v>128</v>
      </c>
    </row>
    <row r="942" s="13" customFormat="1">
      <c r="A942" s="13"/>
      <c r="B942" s="236"/>
      <c r="C942" s="237"/>
      <c r="D942" s="231" t="s">
        <v>149</v>
      </c>
      <c r="E942" s="238" t="s">
        <v>1</v>
      </c>
      <c r="F942" s="239" t="s">
        <v>723</v>
      </c>
      <c r="G942" s="237"/>
      <c r="H942" s="238" t="s">
        <v>1</v>
      </c>
      <c r="I942" s="240"/>
      <c r="J942" s="237"/>
      <c r="K942" s="237"/>
      <c r="L942" s="241"/>
      <c r="M942" s="242"/>
      <c r="N942" s="243"/>
      <c r="O942" s="243"/>
      <c r="P942" s="243"/>
      <c r="Q942" s="243"/>
      <c r="R942" s="243"/>
      <c r="S942" s="243"/>
      <c r="T942" s="24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5" t="s">
        <v>149</v>
      </c>
      <c r="AU942" s="245" t="s">
        <v>90</v>
      </c>
      <c r="AV942" s="13" t="s">
        <v>88</v>
      </c>
      <c r="AW942" s="13" t="s">
        <v>36</v>
      </c>
      <c r="AX942" s="13" t="s">
        <v>80</v>
      </c>
      <c r="AY942" s="245" t="s">
        <v>128</v>
      </c>
    </row>
    <row r="943" s="14" customFormat="1">
      <c r="A943" s="14"/>
      <c r="B943" s="246"/>
      <c r="C943" s="247"/>
      <c r="D943" s="231" t="s">
        <v>149</v>
      </c>
      <c r="E943" s="248" t="s">
        <v>1</v>
      </c>
      <c r="F943" s="249" t="s">
        <v>182</v>
      </c>
      <c r="G943" s="247"/>
      <c r="H943" s="250">
        <v>6</v>
      </c>
      <c r="I943" s="251"/>
      <c r="J943" s="247"/>
      <c r="K943" s="247"/>
      <c r="L943" s="252"/>
      <c r="M943" s="253"/>
      <c r="N943" s="254"/>
      <c r="O943" s="254"/>
      <c r="P943" s="254"/>
      <c r="Q943" s="254"/>
      <c r="R943" s="254"/>
      <c r="S943" s="254"/>
      <c r="T943" s="25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6" t="s">
        <v>149</v>
      </c>
      <c r="AU943" s="256" t="s">
        <v>90</v>
      </c>
      <c r="AV943" s="14" t="s">
        <v>90</v>
      </c>
      <c r="AW943" s="14" t="s">
        <v>36</v>
      </c>
      <c r="AX943" s="14" t="s">
        <v>88</v>
      </c>
      <c r="AY943" s="256" t="s">
        <v>128</v>
      </c>
    </row>
    <row r="944" s="14" customFormat="1">
      <c r="A944" s="14"/>
      <c r="B944" s="246"/>
      <c r="C944" s="247"/>
      <c r="D944" s="231" t="s">
        <v>149</v>
      </c>
      <c r="E944" s="247"/>
      <c r="F944" s="249" t="s">
        <v>629</v>
      </c>
      <c r="G944" s="247"/>
      <c r="H944" s="250">
        <v>6.0899999999999999</v>
      </c>
      <c r="I944" s="251"/>
      <c r="J944" s="247"/>
      <c r="K944" s="247"/>
      <c r="L944" s="252"/>
      <c r="M944" s="253"/>
      <c r="N944" s="254"/>
      <c r="O944" s="254"/>
      <c r="P944" s="254"/>
      <c r="Q944" s="254"/>
      <c r="R944" s="254"/>
      <c r="S944" s="254"/>
      <c r="T944" s="25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6" t="s">
        <v>149</v>
      </c>
      <c r="AU944" s="256" t="s">
        <v>90</v>
      </c>
      <c r="AV944" s="14" t="s">
        <v>90</v>
      </c>
      <c r="AW944" s="14" t="s">
        <v>4</v>
      </c>
      <c r="AX944" s="14" t="s">
        <v>88</v>
      </c>
      <c r="AY944" s="256" t="s">
        <v>128</v>
      </c>
    </row>
    <row r="945" s="2" customFormat="1" ht="24.15" customHeight="1">
      <c r="A945" s="38"/>
      <c r="B945" s="39"/>
      <c r="C945" s="268" t="s">
        <v>743</v>
      </c>
      <c r="D945" s="268" t="s">
        <v>364</v>
      </c>
      <c r="E945" s="269" t="s">
        <v>744</v>
      </c>
      <c r="F945" s="270" t="s">
        <v>745</v>
      </c>
      <c r="G945" s="271" t="s">
        <v>133</v>
      </c>
      <c r="H945" s="272">
        <v>6</v>
      </c>
      <c r="I945" s="273"/>
      <c r="J945" s="274">
        <f>ROUND(I945*H945,2)</f>
        <v>0</v>
      </c>
      <c r="K945" s="270" t="s">
        <v>134</v>
      </c>
      <c r="L945" s="275"/>
      <c r="M945" s="276" t="s">
        <v>1</v>
      </c>
      <c r="N945" s="277" t="s">
        <v>45</v>
      </c>
      <c r="O945" s="91"/>
      <c r="P945" s="227">
        <f>O945*H945</f>
        <v>0</v>
      </c>
      <c r="Q945" s="227">
        <v>0.54800000000000004</v>
      </c>
      <c r="R945" s="227">
        <f>Q945*H945</f>
        <v>3.2880000000000003</v>
      </c>
      <c r="S945" s="227">
        <v>0</v>
      </c>
      <c r="T945" s="228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29" t="s">
        <v>192</v>
      </c>
      <c r="AT945" s="229" t="s">
        <v>364</v>
      </c>
      <c r="AU945" s="229" t="s">
        <v>90</v>
      </c>
      <c r="AY945" s="17" t="s">
        <v>128</v>
      </c>
      <c r="BE945" s="230">
        <f>IF(N945="základní",J945,0)</f>
        <v>0</v>
      </c>
      <c r="BF945" s="230">
        <f>IF(N945="snížená",J945,0)</f>
        <v>0</v>
      </c>
      <c r="BG945" s="230">
        <f>IF(N945="zákl. přenesená",J945,0)</f>
        <v>0</v>
      </c>
      <c r="BH945" s="230">
        <f>IF(N945="sníž. přenesená",J945,0)</f>
        <v>0</v>
      </c>
      <c r="BI945" s="230">
        <f>IF(N945="nulová",J945,0)</f>
        <v>0</v>
      </c>
      <c r="BJ945" s="17" t="s">
        <v>88</v>
      </c>
      <c r="BK945" s="230">
        <f>ROUND(I945*H945,2)</f>
        <v>0</v>
      </c>
      <c r="BL945" s="17" t="s">
        <v>135</v>
      </c>
      <c r="BM945" s="229" t="s">
        <v>746</v>
      </c>
    </row>
    <row r="946" s="2" customFormat="1">
      <c r="A946" s="38"/>
      <c r="B946" s="39"/>
      <c r="C946" s="40"/>
      <c r="D946" s="231" t="s">
        <v>137</v>
      </c>
      <c r="E946" s="40"/>
      <c r="F946" s="232" t="s">
        <v>745</v>
      </c>
      <c r="G946" s="40"/>
      <c r="H946" s="40"/>
      <c r="I946" s="233"/>
      <c r="J946" s="40"/>
      <c r="K946" s="40"/>
      <c r="L946" s="44"/>
      <c r="M946" s="234"/>
      <c r="N946" s="235"/>
      <c r="O946" s="91"/>
      <c r="P946" s="91"/>
      <c r="Q946" s="91"/>
      <c r="R946" s="91"/>
      <c r="S946" s="91"/>
      <c r="T946" s="92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T946" s="17" t="s">
        <v>137</v>
      </c>
      <c r="AU946" s="17" t="s">
        <v>90</v>
      </c>
    </row>
    <row r="947" s="13" customFormat="1">
      <c r="A947" s="13"/>
      <c r="B947" s="236"/>
      <c r="C947" s="237"/>
      <c r="D947" s="231" t="s">
        <v>149</v>
      </c>
      <c r="E947" s="238" t="s">
        <v>1</v>
      </c>
      <c r="F947" s="239" t="s">
        <v>678</v>
      </c>
      <c r="G947" s="237"/>
      <c r="H947" s="238" t="s">
        <v>1</v>
      </c>
      <c r="I947" s="240"/>
      <c r="J947" s="237"/>
      <c r="K947" s="237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149</v>
      </c>
      <c r="AU947" s="245" t="s">
        <v>90</v>
      </c>
      <c r="AV947" s="13" t="s">
        <v>88</v>
      </c>
      <c r="AW947" s="13" t="s">
        <v>36</v>
      </c>
      <c r="AX947" s="13" t="s">
        <v>80</v>
      </c>
      <c r="AY947" s="245" t="s">
        <v>128</v>
      </c>
    </row>
    <row r="948" s="13" customFormat="1">
      <c r="A948" s="13"/>
      <c r="B948" s="236"/>
      <c r="C948" s="237"/>
      <c r="D948" s="231" t="s">
        <v>149</v>
      </c>
      <c r="E948" s="238" t="s">
        <v>1</v>
      </c>
      <c r="F948" s="239" t="s">
        <v>723</v>
      </c>
      <c r="G948" s="237"/>
      <c r="H948" s="238" t="s">
        <v>1</v>
      </c>
      <c r="I948" s="240"/>
      <c r="J948" s="237"/>
      <c r="K948" s="237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149</v>
      </c>
      <c r="AU948" s="245" t="s">
        <v>90</v>
      </c>
      <c r="AV948" s="13" t="s">
        <v>88</v>
      </c>
      <c r="AW948" s="13" t="s">
        <v>36</v>
      </c>
      <c r="AX948" s="13" t="s">
        <v>80</v>
      </c>
      <c r="AY948" s="245" t="s">
        <v>128</v>
      </c>
    </row>
    <row r="949" s="14" customFormat="1">
      <c r="A949" s="14"/>
      <c r="B949" s="246"/>
      <c r="C949" s="247"/>
      <c r="D949" s="231" t="s">
        <v>149</v>
      </c>
      <c r="E949" s="248" t="s">
        <v>1</v>
      </c>
      <c r="F949" s="249" t="s">
        <v>182</v>
      </c>
      <c r="G949" s="247"/>
      <c r="H949" s="250">
        <v>6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6" t="s">
        <v>149</v>
      </c>
      <c r="AU949" s="256" t="s">
        <v>90</v>
      </c>
      <c r="AV949" s="14" t="s">
        <v>90</v>
      </c>
      <c r="AW949" s="14" t="s">
        <v>36</v>
      </c>
      <c r="AX949" s="14" t="s">
        <v>88</v>
      </c>
      <c r="AY949" s="256" t="s">
        <v>128</v>
      </c>
    </row>
    <row r="950" s="2" customFormat="1" ht="24.15" customHeight="1">
      <c r="A950" s="38"/>
      <c r="B950" s="39"/>
      <c r="C950" s="268" t="s">
        <v>233</v>
      </c>
      <c r="D950" s="268" t="s">
        <v>364</v>
      </c>
      <c r="E950" s="269" t="s">
        <v>747</v>
      </c>
      <c r="F950" s="270" t="s">
        <v>748</v>
      </c>
      <c r="G950" s="271" t="s">
        <v>133</v>
      </c>
      <c r="H950" s="272">
        <v>13</v>
      </c>
      <c r="I950" s="273"/>
      <c r="J950" s="274">
        <f>ROUND(I950*H950,2)</f>
        <v>0</v>
      </c>
      <c r="K950" s="270" t="s">
        <v>134</v>
      </c>
      <c r="L950" s="275"/>
      <c r="M950" s="276" t="s">
        <v>1</v>
      </c>
      <c r="N950" s="277" t="s">
        <v>45</v>
      </c>
      <c r="O950" s="91"/>
      <c r="P950" s="227">
        <f>O950*H950</f>
        <v>0</v>
      </c>
      <c r="Q950" s="227">
        <v>0.002</v>
      </c>
      <c r="R950" s="227">
        <f>Q950*H950</f>
        <v>0.026000000000000002</v>
      </c>
      <c r="S950" s="227">
        <v>0</v>
      </c>
      <c r="T950" s="228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29" t="s">
        <v>192</v>
      </c>
      <c r="AT950" s="229" t="s">
        <v>364</v>
      </c>
      <c r="AU950" s="229" t="s">
        <v>90</v>
      </c>
      <c r="AY950" s="17" t="s">
        <v>128</v>
      </c>
      <c r="BE950" s="230">
        <f>IF(N950="základní",J950,0)</f>
        <v>0</v>
      </c>
      <c r="BF950" s="230">
        <f>IF(N950="snížená",J950,0)</f>
        <v>0</v>
      </c>
      <c r="BG950" s="230">
        <f>IF(N950="zákl. přenesená",J950,0)</f>
        <v>0</v>
      </c>
      <c r="BH950" s="230">
        <f>IF(N950="sníž. přenesená",J950,0)</f>
        <v>0</v>
      </c>
      <c r="BI950" s="230">
        <f>IF(N950="nulová",J950,0)</f>
        <v>0</v>
      </c>
      <c r="BJ950" s="17" t="s">
        <v>88</v>
      </c>
      <c r="BK950" s="230">
        <f>ROUND(I950*H950,2)</f>
        <v>0</v>
      </c>
      <c r="BL950" s="17" t="s">
        <v>135</v>
      </c>
      <c r="BM950" s="229" t="s">
        <v>749</v>
      </c>
    </row>
    <row r="951" s="2" customFormat="1">
      <c r="A951" s="38"/>
      <c r="B951" s="39"/>
      <c r="C951" s="40"/>
      <c r="D951" s="231" t="s">
        <v>137</v>
      </c>
      <c r="E951" s="40"/>
      <c r="F951" s="232" t="s">
        <v>748</v>
      </c>
      <c r="G951" s="40"/>
      <c r="H951" s="40"/>
      <c r="I951" s="233"/>
      <c r="J951" s="40"/>
      <c r="K951" s="40"/>
      <c r="L951" s="44"/>
      <c r="M951" s="234"/>
      <c r="N951" s="235"/>
      <c r="O951" s="91"/>
      <c r="P951" s="91"/>
      <c r="Q951" s="91"/>
      <c r="R951" s="91"/>
      <c r="S951" s="91"/>
      <c r="T951" s="92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T951" s="17" t="s">
        <v>137</v>
      </c>
      <c r="AU951" s="17" t="s">
        <v>90</v>
      </c>
    </row>
    <row r="952" s="13" customFormat="1">
      <c r="A952" s="13"/>
      <c r="B952" s="236"/>
      <c r="C952" s="237"/>
      <c r="D952" s="231" t="s">
        <v>149</v>
      </c>
      <c r="E952" s="238" t="s">
        <v>1</v>
      </c>
      <c r="F952" s="239" t="s">
        <v>678</v>
      </c>
      <c r="G952" s="237"/>
      <c r="H952" s="238" t="s">
        <v>1</v>
      </c>
      <c r="I952" s="240"/>
      <c r="J952" s="237"/>
      <c r="K952" s="237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149</v>
      </c>
      <c r="AU952" s="245" t="s">
        <v>90</v>
      </c>
      <c r="AV952" s="13" t="s">
        <v>88</v>
      </c>
      <c r="AW952" s="13" t="s">
        <v>36</v>
      </c>
      <c r="AX952" s="13" t="s">
        <v>80</v>
      </c>
      <c r="AY952" s="245" t="s">
        <v>128</v>
      </c>
    </row>
    <row r="953" s="13" customFormat="1">
      <c r="A953" s="13"/>
      <c r="B953" s="236"/>
      <c r="C953" s="237"/>
      <c r="D953" s="231" t="s">
        <v>149</v>
      </c>
      <c r="E953" s="238" t="s">
        <v>1</v>
      </c>
      <c r="F953" s="239" t="s">
        <v>723</v>
      </c>
      <c r="G953" s="237"/>
      <c r="H953" s="238" t="s">
        <v>1</v>
      </c>
      <c r="I953" s="240"/>
      <c r="J953" s="237"/>
      <c r="K953" s="237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149</v>
      </c>
      <c r="AU953" s="245" t="s">
        <v>90</v>
      </c>
      <c r="AV953" s="13" t="s">
        <v>88</v>
      </c>
      <c r="AW953" s="13" t="s">
        <v>36</v>
      </c>
      <c r="AX953" s="13" t="s">
        <v>80</v>
      </c>
      <c r="AY953" s="245" t="s">
        <v>128</v>
      </c>
    </row>
    <row r="954" s="14" customFormat="1">
      <c r="A954" s="14"/>
      <c r="B954" s="246"/>
      <c r="C954" s="247"/>
      <c r="D954" s="231" t="s">
        <v>149</v>
      </c>
      <c r="E954" s="248" t="s">
        <v>1</v>
      </c>
      <c r="F954" s="249" t="s">
        <v>228</v>
      </c>
      <c r="G954" s="247"/>
      <c r="H954" s="250">
        <v>13</v>
      </c>
      <c r="I954" s="251"/>
      <c r="J954" s="247"/>
      <c r="K954" s="247"/>
      <c r="L954" s="252"/>
      <c r="M954" s="253"/>
      <c r="N954" s="254"/>
      <c r="O954" s="254"/>
      <c r="P954" s="254"/>
      <c r="Q954" s="254"/>
      <c r="R954" s="254"/>
      <c r="S954" s="254"/>
      <c r="T954" s="25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6" t="s">
        <v>149</v>
      </c>
      <c r="AU954" s="256" t="s">
        <v>90</v>
      </c>
      <c r="AV954" s="14" t="s">
        <v>90</v>
      </c>
      <c r="AW954" s="14" t="s">
        <v>36</v>
      </c>
      <c r="AX954" s="14" t="s">
        <v>88</v>
      </c>
      <c r="AY954" s="256" t="s">
        <v>128</v>
      </c>
    </row>
    <row r="955" s="2" customFormat="1" ht="24.15" customHeight="1">
      <c r="A955" s="38"/>
      <c r="B955" s="39"/>
      <c r="C955" s="218" t="s">
        <v>750</v>
      </c>
      <c r="D955" s="218" t="s">
        <v>130</v>
      </c>
      <c r="E955" s="219" t="s">
        <v>751</v>
      </c>
      <c r="F955" s="220" t="s">
        <v>752</v>
      </c>
      <c r="G955" s="221" t="s">
        <v>133</v>
      </c>
      <c r="H955" s="222">
        <v>6</v>
      </c>
      <c r="I955" s="223"/>
      <c r="J955" s="224">
        <f>ROUND(I955*H955,2)</f>
        <v>0</v>
      </c>
      <c r="K955" s="220" t="s">
        <v>134</v>
      </c>
      <c r="L955" s="44"/>
      <c r="M955" s="225" t="s">
        <v>1</v>
      </c>
      <c r="N955" s="226" t="s">
        <v>45</v>
      </c>
      <c r="O955" s="91"/>
      <c r="P955" s="227">
        <f>O955*H955</f>
        <v>0</v>
      </c>
      <c r="Q955" s="227">
        <v>0.21734000000000001</v>
      </c>
      <c r="R955" s="227">
        <f>Q955*H955</f>
        <v>1.3040400000000001</v>
      </c>
      <c r="S955" s="227">
        <v>0</v>
      </c>
      <c r="T955" s="228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29" t="s">
        <v>135</v>
      </c>
      <c r="AT955" s="229" t="s">
        <v>130</v>
      </c>
      <c r="AU955" s="229" t="s">
        <v>90</v>
      </c>
      <c r="AY955" s="17" t="s">
        <v>128</v>
      </c>
      <c r="BE955" s="230">
        <f>IF(N955="základní",J955,0)</f>
        <v>0</v>
      </c>
      <c r="BF955" s="230">
        <f>IF(N955="snížená",J955,0)</f>
        <v>0</v>
      </c>
      <c r="BG955" s="230">
        <f>IF(N955="zákl. přenesená",J955,0)</f>
        <v>0</v>
      </c>
      <c r="BH955" s="230">
        <f>IF(N955="sníž. přenesená",J955,0)</f>
        <v>0</v>
      </c>
      <c r="BI955" s="230">
        <f>IF(N955="nulová",J955,0)</f>
        <v>0</v>
      </c>
      <c r="BJ955" s="17" t="s">
        <v>88</v>
      </c>
      <c r="BK955" s="230">
        <f>ROUND(I955*H955,2)</f>
        <v>0</v>
      </c>
      <c r="BL955" s="17" t="s">
        <v>135</v>
      </c>
      <c r="BM955" s="229" t="s">
        <v>753</v>
      </c>
    </row>
    <row r="956" s="2" customFormat="1">
      <c r="A956" s="38"/>
      <c r="B956" s="39"/>
      <c r="C956" s="40"/>
      <c r="D956" s="231" t="s">
        <v>137</v>
      </c>
      <c r="E956" s="40"/>
      <c r="F956" s="232" t="s">
        <v>754</v>
      </c>
      <c r="G956" s="40"/>
      <c r="H956" s="40"/>
      <c r="I956" s="233"/>
      <c r="J956" s="40"/>
      <c r="K956" s="40"/>
      <c r="L956" s="44"/>
      <c r="M956" s="234"/>
      <c r="N956" s="235"/>
      <c r="O956" s="91"/>
      <c r="P956" s="91"/>
      <c r="Q956" s="91"/>
      <c r="R956" s="91"/>
      <c r="S956" s="91"/>
      <c r="T956" s="92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T956" s="17" t="s">
        <v>137</v>
      </c>
      <c r="AU956" s="17" t="s">
        <v>90</v>
      </c>
    </row>
    <row r="957" s="13" customFormat="1">
      <c r="A957" s="13"/>
      <c r="B957" s="236"/>
      <c r="C957" s="237"/>
      <c r="D957" s="231" t="s">
        <v>149</v>
      </c>
      <c r="E957" s="238" t="s">
        <v>1</v>
      </c>
      <c r="F957" s="239" t="s">
        <v>678</v>
      </c>
      <c r="G957" s="237"/>
      <c r="H957" s="238" t="s">
        <v>1</v>
      </c>
      <c r="I957" s="240"/>
      <c r="J957" s="237"/>
      <c r="K957" s="237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149</v>
      </c>
      <c r="AU957" s="245" t="s">
        <v>90</v>
      </c>
      <c r="AV957" s="13" t="s">
        <v>88</v>
      </c>
      <c r="AW957" s="13" t="s">
        <v>36</v>
      </c>
      <c r="AX957" s="13" t="s">
        <v>80</v>
      </c>
      <c r="AY957" s="245" t="s">
        <v>128</v>
      </c>
    </row>
    <row r="958" s="13" customFormat="1">
      <c r="A958" s="13"/>
      <c r="B958" s="236"/>
      <c r="C958" s="237"/>
      <c r="D958" s="231" t="s">
        <v>149</v>
      </c>
      <c r="E958" s="238" t="s">
        <v>1</v>
      </c>
      <c r="F958" s="239" t="s">
        <v>723</v>
      </c>
      <c r="G958" s="237"/>
      <c r="H958" s="238" t="s">
        <v>1</v>
      </c>
      <c r="I958" s="240"/>
      <c r="J958" s="237"/>
      <c r="K958" s="237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149</v>
      </c>
      <c r="AU958" s="245" t="s">
        <v>90</v>
      </c>
      <c r="AV958" s="13" t="s">
        <v>88</v>
      </c>
      <c r="AW958" s="13" t="s">
        <v>36</v>
      </c>
      <c r="AX958" s="13" t="s">
        <v>80</v>
      </c>
      <c r="AY958" s="245" t="s">
        <v>128</v>
      </c>
    </row>
    <row r="959" s="14" customFormat="1">
      <c r="A959" s="14"/>
      <c r="B959" s="246"/>
      <c r="C959" s="247"/>
      <c r="D959" s="231" t="s">
        <v>149</v>
      </c>
      <c r="E959" s="248" t="s">
        <v>1</v>
      </c>
      <c r="F959" s="249" t="s">
        <v>182</v>
      </c>
      <c r="G959" s="247"/>
      <c r="H959" s="250">
        <v>6</v>
      </c>
      <c r="I959" s="251"/>
      <c r="J959" s="247"/>
      <c r="K959" s="247"/>
      <c r="L959" s="252"/>
      <c r="M959" s="253"/>
      <c r="N959" s="254"/>
      <c r="O959" s="254"/>
      <c r="P959" s="254"/>
      <c r="Q959" s="254"/>
      <c r="R959" s="254"/>
      <c r="S959" s="254"/>
      <c r="T959" s="25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6" t="s">
        <v>149</v>
      </c>
      <c r="AU959" s="256" t="s">
        <v>90</v>
      </c>
      <c r="AV959" s="14" t="s">
        <v>90</v>
      </c>
      <c r="AW959" s="14" t="s">
        <v>36</v>
      </c>
      <c r="AX959" s="14" t="s">
        <v>88</v>
      </c>
      <c r="AY959" s="256" t="s">
        <v>128</v>
      </c>
    </row>
    <row r="960" s="2" customFormat="1" ht="37.8" customHeight="1">
      <c r="A960" s="38"/>
      <c r="B960" s="39"/>
      <c r="C960" s="268" t="s">
        <v>755</v>
      </c>
      <c r="D960" s="268" t="s">
        <v>364</v>
      </c>
      <c r="E960" s="269" t="s">
        <v>756</v>
      </c>
      <c r="F960" s="270" t="s">
        <v>757</v>
      </c>
      <c r="G960" s="271" t="s">
        <v>133</v>
      </c>
      <c r="H960" s="272">
        <v>6</v>
      </c>
      <c r="I960" s="273"/>
      <c r="J960" s="274">
        <f>ROUND(I960*H960,2)</f>
        <v>0</v>
      </c>
      <c r="K960" s="270" t="s">
        <v>1</v>
      </c>
      <c r="L960" s="275"/>
      <c r="M960" s="276" t="s">
        <v>1</v>
      </c>
      <c r="N960" s="277" t="s">
        <v>45</v>
      </c>
      <c r="O960" s="91"/>
      <c r="P960" s="227">
        <f>O960*H960</f>
        <v>0</v>
      </c>
      <c r="Q960" s="227">
        <v>0</v>
      </c>
      <c r="R960" s="227">
        <f>Q960*H960</f>
        <v>0</v>
      </c>
      <c r="S960" s="227">
        <v>0</v>
      </c>
      <c r="T960" s="228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29" t="s">
        <v>192</v>
      </c>
      <c r="AT960" s="229" t="s">
        <v>364</v>
      </c>
      <c r="AU960" s="229" t="s">
        <v>90</v>
      </c>
      <c r="AY960" s="17" t="s">
        <v>128</v>
      </c>
      <c r="BE960" s="230">
        <f>IF(N960="základní",J960,0)</f>
        <v>0</v>
      </c>
      <c r="BF960" s="230">
        <f>IF(N960="snížená",J960,0)</f>
        <v>0</v>
      </c>
      <c r="BG960" s="230">
        <f>IF(N960="zákl. přenesená",J960,0)</f>
        <v>0</v>
      </c>
      <c r="BH960" s="230">
        <f>IF(N960="sníž. přenesená",J960,0)</f>
        <v>0</v>
      </c>
      <c r="BI960" s="230">
        <f>IF(N960="nulová",J960,0)</f>
        <v>0</v>
      </c>
      <c r="BJ960" s="17" t="s">
        <v>88</v>
      </c>
      <c r="BK960" s="230">
        <f>ROUND(I960*H960,2)</f>
        <v>0</v>
      </c>
      <c r="BL960" s="17" t="s">
        <v>135</v>
      </c>
      <c r="BM960" s="229" t="s">
        <v>758</v>
      </c>
    </row>
    <row r="961" s="2" customFormat="1">
      <c r="A961" s="38"/>
      <c r="B961" s="39"/>
      <c r="C961" s="40"/>
      <c r="D961" s="231" t="s">
        <v>137</v>
      </c>
      <c r="E961" s="40"/>
      <c r="F961" s="232" t="s">
        <v>757</v>
      </c>
      <c r="G961" s="40"/>
      <c r="H961" s="40"/>
      <c r="I961" s="233"/>
      <c r="J961" s="40"/>
      <c r="K961" s="40"/>
      <c r="L961" s="44"/>
      <c r="M961" s="234"/>
      <c r="N961" s="235"/>
      <c r="O961" s="91"/>
      <c r="P961" s="91"/>
      <c r="Q961" s="91"/>
      <c r="R961" s="91"/>
      <c r="S961" s="91"/>
      <c r="T961" s="92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T961" s="17" t="s">
        <v>137</v>
      </c>
      <c r="AU961" s="17" t="s">
        <v>90</v>
      </c>
    </row>
    <row r="962" s="13" customFormat="1">
      <c r="A962" s="13"/>
      <c r="B962" s="236"/>
      <c r="C962" s="237"/>
      <c r="D962" s="231" t="s">
        <v>149</v>
      </c>
      <c r="E962" s="238" t="s">
        <v>1</v>
      </c>
      <c r="F962" s="239" t="s">
        <v>678</v>
      </c>
      <c r="G962" s="237"/>
      <c r="H962" s="238" t="s">
        <v>1</v>
      </c>
      <c r="I962" s="240"/>
      <c r="J962" s="237"/>
      <c r="K962" s="237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149</v>
      </c>
      <c r="AU962" s="245" t="s">
        <v>90</v>
      </c>
      <c r="AV962" s="13" t="s">
        <v>88</v>
      </c>
      <c r="AW962" s="13" t="s">
        <v>36</v>
      </c>
      <c r="AX962" s="13" t="s">
        <v>80</v>
      </c>
      <c r="AY962" s="245" t="s">
        <v>128</v>
      </c>
    </row>
    <row r="963" s="13" customFormat="1">
      <c r="A963" s="13"/>
      <c r="B963" s="236"/>
      <c r="C963" s="237"/>
      <c r="D963" s="231" t="s">
        <v>149</v>
      </c>
      <c r="E963" s="238" t="s">
        <v>1</v>
      </c>
      <c r="F963" s="239" t="s">
        <v>723</v>
      </c>
      <c r="G963" s="237"/>
      <c r="H963" s="238" t="s">
        <v>1</v>
      </c>
      <c r="I963" s="240"/>
      <c r="J963" s="237"/>
      <c r="K963" s="237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149</v>
      </c>
      <c r="AU963" s="245" t="s">
        <v>90</v>
      </c>
      <c r="AV963" s="13" t="s">
        <v>88</v>
      </c>
      <c r="AW963" s="13" t="s">
        <v>36</v>
      </c>
      <c r="AX963" s="13" t="s">
        <v>80</v>
      </c>
      <c r="AY963" s="245" t="s">
        <v>128</v>
      </c>
    </row>
    <row r="964" s="14" customFormat="1">
      <c r="A964" s="14"/>
      <c r="B964" s="246"/>
      <c r="C964" s="247"/>
      <c r="D964" s="231" t="s">
        <v>149</v>
      </c>
      <c r="E964" s="248" t="s">
        <v>1</v>
      </c>
      <c r="F964" s="249" t="s">
        <v>182</v>
      </c>
      <c r="G964" s="247"/>
      <c r="H964" s="250">
        <v>6</v>
      </c>
      <c r="I964" s="251"/>
      <c r="J964" s="247"/>
      <c r="K964" s="247"/>
      <c r="L964" s="252"/>
      <c r="M964" s="253"/>
      <c r="N964" s="254"/>
      <c r="O964" s="254"/>
      <c r="P964" s="254"/>
      <c r="Q964" s="254"/>
      <c r="R964" s="254"/>
      <c r="S964" s="254"/>
      <c r="T964" s="25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6" t="s">
        <v>149</v>
      </c>
      <c r="AU964" s="256" t="s">
        <v>90</v>
      </c>
      <c r="AV964" s="14" t="s">
        <v>90</v>
      </c>
      <c r="AW964" s="14" t="s">
        <v>36</v>
      </c>
      <c r="AX964" s="14" t="s">
        <v>88</v>
      </c>
      <c r="AY964" s="256" t="s">
        <v>128</v>
      </c>
    </row>
    <row r="965" s="12" customFormat="1" ht="22.8" customHeight="1">
      <c r="A965" s="12"/>
      <c r="B965" s="202"/>
      <c r="C965" s="203"/>
      <c r="D965" s="204" t="s">
        <v>79</v>
      </c>
      <c r="E965" s="216" t="s">
        <v>197</v>
      </c>
      <c r="F965" s="216" t="s">
        <v>759</v>
      </c>
      <c r="G965" s="203"/>
      <c r="H965" s="203"/>
      <c r="I965" s="206"/>
      <c r="J965" s="217">
        <f>BK965</f>
        <v>0</v>
      </c>
      <c r="K965" s="203"/>
      <c r="L965" s="208"/>
      <c r="M965" s="209"/>
      <c r="N965" s="210"/>
      <c r="O965" s="210"/>
      <c r="P965" s="211">
        <f>SUM(P966:P1083)</f>
        <v>0</v>
      </c>
      <c r="Q965" s="210"/>
      <c r="R965" s="211">
        <f>SUM(R966:R1083)</f>
        <v>11.580870000000001</v>
      </c>
      <c r="S965" s="210"/>
      <c r="T965" s="212">
        <f>SUM(T966:T1083)</f>
        <v>0.34500000000000003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13" t="s">
        <v>88</v>
      </c>
      <c r="AT965" s="214" t="s">
        <v>79</v>
      </c>
      <c r="AU965" s="214" t="s">
        <v>88</v>
      </c>
      <c r="AY965" s="213" t="s">
        <v>128</v>
      </c>
      <c r="BK965" s="215">
        <f>SUM(BK966:BK1083)</f>
        <v>0</v>
      </c>
    </row>
    <row r="966" s="2" customFormat="1" ht="33" customHeight="1">
      <c r="A966" s="38"/>
      <c r="B966" s="39"/>
      <c r="C966" s="218" t="s">
        <v>760</v>
      </c>
      <c r="D966" s="218" t="s">
        <v>130</v>
      </c>
      <c r="E966" s="219" t="s">
        <v>761</v>
      </c>
      <c r="F966" s="220" t="s">
        <v>762</v>
      </c>
      <c r="G966" s="221" t="s">
        <v>200</v>
      </c>
      <c r="H966" s="222">
        <v>21</v>
      </c>
      <c r="I966" s="223"/>
      <c r="J966" s="224">
        <f>ROUND(I966*H966,2)</f>
        <v>0</v>
      </c>
      <c r="K966" s="220" t="s">
        <v>134</v>
      </c>
      <c r="L966" s="44"/>
      <c r="M966" s="225" t="s">
        <v>1</v>
      </c>
      <c r="N966" s="226" t="s">
        <v>45</v>
      </c>
      <c r="O966" s="91"/>
      <c r="P966" s="227">
        <f>O966*H966</f>
        <v>0</v>
      </c>
      <c r="Q966" s="227">
        <v>0.080879999999999994</v>
      </c>
      <c r="R966" s="227">
        <f>Q966*H966</f>
        <v>1.6984799999999998</v>
      </c>
      <c r="S966" s="227">
        <v>0</v>
      </c>
      <c r="T966" s="228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29" t="s">
        <v>135</v>
      </c>
      <c r="AT966" s="229" t="s">
        <v>130</v>
      </c>
      <c r="AU966" s="229" t="s">
        <v>90</v>
      </c>
      <c r="AY966" s="17" t="s">
        <v>128</v>
      </c>
      <c r="BE966" s="230">
        <f>IF(N966="základní",J966,0)</f>
        <v>0</v>
      </c>
      <c r="BF966" s="230">
        <f>IF(N966="snížená",J966,0)</f>
        <v>0</v>
      </c>
      <c r="BG966" s="230">
        <f>IF(N966="zákl. přenesená",J966,0)</f>
        <v>0</v>
      </c>
      <c r="BH966" s="230">
        <f>IF(N966="sníž. přenesená",J966,0)</f>
        <v>0</v>
      </c>
      <c r="BI966" s="230">
        <f>IF(N966="nulová",J966,0)</f>
        <v>0</v>
      </c>
      <c r="BJ966" s="17" t="s">
        <v>88</v>
      </c>
      <c r="BK966" s="230">
        <f>ROUND(I966*H966,2)</f>
        <v>0</v>
      </c>
      <c r="BL966" s="17" t="s">
        <v>135</v>
      </c>
      <c r="BM966" s="229" t="s">
        <v>763</v>
      </c>
    </row>
    <row r="967" s="2" customFormat="1">
      <c r="A967" s="38"/>
      <c r="B967" s="39"/>
      <c r="C967" s="40"/>
      <c r="D967" s="231" t="s">
        <v>137</v>
      </c>
      <c r="E967" s="40"/>
      <c r="F967" s="232" t="s">
        <v>762</v>
      </c>
      <c r="G967" s="40"/>
      <c r="H967" s="40"/>
      <c r="I967" s="233"/>
      <c r="J967" s="40"/>
      <c r="K967" s="40"/>
      <c r="L967" s="44"/>
      <c r="M967" s="234"/>
      <c r="N967" s="235"/>
      <c r="O967" s="91"/>
      <c r="P967" s="91"/>
      <c r="Q967" s="91"/>
      <c r="R967" s="91"/>
      <c r="S967" s="91"/>
      <c r="T967" s="92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T967" s="17" t="s">
        <v>137</v>
      </c>
      <c r="AU967" s="17" t="s">
        <v>90</v>
      </c>
    </row>
    <row r="968" s="13" customFormat="1">
      <c r="A968" s="13"/>
      <c r="B968" s="236"/>
      <c r="C968" s="237"/>
      <c r="D968" s="231" t="s">
        <v>149</v>
      </c>
      <c r="E968" s="238" t="s">
        <v>1</v>
      </c>
      <c r="F968" s="239" t="s">
        <v>150</v>
      </c>
      <c r="G968" s="237"/>
      <c r="H968" s="238" t="s">
        <v>1</v>
      </c>
      <c r="I968" s="240"/>
      <c r="J968" s="237"/>
      <c r="K968" s="237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149</v>
      </c>
      <c r="AU968" s="245" t="s">
        <v>90</v>
      </c>
      <c r="AV968" s="13" t="s">
        <v>88</v>
      </c>
      <c r="AW968" s="13" t="s">
        <v>36</v>
      </c>
      <c r="AX968" s="13" t="s">
        <v>80</v>
      </c>
      <c r="AY968" s="245" t="s">
        <v>128</v>
      </c>
    </row>
    <row r="969" s="13" customFormat="1">
      <c r="A969" s="13"/>
      <c r="B969" s="236"/>
      <c r="C969" s="237"/>
      <c r="D969" s="231" t="s">
        <v>149</v>
      </c>
      <c r="E969" s="238" t="s">
        <v>1</v>
      </c>
      <c r="F969" s="239" t="s">
        <v>202</v>
      </c>
      <c r="G969" s="237"/>
      <c r="H969" s="238" t="s">
        <v>1</v>
      </c>
      <c r="I969" s="240"/>
      <c r="J969" s="237"/>
      <c r="K969" s="237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149</v>
      </c>
      <c r="AU969" s="245" t="s">
        <v>90</v>
      </c>
      <c r="AV969" s="13" t="s">
        <v>88</v>
      </c>
      <c r="AW969" s="13" t="s">
        <v>36</v>
      </c>
      <c r="AX969" s="13" t="s">
        <v>80</v>
      </c>
      <c r="AY969" s="245" t="s">
        <v>128</v>
      </c>
    </row>
    <row r="970" s="14" customFormat="1">
      <c r="A970" s="14"/>
      <c r="B970" s="246"/>
      <c r="C970" s="247"/>
      <c r="D970" s="231" t="s">
        <v>149</v>
      </c>
      <c r="E970" s="248" t="s">
        <v>1</v>
      </c>
      <c r="F970" s="249" t="s">
        <v>203</v>
      </c>
      <c r="G970" s="247"/>
      <c r="H970" s="250">
        <v>3</v>
      </c>
      <c r="I970" s="251"/>
      <c r="J970" s="247"/>
      <c r="K970" s="247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149</v>
      </c>
      <c r="AU970" s="256" t="s">
        <v>90</v>
      </c>
      <c r="AV970" s="14" t="s">
        <v>90</v>
      </c>
      <c r="AW970" s="14" t="s">
        <v>36</v>
      </c>
      <c r="AX970" s="14" t="s">
        <v>80</v>
      </c>
      <c r="AY970" s="256" t="s">
        <v>128</v>
      </c>
    </row>
    <row r="971" s="13" customFormat="1">
      <c r="A971" s="13"/>
      <c r="B971" s="236"/>
      <c r="C971" s="237"/>
      <c r="D971" s="231" t="s">
        <v>149</v>
      </c>
      <c r="E971" s="238" t="s">
        <v>1</v>
      </c>
      <c r="F971" s="239" t="s">
        <v>204</v>
      </c>
      <c r="G971" s="237"/>
      <c r="H971" s="238" t="s">
        <v>1</v>
      </c>
      <c r="I971" s="240"/>
      <c r="J971" s="237"/>
      <c r="K971" s="237"/>
      <c r="L971" s="241"/>
      <c r="M971" s="242"/>
      <c r="N971" s="243"/>
      <c r="O971" s="243"/>
      <c r="P971" s="243"/>
      <c r="Q971" s="243"/>
      <c r="R971" s="243"/>
      <c r="S971" s="243"/>
      <c r="T971" s="24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5" t="s">
        <v>149</v>
      </c>
      <c r="AU971" s="245" t="s">
        <v>90</v>
      </c>
      <c r="AV971" s="13" t="s">
        <v>88</v>
      </c>
      <c r="AW971" s="13" t="s">
        <v>36</v>
      </c>
      <c r="AX971" s="13" t="s">
        <v>80</v>
      </c>
      <c r="AY971" s="245" t="s">
        <v>128</v>
      </c>
    </row>
    <row r="972" s="14" customFormat="1">
      <c r="A972" s="14"/>
      <c r="B972" s="246"/>
      <c r="C972" s="247"/>
      <c r="D972" s="231" t="s">
        <v>149</v>
      </c>
      <c r="E972" s="248" t="s">
        <v>1</v>
      </c>
      <c r="F972" s="249" t="s">
        <v>205</v>
      </c>
      <c r="G972" s="247"/>
      <c r="H972" s="250">
        <v>16</v>
      </c>
      <c r="I972" s="251"/>
      <c r="J972" s="247"/>
      <c r="K972" s="247"/>
      <c r="L972" s="252"/>
      <c r="M972" s="253"/>
      <c r="N972" s="254"/>
      <c r="O972" s="254"/>
      <c r="P972" s="254"/>
      <c r="Q972" s="254"/>
      <c r="R972" s="254"/>
      <c r="S972" s="254"/>
      <c r="T972" s="25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6" t="s">
        <v>149</v>
      </c>
      <c r="AU972" s="256" t="s">
        <v>90</v>
      </c>
      <c r="AV972" s="14" t="s">
        <v>90</v>
      </c>
      <c r="AW972" s="14" t="s">
        <v>36</v>
      </c>
      <c r="AX972" s="14" t="s">
        <v>80</v>
      </c>
      <c r="AY972" s="256" t="s">
        <v>128</v>
      </c>
    </row>
    <row r="973" s="13" customFormat="1">
      <c r="A973" s="13"/>
      <c r="B973" s="236"/>
      <c r="C973" s="237"/>
      <c r="D973" s="231" t="s">
        <v>149</v>
      </c>
      <c r="E973" s="238" t="s">
        <v>1</v>
      </c>
      <c r="F973" s="239" t="s">
        <v>160</v>
      </c>
      <c r="G973" s="237"/>
      <c r="H973" s="238" t="s">
        <v>1</v>
      </c>
      <c r="I973" s="240"/>
      <c r="J973" s="237"/>
      <c r="K973" s="237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149</v>
      </c>
      <c r="AU973" s="245" t="s">
        <v>90</v>
      </c>
      <c r="AV973" s="13" t="s">
        <v>88</v>
      </c>
      <c r="AW973" s="13" t="s">
        <v>36</v>
      </c>
      <c r="AX973" s="13" t="s">
        <v>80</v>
      </c>
      <c r="AY973" s="245" t="s">
        <v>128</v>
      </c>
    </row>
    <row r="974" s="14" customFormat="1">
      <c r="A974" s="14"/>
      <c r="B974" s="246"/>
      <c r="C974" s="247"/>
      <c r="D974" s="231" t="s">
        <v>149</v>
      </c>
      <c r="E974" s="248" t="s">
        <v>1</v>
      </c>
      <c r="F974" s="249" t="s">
        <v>206</v>
      </c>
      <c r="G974" s="247"/>
      <c r="H974" s="250">
        <v>2</v>
      </c>
      <c r="I974" s="251"/>
      <c r="J974" s="247"/>
      <c r="K974" s="247"/>
      <c r="L974" s="252"/>
      <c r="M974" s="253"/>
      <c r="N974" s="254"/>
      <c r="O974" s="254"/>
      <c r="P974" s="254"/>
      <c r="Q974" s="254"/>
      <c r="R974" s="254"/>
      <c r="S974" s="254"/>
      <c r="T974" s="25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6" t="s">
        <v>149</v>
      </c>
      <c r="AU974" s="256" t="s">
        <v>90</v>
      </c>
      <c r="AV974" s="14" t="s">
        <v>90</v>
      </c>
      <c r="AW974" s="14" t="s">
        <v>36</v>
      </c>
      <c r="AX974" s="14" t="s">
        <v>80</v>
      </c>
      <c r="AY974" s="256" t="s">
        <v>128</v>
      </c>
    </row>
    <row r="975" s="15" customFormat="1">
      <c r="A975" s="15"/>
      <c r="B975" s="257"/>
      <c r="C975" s="258"/>
      <c r="D975" s="231" t="s">
        <v>149</v>
      </c>
      <c r="E975" s="259" t="s">
        <v>1</v>
      </c>
      <c r="F975" s="260" t="s">
        <v>162</v>
      </c>
      <c r="G975" s="258"/>
      <c r="H975" s="261">
        <v>21</v>
      </c>
      <c r="I975" s="262"/>
      <c r="J975" s="258"/>
      <c r="K975" s="258"/>
      <c r="L975" s="263"/>
      <c r="M975" s="264"/>
      <c r="N975" s="265"/>
      <c r="O975" s="265"/>
      <c r="P975" s="265"/>
      <c r="Q975" s="265"/>
      <c r="R975" s="265"/>
      <c r="S975" s="265"/>
      <c r="T975" s="266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7" t="s">
        <v>149</v>
      </c>
      <c r="AU975" s="267" t="s">
        <v>90</v>
      </c>
      <c r="AV975" s="15" t="s">
        <v>135</v>
      </c>
      <c r="AW975" s="15" t="s">
        <v>36</v>
      </c>
      <c r="AX975" s="15" t="s">
        <v>88</v>
      </c>
      <c r="AY975" s="267" t="s">
        <v>128</v>
      </c>
    </row>
    <row r="976" s="2" customFormat="1" ht="16.5" customHeight="1">
      <c r="A976" s="38"/>
      <c r="B976" s="39"/>
      <c r="C976" s="268" t="s">
        <v>764</v>
      </c>
      <c r="D976" s="268" t="s">
        <v>364</v>
      </c>
      <c r="E976" s="269" t="s">
        <v>765</v>
      </c>
      <c r="F976" s="270" t="s">
        <v>766</v>
      </c>
      <c r="G976" s="271" t="s">
        <v>200</v>
      </c>
      <c r="H976" s="272">
        <v>21</v>
      </c>
      <c r="I976" s="273"/>
      <c r="J976" s="274">
        <f>ROUND(I976*H976,2)</f>
        <v>0</v>
      </c>
      <c r="K976" s="270" t="s">
        <v>134</v>
      </c>
      <c r="L976" s="275"/>
      <c r="M976" s="276" t="s">
        <v>1</v>
      </c>
      <c r="N976" s="277" t="s">
        <v>45</v>
      </c>
      <c r="O976" s="91"/>
      <c r="P976" s="227">
        <f>O976*H976</f>
        <v>0</v>
      </c>
      <c r="Q976" s="227">
        <v>0.056000000000000001</v>
      </c>
      <c r="R976" s="227">
        <f>Q976*H976</f>
        <v>1.1759999999999999</v>
      </c>
      <c r="S976" s="227">
        <v>0</v>
      </c>
      <c r="T976" s="228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29" t="s">
        <v>192</v>
      </c>
      <c r="AT976" s="229" t="s">
        <v>364</v>
      </c>
      <c r="AU976" s="229" t="s">
        <v>90</v>
      </c>
      <c r="AY976" s="17" t="s">
        <v>128</v>
      </c>
      <c r="BE976" s="230">
        <f>IF(N976="základní",J976,0)</f>
        <v>0</v>
      </c>
      <c r="BF976" s="230">
        <f>IF(N976="snížená",J976,0)</f>
        <v>0</v>
      </c>
      <c r="BG976" s="230">
        <f>IF(N976="zákl. přenesená",J976,0)</f>
        <v>0</v>
      </c>
      <c r="BH976" s="230">
        <f>IF(N976="sníž. přenesená",J976,0)</f>
        <v>0</v>
      </c>
      <c r="BI976" s="230">
        <f>IF(N976="nulová",J976,0)</f>
        <v>0</v>
      </c>
      <c r="BJ976" s="17" t="s">
        <v>88</v>
      </c>
      <c r="BK976" s="230">
        <f>ROUND(I976*H976,2)</f>
        <v>0</v>
      </c>
      <c r="BL976" s="17" t="s">
        <v>135</v>
      </c>
      <c r="BM976" s="229" t="s">
        <v>767</v>
      </c>
    </row>
    <row r="977" s="2" customFormat="1">
      <c r="A977" s="38"/>
      <c r="B977" s="39"/>
      <c r="C977" s="40"/>
      <c r="D977" s="231" t="s">
        <v>137</v>
      </c>
      <c r="E977" s="40"/>
      <c r="F977" s="232" t="s">
        <v>766</v>
      </c>
      <c r="G977" s="40"/>
      <c r="H977" s="40"/>
      <c r="I977" s="233"/>
      <c r="J977" s="40"/>
      <c r="K977" s="40"/>
      <c r="L977" s="44"/>
      <c r="M977" s="234"/>
      <c r="N977" s="235"/>
      <c r="O977" s="91"/>
      <c r="P977" s="91"/>
      <c r="Q977" s="91"/>
      <c r="R977" s="91"/>
      <c r="S977" s="91"/>
      <c r="T977" s="92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T977" s="17" t="s">
        <v>137</v>
      </c>
      <c r="AU977" s="17" t="s">
        <v>90</v>
      </c>
    </row>
    <row r="978" s="13" customFormat="1">
      <c r="A978" s="13"/>
      <c r="B978" s="236"/>
      <c r="C978" s="237"/>
      <c r="D978" s="231" t="s">
        <v>149</v>
      </c>
      <c r="E978" s="238" t="s">
        <v>1</v>
      </c>
      <c r="F978" s="239" t="s">
        <v>150</v>
      </c>
      <c r="G978" s="237"/>
      <c r="H978" s="238" t="s">
        <v>1</v>
      </c>
      <c r="I978" s="240"/>
      <c r="J978" s="237"/>
      <c r="K978" s="237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149</v>
      </c>
      <c r="AU978" s="245" t="s">
        <v>90</v>
      </c>
      <c r="AV978" s="13" t="s">
        <v>88</v>
      </c>
      <c r="AW978" s="13" t="s">
        <v>36</v>
      </c>
      <c r="AX978" s="13" t="s">
        <v>80</v>
      </c>
      <c r="AY978" s="245" t="s">
        <v>128</v>
      </c>
    </row>
    <row r="979" s="13" customFormat="1">
      <c r="A979" s="13"/>
      <c r="B979" s="236"/>
      <c r="C979" s="237"/>
      <c r="D979" s="231" t="s">
        <v>149</v>
      </c>
      <c r="E979" s="238" t="s">
        <v>1</v>
      </c>
      <c r="F979" s="239" t="s">
        <v>202</v>
      </c>
      <c r="G979" s="237"/>
      <c r="H979" s="238" t="s">
        <v>1</v>
      </c>
      <c r="I979" s="240"/>
      <c r="J979" s="237"/>
      <c r="K979" s="237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149</v>
      </c>
      <c r="AU979" s="245" t="s">
        <v>90</v>
      </c>
      <c r="AV979" s="13" t="s">
        <v>88</v>
      </c>
      <c r="AW979" s="13" t="s">
        <v>36</v>
      </c>
      <c r="AX979" s="13" t="s">
        <v>80</v>
      </c>
      <c r="AY979" s="245" t="s">
        <v>128</v>
      </c>
    </row>
    <row r="980" s="14" customFormat="1">
      <c r="A980" s="14"/>
      <c r="B980" s="246"/>
      <c r="C980" s="247"/>
      <c r="D980" s="231" t="s">
        <v>149</v>
      </c>
      <c r="E980" s="248" t="s">
        <v>1</v>
      </c>
      <c r="F980" s="249" t="s">
        <v>203</v>
      </c>
      <c r="G980" s="247"/>
      <c r="H980" s="250">
        <v>3</v>
      </c>
      <c r="I980" s="251"/>
      <c r="J980" s="247"/>
      <c r="K980" s="247"/>
      <c r="L980" s="252"/>
      <c r="M980" s="253"/>
      <c r="N980" s="254"/>
      <c r="O980" s="254"/>
      <c r="P980" s="254"/>
      <c r="Q980" s="254"/>
      <c r="R980" s="254"/>
      <c r="S980" s="254"/>
      <c r="T980" s="25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6" t="s">
        <v>149</v>
      </c>
      <c r="AU980" s="256" t="s">
        <v>90</v>
      </c>
      <c r="AV980" s="14" t="s">
        <v>90</v>
      </c>
      <c r="AW980" s="14" t="s">
        <v>36</v>
      </c>
      <c r="AX980" s="14" t="s">
        <v>80</v>
      </c>
      <c r="AY980" s="256" t="s">
        <v>128</v>
      </c>
    </row>
    <row r="981" s="13" customFormat="1">
      <c r="A981" s="13"/>
      <c r="B981" s="236"/>
      <c r="C981" s="237"/>
      <c r="D981" s="231" t="s">
        <v>149</v>
      </c>
      <c r="E981" s="238" t="s">
        <v>1</v>
      </c>
      <c r="F981" s="239" t="s">
        <v>204</v>
      </c>
      <c r="G981" s="237"/>
      <c r="H981" s="238" t="s">
        <v>1</v>
      </c>
      <c r="I981" s="240"/>
      <c r="J981" s="237"/>
      <c r="K981" s="237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149</v>
      </c>
      <c r="AU981" s="245" t="s">
        <v>90</v>
      </c>
      <c r="AV981" s="13" t="s">
        <v>88</v>
      </c>
      <c r="AW981" s="13" t="s">
        <v>36</v>
      </c>
      <c r="AX981" s="13" t="s">
        <v>80</v>
      </c>
      <c r="AY981" s="245" t="s">
        <v>128</v>
      </c>
    </row>
    <row r="982" s="14" customFormat="1">
      <c r="A982" s="14"/>
      <c r="B982" s="246"/>
      <c r="C982" s="247"/>
      <c r="D982" s="231" t="s">
        <v>149</v>
      </c>
      <c r="E982" s="248" t="s">
        <v>1</v>
      </c>
      <c r="F982" s="249" t="s">
        <v>205</v>
      </c>
      <c r="G982" s="247"/>
      <c r="H982" s="250">
        <v>16</v>
      </c>
      <c r="I982" s="251"/>
      <c r="J982" s="247"/>
      <c r="K982" s="247"/>
      <c r="L982" s="252"/>
      <c r="M982" s="253"/>
      <c r="N982" s="254"/>
      <c r="O982" s="254"/>
      <c r="P982" s="254"/>
      <c r="Q982" s="254"/>
      <c r="R982" s="254"/>
      <c r="S982" s="254"/>
      <c r="T982" s="25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6" t="s">
        <v>149</v>
      </c>
      <c r="AU982" s="256" t="s">
        <v>90</v>
      </c>
      <c r="AV982" s="14" t="s">
        <v>90</v>
      </c>
      <c r="AW982" s="14" t="s">
        <v>36</v>
      </c>
      <c r="AX982" s="14" t="s">
        <v>80</v>
      </c>
      <c r="AY982" s="256" t="s">
        <v>128</v>
      </c>
    </row>
    <row r="983" s="13" customFormat="1">
      <c r="A983" s="13"/>
      <c r="B983" s="236"/>
      <c r="C983" s="237"/>
      <c r="D983" s="231" t="s">
        <v>149</v>
      </c>
      <c r="E983" s="238" t="s">
        <v>1</v>
      </c>
      <c r="F983" s="239" t="s">
        <v>160</v>
      </c>
      <c r="G983" s="237"/>
      <c r="H983" s="238" t="s">
        <v>1</v>
      </c>
      <c r="I983" s="240"/>
      <c r="J983" s="237"/>
      <c r="K983" s="237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149</v>
      </c>
      <c r="AU983" s="245" t="s">
        <v>90</v>
      </c>
      <c r="AV983" s="13" t="s">
        <v>88</v>
      </c>
      <c r="AW983" s="13" t="s">
        <v>36</v>
      </c>
      <c r="AX983" s="13" t="s">
        <v>80</v>
      </c>
      <c r="AY983" s="245" t="s">
        <v>128</v>
      </c>
    </row>
    <row r="984" s="14" customFormat="1">
      <c r="A984" s="14"/>
      <c r="B984" s="246"/>
      <c r="C984" s="247"/>
      <c r="D984" s="231" t="s">
        <v>149</v>
      </c>
      <c r="E984" s="248" t="s">
        <v>1</v>
      </c>
      <c r="F984" s="249" t="s">
        <v>206</v>
      </c>
      <c r="G984" s="247"/>
      <c r="H984" s="250">
        <v>2</v>
      </c>
      <c r="I984" s="251"/>
      <c r="J984" s="247"/>
      <c r="K984" s="247"/>
      <c r="L984" s="252"/>
      <c r="M984" s="253"/>
      <c r="N984" s="254"/>
      <c r="O984" s="254"/>
      <c r="P984" s="254"/>
      <c r="Q984" s="254"/>
      <c r="R984" s="254"/>
      <c r="S984" s="254"/>
      <c r="T984" s="25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6" t="s">
        <v>149</v>
      </c>
      <c r="AU984" s="256" t="s">
        <v>90</v>
      </c>
      <c r="AV984" s="14" t="s">
        <v>90</v>
      </c>
      <c r="AW984" s="14" t="s">
        <v>36</v>
      </c>
      <c r="AX984" s="14" t="s">
        <v>80</v>
      </c>
      <c r="AY984" s="256" t="s">
        <v>128</v>
      </c>
    </row>
    <row r="985" s="15" customFormat="1">
      <c r="A985" s="15"/>
      <c r="B985" s="257"/>
      <c r="C985" s="258"/>
      <c r="D985" s="231" t="s">
        <v>149</v>
      </c>
      <c r="E985" s="259" t="s">
        <v>1</v>
      </c>
      <c r="F985" s="260" t="s">
        <v>162</v>
      </c>
      <c r="G985" s="258"/>
      <c r="H985" s="261">
        <v>21</v>
      </c>
      <c r="I985" s="262"/>
      <c r="J985" s="258"/>
      <c r="K985" s="258"/>
      <c r="L985" s="263"/>
      <c r="M985" s="264"/>
      <c r="N985" s="265"/>
      <c r="O985" s="265"/>
      <c r="P985" s="265"/>
      <c r="Q985" s="265"/>
      <c r="R985" s="265"/>
      <c r="S985" s="265"/>
      <c r="T985" s="266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7" t="s">
        <v>149</v>
      </c>
      <c r="AU985" s="267" t="s">
        <v>90</v>
      </c>
      <c r="AV985" s="15" t="s">
        <v>135</v>
      </c>
      <c r="AW985" s="15" t="s">
        <v>36</v>
      </c>
      <c r="AX985" s="15" t="s">
        <v>88</v>
      </c>
      <c r="AY985" s="267" t="s">
        <v>128</v>
      </c>
    </row>
    <row r="986" s="2" customFormat="1" ht="33" customHeight="1">
      <c r="A986" s="38"/>
      <c r="B986" s="39"/>
      <c r="C986" s="218" t="s">
        <v>768</v>
      </c>
      <c r="D986" s="218" t="s">
        <v>130</v>
      </c>
      <c r="E986" s="219" t="s">
        <v>769</v>
      </c>
      <c r="F986" s="220" t="s">
        <v>770</v>
      </c>
      <c r="G986" s="221" t="s">
        <v>200</v>
      </c>
      <c r="H986" s="222">
        <v>24</v>
      </c>
      <c r="I986" s="223"/>
      <c r="J986" s="224">
        <f>ROUND(I986*H986,2)</f>
        <v>0</v>
      </c>
      <c r="K986" s="220" t="s">
        <v>134</v>
      </c>
      <c r="L986" s="44"/>
      <c r="M986" s="225" t="s">
        <v>1</v>
      </c>
      <c r="N986" s="226" t="s">
        <v>45</v>
      </c>
      <c r="O986" s="91"/>
      <c r="P986" s="227">
        <f>O986*H986</f>
        <v>0</v>
      </c>
      <c r="Q986" s="227">
        <v>0.1295</v>
      </c>
      <c r="R986" s="227">
        <f>Q986*H986</f>
        <v>3.1080000000000001</v>
      </c>
      <c r="S986" s="227">
        <v>0</v>
      </c>
      <c r="T986" s="228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29" t="s">
        <v>135</v>
      </c>
      <c r="AT986" s="229" t="s">
        <v>130</v>
      </c>
      <c r="AU986" s="229" t="s">
        <v>90</v>
      </c>
      <c r="AY986" s="17" t="s">
        <v>128</v>
      </c>
      <c r="BE986" s="230">
        <f>IF(N986="základní",J986,0)</f>
        <v>0</v>
      </c>
      <c r="BF986" s="230">
        <f>IF(N986="snížená",J986,0)</f>
        <v>0</v>
      </c>
      <c r="BG986" s="230">
        <f>IF(N986="zákl. přenesená",J986,0)</f>
        <v>0</v>
      </c>
      <c r="BH986" s="230">
        <f>IF(N986="sníž. přenesená",J986,0)</f>
        <v>0</v>
      </c>
      <c r="BI986" s="230">
        <f>IF(N986="nulová",J986,0)</f>
        <v>0</v>
      </c>
      <c r="BJ986" s="17" t="s">
        <v>88</v>
      </c>
      <c r="BK986" s="230">
        <f>ROUND(I986*H986,2)</f>
        <v>0</v>
      </c>
      <c r="BL986" s="17" t="s">
        <v>135</v>
      </c>
      <c r="BM986" s="229" t="s">
        <v>771</v>
      </c>
    </row>
    <row r="987" s="2" customFormat="1">
      <c r="A987" s="38"/>
      <c r="B987" s="39"/>
      <c r="C987" s="40"/>
      <c r="D987" s="231" t="s">
        <v>137</v>
      </c>
      <c r="E987" s="40"/>
      <c r="F987" s="232" t="s">
        <v>772</v>
      </c>
      <c r="G987" s="40"/>
      <c r="H987" s="40"/>
      <c r="I987" s="233"/>
      <c r="J987" s="40"/>
      <c r="K987" s="40"/>
      <c r="L987" s="44"/>
      <c r="M987" s="234"/>
      <c r="N987" s="235"/>
      <c r="O987" s="91"/>
      <c r="P987" s="91"/>
      <c r="Q987" s="91"/>
      <c r="R987" s="91"/>
      <c r="S987" s="91"/>
      <c r="T987" s="92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T987" s="17" t="s">
        <v>137</v>
      </c>
      <c r="AU987" s="17" t="s">
        <v>90</v>
      </c>
    </row>
    <row r="988" s="13" customFormat="1">
      <c r="A988" s="13"/>
      <c r="B988" s="236"/>
      <c r="C988" s="237"/>
      <c r="D988" s="231" t="s">
        <v>149</v>
      </c>
      <c r="E988" s="238" t="s">
        <v>1</v>
      </c>
      <c r="F988" s="239" t="s">
        <v>216</v>
      </c>
      <c r="G988" s="237"/>
      <c r="H988" s="238" t="s">
        <v>1</v>
      </c>
      <c r="I988" s="240"/>
      <c r="J988" s="237"/>
      <c r="K988" s="237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149</v>
      </c>
      <c r="AU988" s="245" t="s">
        <v>90</v>
      </c>
      <c r="AV988" s="13" t="s">
        <v>88</v>
      </c>
      <c r="AW988" s="13" t="s">
        <v>36</v>
      </c>
      <c r="AX988" s="13" t="s">
        <v>80</v>
      </c>
      <c r="AY988" s="245" t="s">
        <v>128</v>
      </c>
    </row>
    <row r="989" s="13" customFormat="1">
      <c r="A989" s="13"/>
      <c r="B989" s="236"/>
      <c r="C989" s="237"/>
      <c r="D989" s="231" t="s">
        <v>149</v>
      </c>
      <c r="E989" s="238" t="s">
        <v>1</v>
      </c>
      <c r="F989" s="239" t="s">
        <v>217</v>
      </c>
      <c r="G989" s="237"/>
      <c r="H989" s="238" t="s">
        <v>1</v>
      </c>
      <c r="I989" s="240"/>
      <c r="J989" s="237"/>
      <c r="K989" s="237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149</v>
      </c>
      <c r="AU989" s="245" t="s">
        <v>90</v>
      </c>
      <c r="AV989" s="13" t="s">
        <v>88</v>
      </c>
      <c r="AW989" s="13" t="s">
        <v>36</v>
      </c>
      <c r="AX989" s="13" t="s">
        <v>80</v>
      </c>
      <c r="AY989" s="245" t="s">
        <v>128</v>
      </c>
    </row>
    <row r="990" s="14" customFormat="1">
      <c r="A990" s="14"/>
      <c r="B990" s="246"/>
      <c r="C990" s="247"/>
      <c r="D990" s="231" t="s">
        <v>149</v>
      </c>
      <c r="E990" s="248" t="s">
        <v>1</v>
      </c>
      <c r="F990" s="249" t="s">
        <v>218</v>
      </c>
      <c r="G990" s="247"/>
      <c r="H990" s="250">
        <v>21</v>
      </c>
      <c r="I990" s="251"/>
      <c r="J990" s="247"/>
      <c r="K990" s="247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149</v>
      </c>
      <c r="AU990" s="256" t="s">
        <v>90</v>
      </c>
      <c r="AV990" s="14" t="s">
        <v>90</v>
      </c>
      <c r="AW990" s="14" t="s">
        <v>36</v>
      </c>
      <c r="AX990" s="14" t="s">
        <v>80</v>
      </c>
      <c r="AY990" s="256" t="s">
        <v>128</v>
      </c>
    </row>
    <row r="991" s="13" customFormat="1">
      <c r="A991" s="13"/>
      <c r="B991" s="236"/>
      <c r="C991" s="237"/>
      <c r="D991" s="231" t="s">
        <v>149</v>
      </c>
      <c r="E991" s="238" t="s">
        <v>1</v>
      </c>
      <c r="F991" s="239" t="s">
        <v>160</v>
      </c>
      <c r="G991" s="237"/>
      <c r="H991" s="238" t="s">
        <v>1</v>
      </c>
      <c r="I991" s="240"/>
      <c r="J991" s="237"/>
      <c r="K991" s="237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149</v>
      </c>
      <c r="AU991" s="245" t="s">
        <v>90</v>
      </c>
      <c r="AV991" s="13" t="s">
        <v>88</v>
      </c>
      <c r="AW991" s="13" t="s">
        <v>36</v>
      </c>
      <c r="AX991" s="13" t="s">
        <v>80</v>
      </c>
      <c r="AY991" s="245" t="s">
        <v>128</v>
      </c>
    </row>
    <row r="992" s="14" customFormat="1">
      <c r="A992" s="14"/>
      <c r="B992" s="246"/>
      <c r="C992" s="247"/>
      <c r="D992" s="231" t="s">
        <v>149</v>
      </c>
      <c r="E992" s="248" t="s">
        <v>1</v>
      </c>
      <c r="F992" s="249" t="s">
        <v>203</v>
      </c>
      <c r="G992" s="247"/>
      <c r="H992" s="250">
        <v>3</v>
      </c>
      <c r="I992" s="251"/>
      <c r="J992" s="247"/>
      <c r="K992" s="247"/>
      <c r="L992" s="252"/>
      <c r="M992" s="253"/>
      <c r="N992" s="254"/>
      <c r="O992" s="254"/>
      <c r="P992" s="254"/>
      <c r="Q992" s="254"/>
      <c r="R992" s="254"/>
      <c r="S992" s="254"/>
      <c r="T992" s="255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6" t="s">
        <v>149</v>
      </c>
      <c r="AU992" s="256" t="s">
        <v>90</v>
      </c>
      <c r="AV992" s="14" t="s">
        <v>90</v>
      </c>
      <c r="AW992" s="14" t="s">
        <v>36</v>
      </c>
      <c r="AX992" s="14" t="s">
        <v>80</v>
      </c>
      <c r="AY992" s="256" t="s">
        <v>128</v>
      </c>
    </row>
    <row r="993" s="15" customFormat="1">
      <c r="A993" s="15"/>
      <c r="B993" s="257"/>
      <c r="C993" s="258"/>
      <c r="D993" s="231" t="s">
        <v>149</v>
      </c>
      <c r="E993" s="259" t="s">
        <v>1</v>
      </c>
      <c r="F993" s="260" t="s">
        <v>162</v>
      </c>
      <c r="G993" s="258"/>
      <c r="H993" s="261">
        <v>24</v>
      </c>
      <c r="I993" s="262"/>
      <c r="J993" s="258"/>
      <c r="K993" s="258"/>
      <c r="L993" s="263"/>
      <c r="M993" s="264"/>
      <c r="N993" s="265"/>
      <c r="O993" s="265"/>
      <c r="P993" s="265"/>
      <c r="Q993" s="265"/>
      <c r="R993" s="265"/>
      <c r="S993" s="265"/>
      <c r="T993" s="266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7" t="s">
        <v>149</v>
      </c>
      <c r="AU993" s="267" t="s">
        <v>90</v>
      </c>
      <c r="AV993" s="15" t="s">
        <v>135</v>
      </c>
      <c r="AW993" s="15" t="s">
        <v>36</v>
      </c>
      <c r="AX993" s="15" t="s">
        <v>88</v>
      </c>
      <c r="AY993" s="267" t="s">
        <v>128</v>
      </c>
    </row>
    <row r="994" s="2" customFormat="1" ht="16.5" customHeight="1">
      <c r="A994" s="38"/>
      <c r="B994" s="39"/>
      <c r="C994" s="268" t="s">
        <v>773</v>
      </c>
      <c r="D994" s="268" t="s">
        <v>364</v>
      </c>
      <c r="E994" s="269" t="s">
        <v>774</v>
      </c>
      <c r="F994" s="270" t="s">
        <v>775</v>
      </c>
      <c r="G994" s="271" t="s">
        <v>200</v>
      </c>
      <c r="H994" s="272">
        <v>24</v>
      </c>
      <c r="I994" s="273"/>
      <c r="J994" s="274">
        <f>ROUND(I994*H994,2)</f>
        <v>0</v>
      </c>
      <c r="K994" s="270" t="s">
        <v>134</v>
      </c>
      <c r="L994" s="275"/>
      <c r="M994" s="276" t="s">
        <v>1</v>
      </c>
      <c r="N994" s="277" t="s">
        <v>45</v>
      </c>
      <c r="O994" s="91"/>
      <c r="P994" s="227">
        <f>O994*H994</f>
        <v>0</v>
      </c>
      <c r="Q994" s="227">
        <v>0.024</v>
      </c>
      <c r="R994" s="227">
        <f>Q994*H994</f>
        <v>0.57600000000000007</v>
      </c>
      <c r="S994" s="227">
        <v>0</v>
      </c>
      <c r="T994" s="228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29" t="s">
        <v>192</v>
      </c>
      <c r="AT994" s="229" t="s">
        <v>364</v>
      </c>
      <c r="AU994" s="229" t="s">
        <v>90</v>
      </c>
      <c r="AY994" s="17" t="s">
        <v>128</v>
      </c>
      <c r="BE994" s="230">
        <f>IF(N994="základní",J994,0)</f>
        <v>0</v>
      </c>
      <c r="BF994" s="230">
        <f>IF(N994="snížená",J994,0)</f>
        <v>0</v>
      </c>
      <c r="BG994" s="230">
        <f>IF(N994="zákl. přenesená",J994,0)</f>
        <v>0</v>
      </c>
      <c r="BH994" s="230">
        <f>IF(N994="sníž. přenesená",J994,0)</f>
        <v>0</v>
      </c>
      <c r="BI994" s="230">
        <f>IF(N994="nulová",J994,0)</f>
        <v>0</v>
      </c>
      <c r="BJ994" s="17" t="s">
        <v>88</v>
      </c>
      <c r="BK994" s="230">
        <f>ROUND(I994*H994,2)</f>
        <v>0</v>
      </c>
      <c r="BL994" s="17" t="s">
        <v>135</v>
      </c>
      <c r="BM994" s="229" t="s">
        <v>776</v>
      </c>
    </row>
    <row r="995" s="2" customFormat="1">
      <c r="A995" s="38"/>
      <c r="B995" s="39"/>
      <c r="C995" s="40"/>
      <c r="D995" s="231" t="s">
        <v>137</v>
      </c>
      <c r="E995" s="40"/>
      <c r="F995" s="232" t="s">
        <v>775</v>
      </c>
      <c r="G995" s="40"/>
      <c r="H995" s="40"/>
      <c r="I995" s="233"/>
      <c r="J995" s="40"/>
      <c r="K995" s="40"/>
      <c r="L995" s="44"/>
      <c r="M995" s="234"/>
      <c r="N995" s="235"/>
      <c r="O995" s="91"/>
      <c r="P995" s="91"/>
      <c r="Q995" s="91"/>
      <c r="R995" s="91"/>
      <c r="S995" s="91"/>
      <c r="T995" s="92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T995" s="17" t="s">
        <v>137</v>
      </c>
      <c r="AU995" s="17" t="s">
        <v>90</v>
      </c>
    </row>
    <row r="996" s="13" customFormat="1">
      <c r="A996" s="13"/>
      <c r="B996" s="236"/>
      <c r="C996" s="237"/>
      <c r="D996" s="231" t="s">
        <v>149</v>
      </c>
      <c r="E996" s="238" t="s">
        <v>1</v>
      </c>
      <c r="F996" s="239" t="s">
        <v>216</v>
      </c>
      <c r="G996" s="237"/>
      <c r="H996" s="238" t="s">
        <v>1</v>
      </c>
      <c r="I996" s="240"/>
      <c r="J996" s="237"/>
      <c r="K996" s="237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149</v>
      </c>
      <c r="AU996" s="245" t="s">
        <v>90</v>
      </c>
      <c r="AV996" s="13" t="s">
        <v>88</v>
      </c>
      <c r="AW996" s="13" t="s">
        <v>36</v>
      </c>
      <c r="AX996" s="13" t="s">
        <v>80</v>
      </c>
      <c r="AY996" s="245" t="s">
        <v>128</v>
      </c>
    </row>
    <row r="997" s="13" customFormat="1">
      <c r="A997" s="13"/>
      <c r="B997" s="236"/>
      <c r="C997" s="237"/>
      <c r="D997" s="231" t="s">
        <v>149</v>
      </c>
      <c r="E997" s="238" t="s">
        <v>1</v>
      </c>
      <c r="F997" s="239" t="s">
        <v>217</v>
      </c>
      <c r="G997" s="237"/>
      <c r="H997" s="238" t="s">
        <v>1</v>
      </c>
      <c r="I997" s="240"/>
      <c r="J997" s="237"/>
      <c r="K997" s="237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149</v>
      </c>
      <c r="AU997" s="245" t="s">
        <v>90</v>
      </c>
      <c r="AV997" s="13" t="s">
        <v>88</v>
      </c>
      <c r="AW997" s="13" t="s">
        <v>36</v>
      </c>
      <c r="AX997" s="13" t="s">
        <v>80</v>
      </c>
      <c r="AY997" s="245" t="s">
        <v>128</v>
      </c>
    </row>
    <row r="998" s="14" customFormat="1">
      <c r="A998" s="14"/>
      <c r="B998" s="246"/>
      <c r="C998" s="247"/>
      <c r="D998" s="231" t="s">
        <v>149</v>
      </c>
      <c r="E998" s="248" t="s">
        <v>1</v>
      </c>
      <c r="F998" s="249" t="s">
        <v>218</v>
      </c>
      <c r="G998" s="247"/>
      <c r="H998" s="250">
        <v>21</v>
      </c>
      <c r="I998" s="251"/>
      <c r="J998" s="247"/>
      <c r="K998" s="247"/>
      <c r="L998" s="252"/>
      <c r="M998" s="253"/>
      <c r="N998" s="254"/>
      <c r="O998" s="254"/>
      <c r="P998" s="254"/>
      <c r="Q998" s="254"/>
      <c r="R998" s="254"/>
      <c r="S998" s="254"/>
      <c r="T998" s="25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6" t="s">
        <v>149</v>
      </c>
      <c r="AU998" s="256" t="s">
        <v>90</v>
      </c>
      <c r="AV998" s="14" t="s">
        <v>90</v>
      </c>
      <c r="AW998" s="14" t="s">
        <v>36</v>
      </c>
      <c r="AX998" s="14" t="s">
        <v>80</v>
      </c>
      <c r="AY998" s="256" t="s">
        <v>128</v>
      </c>
    </row>
    <row r="999" s="13" customFormat="1">
      <c r="A999" s="13"/>
      <c r="B999" s="236"/>
      <c r="C999" s="237"/>
      <c r="D999" s="231" t="s">
        <v>149</v>
      </c>
      <c r="E999" s="238" t="s">
        <v>1</v>
      </c>
      <c r="F999" s="239" t="s">
        <v>160</v>
      </c>
      <c r="G999" s="237"/>
      <c r="H999" s="238" t="s">
        <v>1</v>
      </c>
      <c r="I999" s="240"/>
      <c r="J999" s="237"/>
      <c r="K999" s="237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149</v>
      </c>
      <c r="AU999" s="245" t="s">
        <v>90</v>
      </c>
      <c r="AV999" s="13" t="s">
        <v>88</v>
      </c>
      <c r="AW999" s="13" t="s">
        <v>36</v>
      </c>
      <c r="AX999" s="13" t="s">
        <v>80</v>
      </c>
      <c r="AY999" s="245" t="s">
        <v>128</v>
      </c>
    </row>
    <row r="1000" s="14" customFormat="1">
      <c r="A1000" s="14"/>
      <c r="B1000" s="246"/>
      <c r="C1000" s="247"/>
      <c r="D1000" s="231" t="s">
        <v>149</v>
      </c>
      <c r="E1000" s="248" t="s">
        <v>1</v>
      </c>
      <c r="F1000" s="249" t="s">
        <v>203</v>
      </c>
      <c r="G1000" s="247"/>
      <c r="H1000" s="250">
        <v>3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6" t="s">
        <v>149</v>
      </c>
      <c r="AU1000" s="256" t="s">
        <v>90</v>
      </c>
      <c r="AV1000" s="14" t="s">
        <v>90</v>
      </c>
      <c r="AW1000" s="14" t="s">
        <v>36</v>
      </c>
      <c r="AX1000" s="14" t="s">
        <v>80</v>
      </c>
      <c r="AY1000" s="256" t="s">
        <v>128</v>
      </c>
    </row>
    <row r="1001" s="15" customFormat="1">
      <c r="A1001" s="15"/>
      <c r="B1001" s="257"/>
      <c r="C1001" s="258"/>
      <c r="D1001" s="231" t="s">
        <v>149</v>
      </c>
      <c r="E1001" s="259" t="s">
        <v>1</v>
      </c>
      <c r="F1001" s="260" t="s">
        <v>162</v>
      </c>
      <c r="G1001" s="258"/>
      <c r="H1001" s="261">
        <v>24</v>
      </c>
      <c r="I1001" s="262"/>
      <c r="J1001" s="258"/>
      <c r="K1001" s="258"/>
      <c r="L1001" s="263"/>
      <c r="M1001" s="264"/>
      <c r="N1001" s="265"/>
      <c r="O1001" s="265"/>
      <c r="P1001" s="265"/>
      <c r="Q1001" s="265"/>
      <c r="R1001" s="265"/>
      <c r="S1001" s="265"/>
      <c r="T1001" s="266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7" t="s">
        <v>149</v>
      </c>
      <c r="AU1001" s="267" t="s">
        <v>90</v>
      </c>
      <c r="AV1001" s="15" t="s">
        <v>135</v>
      </c>
      <c r="AW1001" s="15" t="s">
        <v>36</v>
      </c>
      <c r="AX1001" s="15" t="s">
        <v>88</v>
      </c>
      <c r="AY1001" s="267" t="s">
        <v>128</v>
      </c>
    </row>
    <row r="1002" s="2" customFormat="1" ht="24.15" customHeight="1">
      <c r="A1002" s="38"/>
      <c r="B1002" s="39"/>
      <c r="C1002" s="218" t="s">
        <v>777</v>
      </c>
      <c r="D1002" s="218" t="s">
        <v>130</v>
      </c>
      <c r="E1002" s="219" t="s">
        <v>778</v>
      </c>
      <c r="F1002" s="220" t="s">
        <v>779</v>
      </c>
      <c r="G1002" s="221" t="s">
        <v>200</v>
      </c>
      <c r="H1002" s="222">
        <v>21</v>
      </c>
      <c r="I1002" s="223"/>
      <c r="J1002" s="224">
        <f>ROUND(I1002*H1002,2)</f>
        <v>0</v>
      </c>
      <c r="K1002" s="220" t="s">
        <v>134</v>
      </c>
      <c r="L1002" s="44"/>
      <c r="M1002" s="225" t="s">
        <v>1</v>
      </c>
      <c r="N1002" s="226" t="s">
        <v>45</v>
      </c>
      <c r="O1002" s="91"/>
      <c r="P1002" s="227">
        <f>O1002*H1002</f>
        <v>0</v>
      </c>
      <c r="Q1002" s="227">
        <v>0.14066999999999999</v>
      </c>
      <c r="R1002" s="227">
        <f>Q1002*H1002</f>
        <v>2.9540699999999998</v>
      </c>
      <c r="S1002" s="227">
        <v>0</v>
      </c>
      <c r="T1002" s="228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29" t="s">
        <v>135</v>
      </c>
      <c r="AT1002" s="229" t="s">
        <v>130</v>
      </c>
      <c r="AU1002" s="229" t="s">
        <v>90</v>
      </c>
      <c r="AY1002" s="17" t="s">
        <v>128</v>
      </c>
      <c r="BE1002" s="230">
        <f>IF(N1002="základní",J1002,0)</f>
        <v>0</v>
      </c>
      <c r="BF1002" s="230">
        <f>IF(N1002="snížená",J1002,0)</f>
        <v>0</v>
      </c>
      <c r="BG1002" s="230">
        <f>IF(N1002="zákl. přenesená",J1002,0)</f>
        <v>0</v>
      </c>
      <c r="BH1002" s="230">
        <f>IF(N1002="sníž. přenesená",J1002,0)</f>
        <v>0</v>
      </c>
      <c r="BI1002" s="230">
        <f>IF(N1002="nulová",J1002,0)</f>
        <v>0</v>
      </c>
      <c r="BJ1002" s="17" t="s">
        <v>88</v>
      </c>
      <c r="BK1002" s="230">
        <f>ROUND(I1002*H1002,2)</f>
        <v>0</v>
      </c>
      <c r="BL1002" s="17" t="s">
        <v>135</v>
      </c>
      <c r="BM1002" s="229" t="s">
        <v>780</v>
      </c>
    </row>
    <row r="1003" s="2" customFormat="1">
      <c r="A1003" s="38"/>
      <c r="B1003" s="39"/>
      <c r="C1003" s="40"/>
      <c r="D1003" s="231" t="s">
        <v>137</v>
      </c>
      <c r="E1003" s="40"/>
      <c r="F1003" s="232" t="s">
        <v>781</v>
      </c>
      <c r="G1003" s="40"/>
      <c r="H1003" s="40"/>
      <c r="I1003" s="233"/>
      <c r="J1003" s="40"/>
      <c r="K1003" s="40"/>
      <c r="L1003" s="44"/>
      <c r="M1003" s="234"/>
      <c r="N1003" s="235"/>
      <c r="O1003" s="91"/>
      <c r="P1003" s="91"/>
      <c r="Q1003" s="91"/>
      <c r="R1003" s="91"/>
      <c r="S1003" s="91"/>
      <c r="T1003" s="92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T1003" s="17" t="s">
        <v>137</v>
      </c>
      <c r="AU1003" s="17" t="s">
        <v>90</v>
      </c>
    </row>
    <row r="1004" s="13" customFormat="1">
      <c r="A1004" s="13"/>
      <c r="B1004" s="236"/>
      <c r="C1004" s="237"/>
      <c r="D1004" s="231" t="s">
        <v>149</v>
      </c>
      <c r="E1004" s="238" t="s">
        <v>1</v>
      </c>
      <c r="F1004" s="239" t="s">
        <v>150</v>
      </c>
      <c r="G1004" s="237"/>
      <c r="H1004" s="238" t="s">
        <v>1</v>
      </c>
      <c r="I1004" s="240"/>
      <c r="J1004" s="237"/>
      <c r="K1004" s="237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149</v>
      </c>
      <c r="AU1004" s="245" t="s">
        <v>90</v>
      </c>
      <c r="AV1004" s="13" t="s">
        <v>88</v>
      </c>
      <c r="AW1004" s="13" t="s">
        <v>36</v>
      </c>
      <c r="AX1004" s="13" t="s">
        <v>80</v>
      </c>
      <c r="AY1004" s="245" t="s">
        <v>128</v>
      </c>
    </row>
    <row r="1005" s="13" customFormat="1">
      <c r="A1005" s="13"/>
      <c r="B1005" s="236"/>
      <c r="C1005" s="237"/>
      <c r="D1005" s="231" t="s">
        <v>149</v>
      </c>
      <c r="E1005" s="238" t="s">
        <v>1</v>
      </c>
      <c r="F1005" s="239" t="s">
        <v>202</v>
      </c>
      <c r="G1005" s="237"/>
      <c r="H1005" s="238" t="s">
        <v>1</v>
      </c>
      <c r="I1005" s="240"/>
      <c r="J1005" s="237"/>
      <c r="K1005" s="237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149</v>
      </c>
      <c r="AU1005" s="245" t="s">
        <v>90</v>
      </c>
      <c r="AV1005" s="13" t="s">
        <v>88</v>
      </c>
      <c r="AW1005" s="13" t="s">
        <v>36</v>
      </c>
      <c r="AX1005" s="13" t="s">
        <v>80</v>
      </c>
      <c r="AY1005" s="245" t="s">
        <v>128</v>
      </c>
    </row>
    <row r="1006" s="14" customFormat="1">
      <c r="A1006" s="14"/>
      <c r="B1006" s="246"/>
      <c r="C1006" s="247"/>
      <c r="D1006" s="231" t="s">
        <v>149</v>
      </c>
      <c r="E1006" s="248" t="s">
        <v>1</v>
      </c>
      <c r="F1006" s="249" t="s">
        <v>203</v>
      </c>
      <c r="G1006" s="247"/>
      <c r="H1006" s="250">
        <v>3</v>
      </c>
      <c r="I1006" s="251"/>
      <c r="J1006" s="247"/>
      <c r="K1006" s="247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6" t="s">
        <v>149</v>
      </c>
      <c r="AU1006" s="256" t="s">
        <v>90</v>
      </c>
      <c r="AV1006" s="14" t="s">
        <v>90</v>
      </c>
      <c r="AW1006" s="14" t="s">
        <v>36</v>
      </c>
      <c r="AX1006" s="14" t="s">
        <v>80</v>
      </c>
      <c r="AY1006" s="256" t="s">
        <v>128</v>
      </c>
    </row>
    <row r="1007" s="13" customFormat="1">
      <c r="A1007" s="13"/>
      <c r="B1007" s="236"/>
      <c r="C1007" s="237"/>
      <c r="D1007" s="231" t="s">
        <v>149</v>
      </c>
      <c r="E1007" s="238" t="s">
        <v>1</v>
      </c>
      <c r="F1007" s="239" t="s">
        <v>204</v>
      </c>
      <c r="G1007" s="237"/>
      <c r="H1007" s="238" t="s">
        <v>1</v>
      </c>
      <c r="I1007" s="240"/>
      <c r="J1007" s="237"/>
      <c r="K1007" s="237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149</v>
      </c>
      <c r="AU1007" s="245" t="s">
        <v>90</v>
      </c>
      <c r="AV1007" s="13" t="s">
        <v>88</v>
      </c>
      <c r="AW1007" s="13" t="s">
        <v>36</v>
      </c>
      <c r="AX1007" s="13" t="s">
        <v>80</v>
      </c>
      <c r="AY1007" s="245" t="s">
        <v>128</v>
      </c>
    </row>
    <row r="1008" s="14" customFormat="1">
      <c r="A1008" s="14"/>
      <c r="B1008" s="246"/>
      <c r="C1008" s="247"/>
      <c r="D1008" s="231" t="s">
        <v>149</v>
      </c>
      <c r="E1008" s="248" t="s">
        <v>1</v>
      </c>
      <c r="F1008" s="249" t="s">
        <v>205</v>
      </c>
      <c r="G1008" s="247"/>
      <c r="H1008" s="250">
        <v>16</v>
      </c>
      <c r="I1008" s="251"/>
      <c r="J1008" s="247"/>
      <c r="K1008" s="247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6" t="s">
        <v>149</v>
      </c>
      <c r="AU1008" s="256" t="s">
        <v>90</v>
      </c>
      <c r="AV1008" s="14" t="s">
        <v>90</v>
      </c>
      <c r="AW1008" s="14" t="s">
        <v>36</v>
      </c>
      <c r="AX1008" s="14" t="s">
        <v>80</v>
      </c>
      <c r="AY1008" s="256" t="s">
        <v>128</v>
      </c>
    </row>
    <row r="1009" s="13" customFormat="1">
      <c r="A1009" s="13"/>
      <c r="B1009" s="236"/>
      <c r="C1009" s="237"/>
      <c r="D1009" s="231" t="s">
        <v>149</v>
      </c>
      <c r="E1009" s="238" t="s">
        <v>1</v>
      </c>
      <c r="F1009" s="239" t="s">
        <v>160</v>
      </c>
      <c r="G1009" s="237"/>
      <c r="H1009" s="238" t="s">
        <v>1</v>
      </c>
      <c r="I1009" s="240"/>
      <c r="J1009" s="237"/>
      <c r="K1009" s="237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149</v>
      </c>
      <c r="AU1009" s="245" t="s">
        <v>90</v>
      </c>
      <c r="AV1009" s="13" t="s">
        <v>88</v>
      </c>
      <c r="AW1009" s="13" t="s">
        <v>36</v>
      </c>
      <c r="AX1009" s="13" t="s">
        <v>80</v>
      </c>
      <c r="AY1009" s="245" t="s">
        <v>128</v>
      </c>
    </row>
    <row r="1010" s="14" customFormat="1">
      <c r="A1010" s="14"/>
      <c r="B1010" s="246"/>
      <c r="C1010" s="247"/>
      <c r="D1010" s="231" t="s">
        <v>149</v>
      </c>
      <c r="E1010" s="248" t="s">
        <v>1</v>
      </c>
      <c r="F1010" s="249" t="s">
        <v>206</v>
      </c>
      <c r="G1010" s="247"/>
      <c r="H1010" s="250">
        <v>2</v>
      </c>
      <c r="I1010" s="251"/>
      <c r="J1010" s="247"/>
      <c r="K1010" s="247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6" t="s">
        <v>149</v>
      </c>
      <c r="AU1010" s="256" t="s">
        <v>90</v>
      </c>
      <c r="AV1010" s="14" t="s">
        <v>90</v>
      </c>
      <c r="AW1010" s="14" t="s">
        <v>36</v>
      </c>
      <c r="AX1010" s="14" t="s">
        <v>80</v>
      </c>
      <c r="AY1010" s="256" t="s">
        <v>128</v>
      </c>
    </row>
    <row r="1011" s="15" customFormat="1">
      <c r="A1011" s="15"/>
      <c r="B1011" s="257"/>
      <c r="C1011" s="258"/>
      <c r="D1011" s="231" t="s">
        <v>149</v>
      </c>
      <c r="E1011" s="259" t="s">
        <v>1</v>
      </c>
      <c r="F1011" s="260" t="s">
        <v>162</v>
      </c>
      <c r="G1011" s="258"/>
      <c r="H1011" s="261">
        <v>21</v>
      </c>
      <c r="I1011" s="262"/>
      <c r="J1011" s="258"/>
      <c r="K1011" s="258"/>
      <c r="L1011" s="263"/>
      <c r="M1011" s="264"/>
      <c r="N1011" s="265"/>
      <c r="O1011" s="265"/>
      <c r="P1011" s="265"/>
      <c r="Q1011" s="265"/>
      <c r="R1011" s="265"/>
      <c r="S1011" s="265"/>
      <c r="T1011" s="266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67" t="s">
        <v>149</v>
      </c>
      <c r="AU1011" s="267" t="s">
        <v>90</v>
      </c>
      <c r="AV1011" s="15" t="s">
        <v>135</v>
      </c>
      <c r="AW1011" s="15" t="s">
        <v>36</v>
      </c>
      <c r="AX1011" s="15" t="s">
        <v>88</v>
      </c>
      <c r="AY1011" s="267" t="s">
        <v>128</v>
      </c>
    </row>
    <row r="1012" s="2" customFormat="1" ht="21.75" customHeight="1">
      <c r="A1012" s="38"/>
      <c r="B1012" s="39"/>
      <c r="C1012" s="268" t="s">
        <v>782</v>
      </c>
      <c r="D1012" s="268" t="s">
        <v>364</v>
      </c>
      <c r="E1012" s="269" t="s">
        <v>783</v>
      </c>
      <c r="F1012" s="270" t="s">
        <v>784</v>
      </c>
      <c r="G1012" s="271" t="s">
        <v>200</v>
      </c>
      <c r="H1012" s="272">
        <v>21</v>
      </c>
      <c r="I1012" s="273"/>
      <c r="J1012" s="274">
        <f>ROUND(I1012*H1012,2)</f>
        <v>0</v>
      </c>
      <c r="K1012" s="270" t="s">
        <v>134</v>
      </c>
      <c r="L1012" s="275"/>
      <c r="M1012" s="276" t="s">
        <v>1</v>
      </c>
      <c r="N1012" s="277" t="s">
        <v>45</v>
      </c>
      <c r="O1012" s="91"/>
      <c r="P1012" s="227">
        <f>O1012*H1012</f>
        <v>0</v>
      </c>
      <c r="Q1012" s="227">
        <v>0.089999999999999997</v>
      </c>
      <c r="R1012" s="227">
        <f>Q1012*H1012</f>
        <v>1.8899999999999999</v>
      </c>
      <c r="S1012" s="227">
        <v>0</v>
      </c>
      <c r="T1012" s="228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229" t="s">
        <v>192</v>
      </c>
      <c r="AT1012" s="229" t="s">
        <v>364</v>
      </c>
      <c r="AU1012" s="229" t="s">
        <v>90</v>
      </c>
      <c r="AY1012" s="17" t="s">
        <v>128</v>
      </c>
      <c r="BE1012" s="230">
        <f>IF(N1012="základní",J1012,0)</f>
        <v>0</v>
      </c>
      <c r="BF1012" s="230">
        <f>IF(N1012="snížená",J1012,0)</f>
        <v>0</v>
      </c>
      <c r="BG1012" s="230">
        <f>IF(N1012="zákl. přenesená",J1012,0)</f>
        <v>0</v>
      </c>
      <c r="BH1012" s="230">
        <f>IF(N1012="sníž. přenesená",J1012,0)</f>
        <v>0</v>
      </c>
      <c r="BI1012" s="230">
        <f>IF(N1012="nulová",J1012,0)</f>
        <v>0</v>
      </c>
      <c r="BJ1012" s="17" t="s">
        <v>88</v>
      </c>
      <c r="BK1012" s="230">
        <f>ROUND(I1012*H1012,2)</f>
        <v>0</v>
      </c>
      <c r="BL1012" s="17" t="s">
        <v>135</v>
      </c>
      <c r="BM1012" s="229" t="s">
        <v>785</v>
      </c>
    </row>
    <row r="1013" s="2" customFormat="1">
      <c r="A1013" s="38"/>
      <c r="B1013" s="39"/>
      <c r="C1013" s="40"/>
      <c r="D1013" s="231" t="s">
        <v>137</v>
      </c>
      <c r="E1013" s="40"/>
      <c r="F1013" s="232" t="s">
        <v>784</v>
      </c>
      <c r="G1013" s="40"/>
      <c r="H1013" s="40"/>
      <c r="I1013" s="233"/>
      <c r="J1013" s="40"/>
      <c r="K1013" s="40"/>
      <c r="L1013" s="44"/>
      <c r="M1013" s="234"/>
      <c r="N1013" s="235"/>
      <c r="O1013" s="91"/>
      <c r="P1013" s="91"/>
      <c r="Q1013" s="91"/>
      <c r="R1013" s="91"/>
      <c r="S1013" s="91"/>
      <c r="T1013" s="92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T1013" s="17" t="s">
        <v>137</v>
      </c>
      <c r="AU1013" s="17" t="s">
        <v>90</v>
      </c>
    </row>
    <row r="1014" s="13" customFormat="1">
      <c r="A1014" s="13"/>
      <c r="B1014" s="236"/>
      <c r="C1014" s="237"/>
      <c r="D1014" s="231" t="s">
        <v>149</v>
      </c>
      <c r="E1014" s="238" t="s">
        <v>1</v>
      </c>
      <c r="F1014" s="239" t="s">
        <v>150</v>
      </c>
      <c r="G1014" s="237"/>
      <c r="H1014" s="238" t="s">
        <v>1</v>
      </c>
      <c r="I1014" s="240"/>
      <c r="J1014" s="237"/>
      <c r="K1014" s="237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149</v>
      </c>
      <c r="AU1014" s="245" t="s">
        <v>90</v>
      </c>
      <c r="AV1014" s="13" t="s">
        <v>88</v>
      </c>
      <c r="AW1014" s="13" t="s">
        <v>36</v>
      </c>
      <c r="AX1014" s="13" t="s">
        <v>80</v>
      </c>
      <c r="AY1014" s="245" t="s">
        <v>128</v>
      </c>
    </row>
    <row r="1015" s="13" customFormat="1">
      <c r="A1015" s="13"/>
      <c r="B1015" s="236"/>
      <c r="C1015" s="237"/>
      <c r="D1015" s="231" t="s">
        <v>149</v>
      </c>
      <c r="E1015" s="238" t="s">
        <v>1</v>
      </c>
      <c r="F1015" s="239" t="s">
        <v>202</v>
      </c>
      <c r="G1015" s="237"/>
      <c r="H1015" s="238" t="s">
        <v>1</v>
      </c>
      <c r="I1015" s="240"/>
      <c r="J1015" s="237"/>
      <c r="K1015" s="237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149</v>
      </c>
      <c r="AU1015" s="245" t="s">
        <v>90</v>
      </c>
      <c r="AV1015" s="13" t="s">
        <v>88</v>
      </c>
      <c r="AW1015" s="13" t="s">
        <v>36</v>
      </c>
      <c r="AX1015" s="13" t="s">
        <v>80</v>
      </c>
      <c r="AY1015" s="245" t="s">
        <v>128</v>
      </c>
    </row>
    <row r="1016" s="14" customFormat="1">
      <c r="A1016" s="14"/>
      <c r="B1016" s="246"/>
      <c r="C1016" s="247"/>
      <c r="D1016" s="231" t="s">
        <v>149</v>
      </c>
      <c r="E1016" s="248" t="s">
        <v>1</v>
      </c>
      <c r="F1016" s="249" t="s">
        <v>203</v>
      </c>
      <c r="G1016" s="247"/>
      <c r="H1016" s="250">
        <v>3</v>
      </c>
      <c r="I1016" s="251"/>
      <c r="J1016" s="247"/>
      <c r="K1016" s="247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6" t="s">
        <v>149</v>
      </c>
      <c r="AU1016" s="256" t="s">
        <v>90</v>
      </c>
      <c r="AV1016" s="14" t="s">
        <v>90</v>
      </c>
      <c r="AW1016" s="14" t="s">
        <v>36</v>
      </c>
      <c r="AX1016" s="14" t="s">
        <v>80</v>
      </c>
      <c r="AY1016" s="256" t="s">
        <v>128</v>
      </c>
    </row>
    <row r="1017" s="13" customFormat="1">
      <c r="A1017" s="13"/>
      <c r="B1017" s="236"/>
      <c r="C1017" s="237"/>
      <c r="D1017" s="231" t="s">
        <v>149</v>
      </c>
      <c r="E1017" s="238" t="s">
        <v>1</v>
      </c>
      <c r="F1017" s="239" t="s">
        <v>204</v>
      </c>
      <c r="G1017" s="237"/>
      <c r="H1017" s="238" t="s">
        <v>1</v>
      </c>
      <c r="I1017" s="240"/>
      <c r="J1017" s="237"/>
      <c r="K1017" s="237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5" t="s">
        <v>149</v>
      </c>
      <c r="AU1017" s="245" t="s">
        <v>90</v>
      </c>
      <c r="AV1017" s="13" t="s">
        <v>88</v>
      </c>
      <c r="AW1017" s="13" t="s">
        <v>36</v>
      </c>
      <c r="AX1017" s="13" t="s">
        <v>80</v>
      </c>
      <c r="AY1017" s="245" t="s">
        <v>128</v>
      </c>
    </row>
    <row r="1018" s="14" customFormat="1">
      <c r="A1018" s="14"/>
      <c r="B1018" s="246"/>
      <c r="C1018" s="247"/>
      <c r="D1018" s="231" t="s">
        <v>149</v>
      </c>
      <c r="E1018" s="248" t="s">
        <v>1</v>
      </c>
      <c r="F1018" s="249" t="s">
        <v>205</v>
      </c>
      <c r="G1018" s="247"/>
      <c r="H1018" s="250">
        <v>16</v>
      </c>
      <c r="I1018" s="251"/>
      <c r="J1018" s="247"/>
      <c r="K1018" s="247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6" t="s">
        <v>149</v>
      </c>
      <c r="AU1018" s="256" t="s">
        <v>90</v>
      </c>
      <c r="AV1018" s="14" t="s">
        <v>90</v>
      </c>
      <c r="AW1018" s="14" t="s">
        <v>36</v>
      </c>
      <c r="AX1018" s="14" t="s">
        <v>80</v>
      </c>
      <c r="AY1018" s="256" t="s">
        <v>128</v>
      </c>
    </row>
    <row r="1019" s="13" customFormat="1">
      <c r="A1019" s="13"/>
      <c r="B1019" s="236"/>
      <c r="C1019" s="237"/>
      <c r="D1019" s="231" t="s">
        <v>149</v>
      </c>
      <c r="E1019" s="238" t="s">
        <v>1</v>
      </c>
      <c r="F1019" s="239" t="s">
        <v>160</v>
      </c>
      <c r="G1019" s="237"/>
      <c r="H1019" s="238" t="s">
        <v>1</v>
      </c>
      <c r="I1019" s="240"/>
      <c r="J1019" s="237"/>
      <c r="K1019" s="237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149</v>
      </c>
      <c r="AU1019" s="245" t="s">
        <v>90</v>
      </c>
      <c r="AV1019" s="13" t="s">
        <v>88</v>
      </c>
      <c r="AW1019" s="13" t="s">
        <v>36</v>
      </c>
      <c r="AX1019" s="13" t="s">
        <v>80</v>
      </c>
      <c r="AY1019" s="245" t="s">
        <v>128</v>
      </c>
    </row>
    <row r="1020" s="14" customFormat="1">
      <c r="A1020" s="14"/>
      <c r="B1020" s="246"/>
      <c r="C1020" s="247"/>
      <c r="D1020" s="231" t="s">
        <v>149</v>
      </c>
      <c r="E1020" s="248" t="s">
        <v>1</v>
      </c>
      <c r="F1020" s="249" t="s">
        <v>206</v>
      </c>
      <c r="G1020" s="247"/>
      <c r="H1020" s="250">
        <v>2</v>
      </c>
      <c r="I1020" s="251"/>
      <c r="J1020" s="247"/>
      <c r="K1020" s="247"/>
      <c r="L1020" s="252"/>
      <c r="M1020" s="253"/>
      <c r="N1020" s="254"/>
      <c r="O1020" s="254"/>
      <c r="P1020" s="254"/>
      <c r="Q1020" s="254"/>
      <c r="R1020" s="254"/>
      <c r="S1020" s="254"/>
      <c r="T1020" s="25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6" t="s">
        <v>149</v>
      </c>
      <c r="AU1020" s="256" t="s">
        <v>90</v>
      </c>
      <c r="AV1020" s="14" t="s">
        <v>90</v>
      </c>
      <c r="AW1020" s="14" t="s">
        <v>36</v>
      </c>
      <c r="AX1020" s="14" t="s">
        <v>80</v>
      </c>
      <c r="AY1020" s="256" t="s">
        <v>128</v>
      </c>
    </row>
    <row r="1021" s="15" customFormat="1">
      <c r="A1021" s="15"/>
      <c r="B1021" s="257"/>
      <c r="C1021" s="258"/>
      <c r="D1021" s="231" t="s">
        <v>149</v>
      </c>
      <c r="E1021" s="259" t="s">
        <v>1</v>
      </c>
      <c r="F1021" s="260" t="s">
        <v>162</v>
      </c>
      <c r="G1021" s="258"/>
      <c r="H1021" s="261">
        <v>21</v>
      </c>
      <c r="I1021" s="262"/>
      <c r="J1021" s="258"/>
      <c r="K1021" s="258"/>
      <c r="L1021" s="263"/>
      <c r="M1021" s="264"/>
      <c r="N1021" s="265"/>
      <c r="O1021" s="265"/>
      <c r="P1021" s="265"/>
      <c r="Q1021" s="265"/>
      <c r="R1021" s="265"/>
      <c r="S1021" s="265"/>
      <c r="T1021" s="266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7" t="s">
        <v>149</v>
      </c>
      <c r="AU1021" s="267" t="s">
        <v>90</v>
      </c>
      <c r="AV1021" s="15" t="s">
        <v>135</v>
      </c>
      <c r="AW1021" s="15" t="s">
        <v>36</v>
      </c>
      <c r="AX1021" s="15" t="s">
        <v>88</v>
      </c>
      <c r="AY1021" s="267" t="s">
        <v>128</v>
      </c>
    </row>
    <row r="1022" s="2" customFormat="1" ht="24.15" customHeight="1">
      <c r="A1022" s="38"/>
      <c r="B1022" s="39"/>
      <c r="C1022" s="218" t="s">
        <v>786</v>
      </c>
      <c r="D1022" s="218" t="s">
        <v>130</v>
      </c>
      <c r="E1022" s="219" t="s">
        <v>787</v>
      </c>
      <c r="F1022" s="220" t="s">
        <v>788</v>
      </c>
      <c r="G1022" s="221" t="s">
        <v>200</v>
      </c>
      <c r="H1022" s="222">
        <v>478</v>
      </c>
      <c r="I1022" s="223"/>
      <c r="J1022" s="224">
        <f>ROUND(I1022*H1022,2)</f>
        <v>0</v>
      </c>
      <c r="K1022" s="220" t="s">
        <v>134</v>
      </c>
      <c r="L1022" s="44"/>
      <c r="M1022" s="225" t="s">
        <v>1</v>
      </c>
      <c r="N1022" s="226" t="s">
        <v>45</v>
      </c>
      <c r="O1022" s="91"/>
      <c r="P1022" s="227">
        <f>O1022*H1022</f>
        <v>0</v>
      </c>
      <c r="Q1022" s="227">
        <v>0</v>
      </c>
      <c r="R1022" s="227">
        <f>Q1022*H1022</f>
        <v>0</v>
      </c>
      <c r="S1022" s="227">
        <v>0</v>
      </c>
      <c r="T1022" s="228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29" t="s">
        <v>135</v>
      </c>
      <c r="AT1022" s="229" t="s">
        <v>130</v>
      </c>
      <c r="AU1022" s="229" t="s">
        <v>90</v>
      </c>
      <c r="AY1022" s="17" t="s">
        <v>128</v>
      </c>
      <c r="BE1022" s="230">
        <f>IF(N1022="základní",J1022,0)</f>
        <v>0</v>
      </c>
      <c r="BF1022" s="230">
        <f>IF(N1022="snížená",J1022,0)</f>
        <v>0</v>
      </c>
      <c r="BG1022" s="230">
        <f>IF(N1022="zákl. přenesená",J1022,0)</f>
        <v>0</v>
      </c>
      <c r="BH1022" s="230">
        <f>IF(N1022="sníž. přenesená",J1022,0)</f>
        <v>0</v>
      </c>
      <c r="BI1022" s="230">
        <f>IF(N1022="nulová",J1022,0)</f>
        <v>0</v>
      </c>
      <c r="BJ1022" s="17" t="s">
        <v>88</v>
      </c>
      <c r="BK1022" s="230">
        <f>ROUND(I1022*H1022,2)</f>
        <v>0</v>
      </c>
      <c r="BL1022" s="17" t="s">
        <v>135</v>
      </c>
      <c r="BM1022" s="229" t="s">
        <v>789</v>
      </c>
    </row>
    <row r="1023" s="2" customFormat="1">
      <c r="A1023" s="38"/>
      <c r="B1023" s="39"/>
      <c r="C1023" s="40"/>
      <c r="D1023" s="231" t="s">
        <v>137</v>
      </c>
      <c r="E1023" s="40"/>
      <c r="F1023" s="232" t="s">
        <v>790</v>
      </c>
      <c r="G1023" s="40"/>
      <c r="H1023" s="40"/>
      <c r="I1023" s="233"/>
      <c r="J1023" s="40"/>
      <c r="K1023" s="40"/>
      <c r="L1023" s="44"/>
      <c r="M1023" s="234"/>
      <c r="N1023" s="235"/>
      <c r="O1023" s="91"/>
      <c r="P1023" s="91"/>
      <c r="Q1023" s="91"/>
      <c r="R1023" s="91"/>
      <c r="S1023" s="91"/>
      <c r="T1023" s="92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T1023" s="17" t="s">
        <v>137</v>
      </c>
      <c r="AU1023" s="17" t="s">
        <v>90</v>
      </c>
    </row>
    <row r="1024" s="13" customFormat="1">
      <c r="A1024" s="13"/>
      <c r="B1024" s="236"/>
      <c r="C1024" s="237"/>
      <c r="D1024" s="231" t="s">
        <v>149</v>
      </c>
      <c r="E1024" s="238" t="s">
        <v>1</v>
      </c>
      <c r="F1024" s="239" t="s">
        <v>150</v>
      </c>
      <c r="G1024" s="237"/>
      <c r="H1024" s="238" t="s">
        <v>1</v>
      </c>
      <c r="I1024" s="240"/>
      <c r="J1024" s="237"/>
      <c r="K1024" s="237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149</v>
      </c>
      <c r="AU1024" s="245" t="s">
        <v>90</v>
      </c>
      <c r="AV1024" s="13" t="s">
        <v>88</v>
      </c>
      <c r="AW1024" s="13" t="s">
        <v>36</v>
      </c>
      <c r="AX1024" s="13" t="s">
        <v>80</v>
      </c>
      <c r="AY1024" s="245" t="s">
        <v>128</v>
      </c>
    </row>
    <row r="1025" s="13" customFormat="1">
      <c r="A1025" s="13"/>
      <c r="B1025" s="236"/>
      <c r="C1025" s="237"/>
      <c r="D1025" s="231" t="s">
        <v>149</v>
      </c>
      <c r="E1025" s="238" t="s">
        <v>1</v>
      </c>
      <c r="F1025" s="239" t="s">
        <v>151</v>
      </c>
      <c r="G1025" s="237"/>
      <c r="H1025" s="238" t="s">
        <v>1</v>
      </c>
      <c r="I1025" s="240"/>
      <c r="J1025" s="237"/>
      <c r="K1025" s="237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149</v>
      </c>
      <c r="AU1025" s="245" t="s">
        <v>90</v>
      </c>
      <c r="AV1025" s="13" t="s">
        <v>88</v>
      </c>
      <c r="AW1025" s="13" t="s">
        <v>36</v>
      </c>
      <c r="AX1025" s="13" t="s">
        <v>80</v>
      </c>
      <c r="AY1025" s="245" t="s">
        <v>128</v>
      </c>
    </row>
    <row r="1026" s="14" customFormat="1">
      <c r="A1026" s="14"/>
      <c r="B1026" s="246"/>
      <c r="C1026" s="247"/>
      <c r="D1026" s="231" t="s">
        <v>149</v>
      </c>
      <c r="E1026" s="248" t="s">
        <v>1</v>
      </c>
      <c r="F1026" s="249" t="s">
        <v>791</v>
      </c>
      <c r="G1026" s="247"/>
      <c r="H1026" s="250">
        <v>278</v>
      </c>
      <c r="I1026" s="251"/>
      <c r="J1026" s="247"/>
      <c r="K1026" s="247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6" t="s">
        <v>149</v>
      </c>
      <c r="AU1026" s="256" t="s">
        <v>90</v>
      </c>
      <c r="AV1026" s="14" t="s">
        <v>90</v>
      </c>
      <c r="AW1026" s="14" t="s">
        <v>36</v>
      </c>
      <c r="AX1026" s="14" t="s">
        <v>80</v>
      </c>
      <c r="AY1026" s="256" t="s">
        <v>128</v>
      </c>
    </row>
    <row r="1027" s="13" customFormat="1">
      <c r="A1027" s="13"/>
      <c r="B1027" s="236"/>
      <c r="C1027" s="237"/>
      <c r="D1027" s="231" t="s">
        <v>149</v>
      </c>
      <c r="E1027" s="238" t="s">
        <v>1</v>
      </c>
      <c r="F1027" s="239" t="s">
        <v>153</v>
      </c>
      <c r="G1027" s="237"/>
      <c r="H1027" s="238" t="s">
        <v>1</v>
      </c>
      <c r="I1027" s="240"/>
      <c r="J1027" s="237"/>
      <c r="K1027" s="237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149</v>
      </c>
      <c r="AU1027" s="245" t="s">
        <v>90</v>
      </c>
      <c r="AV1027" s="13" t="s">
        <v>88</v>
      </c>
      <c r="AW1027" s="13" t="s">
        <v>36</v>
      </c>
      <c r="AX1027" s="13" t="s">
        <v>80</v>
      </c>
      <c r="AY1027" s="245" t="s">
        <v>128</v>
      </c>
    </row>
    <row r="1028" s="14" customFormat="1">
      <c r="A1028" s="14"/>
      <c r="B1028" s="246"/>
      <c r="C1028" s="247"/>
      <c r="D1028" s="231" t="s">
        <v>149</v>
      </c>
      <c r="E1028" s="248" t="s">
        <v>1</v>
      </c>
      <c r="F1028" s="249" t="s">
        <v>205</v>
      </c>
      <c r="G1028" s="247"/>
      <c r="H1028" s="250">
        <v>16</v>
      </c>
      <c r="I1028" s="251"/>
      <c r="J1028" s="247"/>
      <c r="K1028" s="247"/>
      <c r="L1028" s="252"/>
      <c r="M1028" s="253"/>
      <c r="N1028" s="254"/>
      <c r="O1028" s="254"/>
      <c r="P1028" s="254"/>
      <c r="Q1028" s="254"/>
      <c r="R1028" s="254"/>
      <c r="S1028" s="254"/>
      <c r="T1028" s="25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6" t="s">
        <v>149</v>
      </c>
      <c r="AU1028" s="256" t="s">
        <v>90</v>
      </c>
      <c r="AV1028" s="14" t="s">
        <v>90</v>
      </c>
      <c r="AW1028" s="14" t="s">
        <v>36</v>
      </c>
      <c r="AX1028" s="14" t="s">
        <v>80</v>
      </c>
      <c r="AY1028" s="256" t="s">
        <v>128</v>
      </c>
    </row>
    <row r="1029" s="13" customFormat="1">
      <c r="A1029" s="13"/>
      <c r="B1029" s="236"/>
      <c r="C1029" s="237"/>
      <c r="D1029" s="231" t="s">
        <v>149</v>
      </c>
      <c r="E1029" s="238" t="s">
        <v>1</v>
      </c>
      <c r="F1029" s="239" t="s">
        <v>155</v>
      </c>
      <c r="G1029" s="237"/>
      <c r="H1029" s="238" t="s">
        <v>1</v>
      </c>
      <c r="I1029" s="240"/>
      <c r="J1029" s="237"/>
      <c r="K1029" s="237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149</v>
      </c>
      <c r="AU1029" s="245" t="s">
        <v>90</v>
      </c>
      <c r="AV1029" s="13" t="s">
        <v>88</v>
      </c>
      <c r="AW1029" s="13" t="s">
        <v>36</v>
      </c>
      <c r="AX1029" s="13" t="s">
        <v>80</v>
      </c>
      <c r="AY1029" s="245" t="s">
        <v>128</v>
      </c>
    </row>
    <row r="1030" s="14" customFormat="1">
      <c r="A1030" s="14"/>
      <c r="B1030" s="246"/>
      <c r="C1030" s="247"/>
      <c r="D1030" s="231" t="s">
        <v>149</v>
      </c>
      <c r="E1030" s="248" t="s">
        <v>1</v>
      </c>
      <c r="F1030" s="249" t="s">
        <v>792</v>
      </c>
      <c r="G1030" s="247"/>
      <c r="H1030" s="250">
        <v>12</v>
      </c>
      <c r="I1030" s="251"/>
      <c r="J1030" s="247"/>
      <c r="K1030" s="247"/>
      <c r="L1030" s="252"/>
      <c r="M1030" s="253"/>
      <c r="N1030" s="254"/>
      <c r="O1030" s="254"/>
      <c r="P1030" s="254"/>
      <c r="Q1030" s="254"/>
      <c r="R1030" s="254"/>
      <c r="S1030" s="254"/>
      <c r="T1030" s="255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6" t="s">
        <v>149</v>
      </c>
      <c r="AU1030" s="256" t="s">
        <v>90</v>
      </c>
      <c r="AV1030" s="14" t="s">
        <v>90</v>
      </c>
      <c r="AW1030" s="14" t="s">
        <v>36</v>
      </c>
      <c r="AX1030" s="14" t="s">
        <v>80</v>
      </c>
      <c r="AY1030" s="256" t="s">
        <v>128</v>
      </c>
    </row>
    <row r="1031" s="14" customFormat="1">
      <c r="A1031" s="14"/>
      <c r="B1031" s="246"/>
      <c r="C1031" s="247"/>
      <c r="D1031" s="231" t="s">
        <v>149</v>
      </c>
      <c r="E1031" s="248" t="s">
        <v>1</v>
      </c>
      <c r="F1031" s="249" t="s">
        <v>793</v>
      </c>
      <c r="G1031" s="247"/>
      <c r="H1031" s="250">
        <v>6</v>
      </c>
      <c r="I1031" s="251"/>
      <c r="J1031" s="247"/>
      <c r="K1031" s="247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6" t="s">
        <v>149</v>
      </c>
      <c r="AU1031" s="256" t="s">
        <v>90</v>
      </c>
      <c r="AV1031" s="14" t="s">
        <v>90</v>
      </c>
      <c r="AW1031" s="14" t="s">
        <v>36</v>
      </c>
      <c r="AX1031" s="14" t="s">
        <v>80</v>
      </c>
      <c r="AY1031" s="256" t="s">
        <v>128</v>
      </c>
    </row>
    <row r="1032" s="13" customFormat="1">
      <c r="A1032" s="13"/>
      <c r="B1032" s="236"/>
      <c r="C1032" s="237"/>
      <c r="D1032" s="231" t="s">
        <v>149</v>
      </c>
      <c r="E1032" s="238" t="s">
        <v>1</v>
      </c>
      <c r="F1032" s="239" t="s">
        <v>158</v>
      </c>
      <c r="G1032" s="237"/>
      <c r="H1032" s="238" t="s">
        <v>1</v>
      </c>
      <c r="I1032" s="240"/>
      <c r="J1032" s="237"/>
      <c r="K1032" s="237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149</v>
      </c>
      <c r="AU1032" s="245" t="s">
        <v>90</v>
      </c>
      <c r="AV1032" s="13" t="s">
        <v>88</v>
      </c>
      <c r="AW1032" s="13" t="s">
        <v>36</v>
      </c>
      <c r="AX1032" s="13" t="s">
        <v>80</v>
      </c>
      <c r="AY1032" s="245" t="s">
        <v>128</v>
      </c>
    </row>
    <row r="1033" s="14" customFormat="1">
      <c r="A1033" s="14"/>
      <c r="B1033" s="246"/>
      <c r="C1033" s="247"/>
      <c r="D1033" s="231" t="s">
        <v>149</v>
      </c>
      <c r="E1033" s="248" t="s">
        <v>1</v>
      </c>
      <c r="F1033" s="249" t="s">
        <v>794</v>
      </c>
      <c r="G1033" s="247"/>
      <c r="H1033" s="250">
        <v>44</v>
      </c>
      <c r="I1033" s="251"/>
      <c r="J1033" s="247"/>
      <c r="K1033" s="247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6" t="s">
        <v>149</v>
      </c>
      <c r="AU1033" s="256" t="s">
        <v>90</v>
      </c>
      <c r="AV1033" s="14" t="s">
        <v>90</v>
      </c>
      <c r="AW1033" s="14" t="s">
        <v>36</v>
      </c>
      <c r="AX1033" s="14" t="s">
        <v>80</v>
      </c>
      <c r="AY1033" s="256" t="s">
        <v>128</v>
      </c>
    </row>
    <row r="1034" s="13" customFormat="1">
      <c r="A1034" s="13"/>
      <c r="B1034" s="236"/>
      <c r="C1034" s="237"/>
      <c r="D1034" s="231" t="s">
        <v>149</v>
      </c>
      <c r="E1034" s="238" t="s">
        <v>1</v>
      </c>
      <c r="F1034" s="239" t="s">
        <v>160</v>
      </c>
      <c r="G1034" s="237"/>
      <c r="H1034" s="238" t="s">
        <v>1</v>
      </c>
      <c r="I1034" s="240"/>
      <c r="J1034" s="237"/>
      <c r="K1034" s="237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149</v>
      </c>
      <c r="AU1034" s="245" t="s">
        <v>90</v>
      </c>
      <c r="AV1034" s="13" t="s">
        <v>88</v>
      </c>
      <c r="AW1034" s="13" t="s">
        <v>36</v>
      </c>
      <c r="AX1034" s="13" t="s">
        <v>80</v>
      </c>
      <c r="AY1034" s="245" t="s">
        <v>128</v>
      </c>
    </row>
    <row r="1035" s="14" customFormat="1">
      <c r="A1035" s="14"/>
      <c r="B1035" s="246"/>
      <c r="C1035" s="247"/>
      <c r="D1035" s="231" t="s">
        <v>149</v>
      </c>
      <c r="E1035" s="248" t="s">
        <v>1</v>
      </c>
      <c r="F1035" s="249" t="s">
        <v>795</v>
      </c>
      <c r="G1035" s="247"/>
      <c r="H1035" s="250">
        <v>75</v>
      </c>
      <c r="I1035" s="251"/>
      <c r="J1035" s="247"/>
      <c r="K1035" s="247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6" t="s">
        <v>149</v>
      </c>
      <c r="AU1035" s="256" t="s">
        <v>90</v>
      </c>
      <c r="AV1035" s="14" t="s">
        <v>90</v>
      </c>
      <c r="AW1035" s="14" t="s">
        <v>36</v>
      </c>
      <c r="AX1035" s="14" t="s">
        <v>80</v>
      </c>
      <c r="AY1035" s="256" t="s">
        <v>128</v>
      </c>
    </row>
    <row r="1036" s="13" customFormat="1">
      <c r="A1036" s="13"/>
      <c r="B1036" s="236"/>
      <c r="C1036" s="237"/>
      <c r="D1036" s="231" t="s">
        <v>149</v>
      </c>
      <c r="E1036" s="238" t="s">
        <v>1</v>
      </c>
      <c r="F1036" s="239" t="s">
        <v>167</v>
      </c>
      <c r="G1036" s="237"/>
      <c r="H1036" s="238" t="s">
        <v>1</v>
      </c>
      <c r="I1036" s="240"/>
      <c r="J1036" s="237"/>
      <c r="K1036" s="237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149</v>
      </c>
      <c r="AU1036" s="245" t="s">
        <v>90</v>
      </c>
      <c r="AV1036" s="13" t="s">
        <v>88</v>
      </c>
      <c r="AW1036" s="13" t="s">
        <v>36</v>
      </c>
      <c r="AX1036" s="13" t="s">
        <v>80</v>
      </c>
      <c r="AY1036" s="245" t="s">
        <v>128</v>
      </c>
    </row>
    <row r="1037" s="14" customFormat="1">
      <c r="A1037" s="14"/>
      <c r="B1037" s="246"/>
      <c r="C1037" s="247"/>
      <c r="D1037" s="231" t="s">
        <v>149</v>
      </c>
      <c r="E1037" s="248" t="s">
        <v>1</v>
      </c>
      <c r="F1037" s="249" t="s">
        <v>794</v>
      </c>
      <c r="G1037" s="247"/>
      <c r="H1037" s="250">
        <v>44</v>
      </c>
      <c r="I1037" s="251"/>
      <c r="J1037" s="247"/>
      <c r="K1037" s="247"/>
      <c r="L1037" s="252"/>
      <c r="M1037" s="253"/>
      <c r="N1037" s="254"/>
      <c r="O1037" s="254"/>
      <c r="P1037" s="254"/>
      <c r="Q1037" s="254"/>
      <c r="R1037" s="254"/>
      <c r="S1037" s="254"/>
      <c r="T1037" s="25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6" t="s">
        <v>149</v>
      </c>
      <c r="AU1037" s="256" t="s">
        <v>90</v>
      </c>
      <c r="AV1037" s="14" t="s">
        <v>90</v>
      </c>
      <c r="AW1037" s="14" t="s">
        <v>36</v>
      </c>
      <c r="AX1037" s="14" t="s">
        <v>80</v>
      </c>
      <c r="AY1037" s="256" t="s">
        <v>128</v>
      </c>
    </row>
    <row r="1038" s="13" customFormat="1">
      <c r="A1038" s="13"/>
      <c r="B1038" s="236"/>
      <c r="C1038" s="237"/>
      <c r="D1038" s="231" t="s">
        <v>149</v>
      </c>
      <c r="E1038" s="238" t="s">
        <v>1</v>
      </c>
      <c r="F1038" s="239" t="s">
        <v>168</v>
      </c>
      <c r="G1038" s="237"/>
      <c r="H1038" s="238" t="s">
        <v>1</v>
      </c>
      <c r="I1038" s="240"/>
      <c r="J1038" s="237"/>
      <c r="K1038" s="237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5" t="s">
        <v>149</v>
      </c>
      <c r="AU1038" s="245" t="s">
        <v>90</v>
      </c>
      <c r="AV1038" s="13" t="s">
        <v>88</v>
      </c>
      <c r="AW1038" s="13" t="s">
        <v>36</v>
      </c>
      <c r="AX1038" s="13" t="s">
        <v>80</v>
      </c>
      <c r="AY1038" s="245" t="s">
        <v>128</v>
      </c>
    </row>
    <row r="1039" s="14" customFormat="1">
      <c r="A1039" s="14"/>
      <c r="B1039" s="246"/>
      <c r="C1039" s="247"/>
      <c r="D1039" s="231" t="s">
        <v>149</v>
      </c>
      <c r="E1039" s="248" t="s">
        <v>1</v>
      </c>
      <c r="F1039" s="249" t="s">
        <v>796</v>
      </c>
      <c r="G1039" s="247"/>
      <c r="H1039" s="250">
        <v>3</v>
      </c>
      <c r="I1039" s="251"/>
      <c r="J1039" s="247"/>
      <c r="K1039" s="247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6" t="s">
        <v>149</v>
      </c>
      <c r="AU1039" s="256" t="s">
        <v>90</v>
      </c>
      <c r="AV1039" s="14" t="s">
        <v>90</v>
      </c>
      <c r="AW1039" s="14" t="s">
        <v>36</v>
      </c>
      <c r="AX1039" s="14" t="s">
        <v>80</v>
      </c>
      <c r="AY1039" s="256" t="s">
        <v>128</v>
      </c>
    </row>
    <row r="1040" s="15" customFormat="1">
      <c r="A1040" s="15"/>
      <c r="B1040" s="257"/>
      <c r="C1040" s="258"/>
      <c r="D1040" s="231" t="s">
        <v>149</v>
      </c>
      <c r="E1040" s="259" t="s">
        <v>1</v>
      </c>
      <c r="F1040" s="260" t="s">
        <v>162</v>
      </c>
      <c r="G1040" s="258"/>
      <c r="H1040" s="261">
        <v>478</v>
      </c>
      <c r="I1040" s="262"/>
      <c r="J1040" s="258"/>
      <c r="K1040" s="258"/>
      <c r="L1040" s="263"/>
      <c r="M1040" s="264"/>
      <c r="N1040" s="265"/>
      <c r="O1040" s="265"/>
      <c r="P1040" s="265"/>
      <c r="Q1040" s="265"/>
      <c r="R1040" s="265"/>
      <c r="S1040" s="265"/>
      <c r="T1040" s="266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7" t="s">
        <v>149</v>
      </c>
      <c r="AU1040" s="267" t="s">
        <v>90</v>
      </c>
      <c r="AV1040" s="15" t="s">
        <v>135</v>
      </c>
      <c r="AW1040" s="15" t="s">
        <v>36</v>
      </c>
      <c r="AX1040" s="15" t="s">
        <v>88</v>
      </c>
      <c r="AY1040" s="267" t="s">
        <v>128</v>
      </c>
    </row>
    <row r="1041" s="2" customFormat="1" ht="24.15" customHeight="1">
      <c r="A1041" s="38"/>
      <c r="B1041" s="39"/>
      <c r="C1041" s="218" t="s">
        <v>797</v>
      </c>
      <c r="D1041" s="218" t="s">
        <v>130</v>
      </c>
      <c r="E1041" s="219" t="s">
        <v>798</v>
      </c>
      <c r="F1041" s="220" t="s">
        <v>799</v>
      </c>
      <c r="G1041" s="221" t="s">
        <v>200</v>
      </c>
      <c r="H1041" s="222">
        <v>478</v>
      </c>
      <c r="I1041" s="223"/>
      <c r="J1041" s="224">
        <f>ROUND(I1041*H1041,2)</f>
        <v>0</v>
      </c>
      <c r="K1041" s="220" t="s">
        <v>134</v>
      </c>
      <c r="L1041" s="44"/>
      <c r="M1041" s="225" t="s">
        <v>1</v>
      </c>
      <c r="N1041" s="226" t="s">
        <v>45</v>
      </c>
      <c r="O1041" s="91"/>
      <c r="P1041" s="227">
        <f>O1041*H1041</f>
        <v>0</v>
      </c>
      <c r="Q1041" s="227">
        <v>0.00034000000000000002</v>
      </c>
      <c r="R1041" s="227">
        <f>Q1041*H1041</f>
        <v>0.16252</v>
      </c>
      <c r="S1041" s="227">
        <v>0</v>
      </c>
      <c r="T1041" s="228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29" t="s">
        <v>135</v>
      </c>
      <c r="AT1041" s="229" t="s">
        <v>130</v>
      </c>
      <c r="AU1041" s="229" t="s">
        <v>90</v>
      </c>
      <c r="AY1041" s="17" t="s">
        <v>128</v>
      </c>
      <c r="BE1041" s="230">
        <f>IF(N1041="základní",J1041,0)</f>
        <v>0</v>
      </c>
      <c r="BF1041" s="230">
        <f>IF(N1041="snížená",J1041,0)</f>
        <v>0</v>
      </c>
      <c r="BG1041" s="230">
        <f>IF(N1041="zákl. přenesená",J1041,0)</f>
        <v>0</v>
      </c>
      <c r="BH1041" s="230">
        <f>IF(N1041="sníž. přenesená",J1041,0)</f>
        <v>0</v>
      </c>
      <c r="BI1041" s="230">
        <f>IF(N1041="nulová",J1041,0)</f>
        <v>0</v>
      </c>
      <c r="BJ1041" s="17" t="s">
        <v>88</v>
      </c>
      <c r="BK1041" s="230">
        <f>ROUND(I1041*H1041,2)</f>
        <v>0</v>
      </c>
      <c r="BL1041" s="17" t="s">
        <v>135</v>
      </c>
      <c r="BM1041" s="229" t="s">
        <v>800</v>
      </c>
    </row>
    <row r="1042" s="2" customFormat="1">
      <c r="A1042" s="38"/>
      <c r="B1042" s="39"/>
      <c r="C1042" s="40"/>
      <c r="D1042" s="231" t="s">
        <v>137</v>
      </c>
      <c r="E1042" s="40"/>
      <c r="F1042" s="232" t="s">
        <v>801</v>
      </c>
      <c r="G1042" s="40"/>
      <c r="H1042" s="40"/>
      <c r="I1042" s="233"/>
      <c r="J1042" s="40"/>
      <c r="K1042" s="40"/>
      <c r="L1042" s="44"/>
      <c r="M1042" s="234"/>
      <c r="N1042" s="235"/>
      <c r="O1042" s="91"/>
      <c r="P1042" s="91"/>
      <c r="Q1042" s="91"/>
      <c r="R1042" s="91"/>
      <c r="S1042" s="91"/>
      <c r="T1042" s="92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T1042" s="17" t="s">
        <v>137</v>
      </c>
      <c r="AU1042" s="17" t="s">
        <v>90</v>
      </c>
    </row>
    <row r="1043" s="13" customFormat="1">
      <c r="A1043" s="13"/>
      <c r="B1043" s="236"/>
      <c r="C1043" s="237"/>
      <c r="D1043" s="231" t="s">
        <v>149</v>
      </c>
      <c r="E1043" s="238" t="s">
        <v>1</v>
      </c>
      <c r="F1043" s="239" t="s">
        <v>150</v>
      </c>
      <c r="G1043" s="237"/>
      <c r="H1043" s="238" t="s">
        <v>1</v>
      </c>
      <c r="I1043" s="240"/>
      <c r="J1043" s="237"/>
      <c r="K1043" s="237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5" t="s">
        <v>149</v>
      </c>
      <c r="AU1043" s="245" t="s">
        <v>90</v>
      </c>
      <c r="AV1043" s="13" t="s">
        <v>88</v>
      </c>
      <c r="AW1043" s="13" t="s">
        <v>36</v>
      </c>
      <c r="AX1043" s="13" t="s">
        <v>80</v>
      </c>
      <c r="AY1043" s="245" t="s">
        <v>128</v>
      </c>
    </row>
    <row r="1044" s="13" customFormat="1">
      <c r="A1044" s="13"/>
      <c r="B1044" s="236"/>
      <c r="C1044" s="237"/>
      <c r="D1044" s="231" t="s">
        <v>149</v>
      </c>
      <c r="E1044" s="238" t="s">
        <v>1</v>
      </c>
      <c r="F1044" s="239" t="s">
        <v>151</v>
      </c>
      <c r="G1044" s="237"/>
      <c r="H1044" s="238" t="s">
        <v>1</v>
      </c>
      <c r="I1044" s="240"/>
      <c r="J1044" s="237"/>
      <c r="K1044" s="237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149</v>
      </c>
      <c r="AU1044" s="245" t="s">
        <v>90</v>
      </c>
      <c r="AV1044" s="13" t="s">
        <v>88</v>
      </c>
      <c r="AW1044" s="13" t="s">
        <v>36</v>
      </c>
      <c r="AX1044" s="13" t="s">
        <v>80</v>
      </c>
      <c r="AY1044" s="245" t="s">
        <v>128</v>
      </c>
    </row>
    <row r="1045" s="14" customFormat="1">
      <c r="A1045" s="14"/>
      <c r="B1045" s="246"/>
      <c r="C1045" s="247"/>
      <c r="D1045" s="231" t="s">
        <v>149</v>
      </c>
      <c r="E1045" s="248" t="s">
        <v>1</v>
      </c>
      <c r="F1045" s="249" t="s">
        <v>791</v>
      </c>
      <c r="G1045" s="247"/>
      <c r="H1045" s="250">
        <v>278</v>
      </c>
      <c r="I1045" s="251"/>
      <c r="J1045" s="247"/>
      <c r="K1045" s="247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6" t="s">
        <v>149</v>
      </c>
      <c r="AU1045" s="256" t="s">
        <v>90</v>
      </c>
      <c r="AV1045" s="14" t="s">
        <v>90</v>
      </c>
      <c r="AW1045" s="14" t="s">
        <v>36</v>
      </c>
      <c r="AX1045" s="14" t="s">
        <v>80</v>
      </c>
      <c r="AY1045" s="256" t="s">
        <v>128</v>
      </c>
    </row>
    <row r="1046" s="13" customFormat="1">
      <c r="A1046" s="13"/>
      <c r="B1046" s="236"/>
      <c r="C1046" s="237"/>
      <c r="D1046" s="231" t="s">
        <v>149</v>
      </c>
      <c r="E1046" s="238" t="s">
        <v>1</v>
      </c>
      <c r="F1046" s="239" t="s">
        <v>153</v>
      </c>
      <c r="G1046" s="237"/>
      <c r="H1046" s="238" t="s">
        <v>1</v>
      </c>
      <c r="I1046" s="240"/>
      <c r="J1046" s="237"/>
      <c r="K1046" s="237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5" t="s">
        <v>149</v>
      </c>
      <c r="AU1046" s="245" t="s">
        <v>90</v>
      </c>
      <c r="AV1046" s="13" t="s">
        <v>88</v>
      </c>
      <c r="AW1046" s="13" t="s">
        <v>36</v>
      </c>
      <c r="AX1046" s="13" t="s">
        <v>80</v>
      </c>
      <c r="AY1046" s="245" t="s">
        <v>128</v>
      </c>
    </row>
    <row r="1047" s="14" customFormat="1">
      <c r="A1047" s="14"/>
      <c r="B1047" s="246"/>
      <c r="C1047" s="247"/>
      <c r="D1047" s="231" t="s">
        <v>149</v>
      </c>
      <c r="E1047" s="248" t="s">
        <v>1</v>
      </c>
      <c r="F1047" s="249" t="s">
        <v>205</v>
      </c>
      <c r="G1047" s="247"/>
      <c r="H1047" s="250">
        <v>16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6" t="s">
        <v>149</v>
      </c>
      <c r="AU1047" s="256" t="s">
        <v>90</v>
      </c>
      <c r="AV1047" s="14" t="s">
        <v>90</v>
      </c>
      <c r="AW1047" s="14" t="s">
        <v>36</v>
      </c>
      <c r="AX1047" s="14" t="s">
        <v>80</v>
      </c>
      <c r="AY1047" s="256" t="s">
        <v>128</v>
      </c>
    </row>
    <row r="1048" s="13" customFormat="1">
      <c r="A1048" s="13"/>
      <c r="B1048" s="236"/>
      <c r="C1048" s="237"/>
      <c r="D1048" s="231" t="s">
        <v>149</v>
      </c>
      <c r="E1048" s="238" t="s">
        <v>1</v>
      </c>
      <c r="F1048" s="239" t="s">
        <v>155</v>
      </c>
      <c r="G1048" s="237"/>
      <c r="H1048" s="238" t="s">
        <v>1</v>
      </c>
      <c r="I1048" s="240"/>
      <c r="J1048" s="237"/>
      <c r="K1048" s="237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149</v>
      </c>
      <c r="AU1048" s="245" t="s">
        <v>90</v>
      </c>
      <c r="AV1048" s="13" t="s">
        <v>88</v>
      </c>
      <c r="AW1048" s="13" t="s">
        <v>36</v>
      </c>
      <c r="AX1048" s="13" t="s">
        <v>80</v>
      </c>
      <c r="AY1048" s="245" t="s">
        <v>128</v>
      </c>
    </row>
    <row r="1049" s="14" customFormat="1">
      <c r="A1049" s="14"/>
      <c r="B1049" s="246"/>
      <c r="C1049" s="247"/>
      <c r="D1049" s="231" t="s">
        <v>149</v>
      </c>
      <c r="E1049" s="248" t="s">
        <v>1</v>
      </c>
      <c r="F1049" s="249" t="s">
        <v>792</v>
      </c>
      <c r="G1049" s="247"/>
      <c r="H1049" s="250">
        <v>12</v>
      </c>
      <c r="I1049" s="251"/>
      <c r="J1049" s="247"/>
      <c r="K1049" s="247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6" t="s">
        <v>149</v>
      </c>
      <c r="AU1049" s="256" t="s">
        <v>90</v>
      </c>
      <c r="AV1049" s="14" t="s">
        <v>90</v>
      </c>
      <c r="AW1049" s="14" t="s">
        <v>36</v>
      </c>
      <c r="AX1049" s="14" t="s">
        <v>80</v>
      </c>
      <c r="AY1049" s="256" t="s">
        <v>128</v>
      </c>
    </row>
    <row r="1050" s="14" customFormat="1">
      <c r="A1050" s="14"/>
      <c r="B1050" s="246"/>
      <c r="C1050" s="247"/>
      <c r="D1050" s="231" t="s">
        <v>149</v>
      </c>
      <c r="E1050" s="248" t="s">
        <v>1</v>
      </c>
      <c r="F1050" s="249" t="s">
        <v>793</v>
      </c>
      <c r="G1050" s="247"/>
      <c r="H1050" s="250">
        <v>6</v>
      </c>
      <c r="I1050" s="251"/>
      <c r="J1050" s="247"/>
      <c r="K1050" s="247"/>
      <c r="L1050" s="252"/>
      <c r="M1050" s="253"/>
      <c r="N1050" s="254"/>
      <c r="O1050" s="254"/>
      <c r="P1050" s="254"/>
      <c r="Q1050" s="254"/>
      <c r="R1050" s="254"/>
      <c r="S1050" s="254"/>
      <c r="T1050" s="255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6" t="s">
        <v>149</v>
      </c>
      <c r="AU1050" s="256" t="s">
        <v>90</v>
      </c>
      <c r="AV1050" s="14" t="s">
        <v>90</v>
      </c>
      <c r="AW1050" s="14" t="s">
        <v>36</v>
      </c>
      <c r="AX1050" s="14" t="s">
        <v>80</v>
      </c>
      <c r="AY1050" s="256" t="s">
        <v>128</v>
      </c>
    </row>
    <row r="1051" s="13" customFormat="1">
      <c r="A1051" s="13"/>
      <c r="B1051" s="236"/>
      <c r="C1051" s="237"/>
      <c r="D1051" s="231" t="s">
        <v>149</v>
      </c>
      <c r="E1051" s="238" t="s">
        <v>1</v>
      </c>
      <c r="F1051" s="239" t="s">
        <v>158</v>
      </c>
      <c r="G1051" s="237"/>
      <c r="H1051" s="238" t="s">
        <v>1</v>
      </c>
      <c r="I1051" s="240"/>
      <c r="J1051" s="237"/>
      <c r="K1051" s="237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149</v>
      </c>
      <c r="AU1051" s="245" t="s">
        <v>90</v>
      </c>
      <c r="AV1051" s="13" t="s">
        <v>88</v>
      </c>
      <c r="AW1051" s="13" t="s">
        <v>36</v>
      </c>
      <c r="AX1051" s="13" t="s">
        <v>80</v>
      </c>
      <c r="AY1051" s="245" t="s">
        <v>128</v>
      </c>
    </row>
    <row r="1052" s="14" customFormat="1">
      <c r="A1052" s="14"/>
      <c r="B1052" s="246"/>
      <c r="C1052" s="247"/>
      <c r="D1052" s="231" t="s">
        <v>149</v>
      </c>
      <c r="E1052" s="248" t="s">
        <v>1</v>
      </c>
      <c r="F1052" s="249" t="s">
        <v>794</v>
      </c>
      <c r="G1052" s="247"/>
      <c r="H1052" s="250">
        <v>44</v>
      </c>
      <c r="I1052" s="251"/>
      <c r="J1052" s="247"/>
      <c r="K1052" s="247"/>
      <c r="L1052" s="252"/>
      <c r="M1052" s="253"/>
      <c r="N1052" s="254"/>
      <c r="O1052" s="254"/>
      <c r="P1052" s="254"/>
      <c r="Q1052" s="254"/>
      <c r="R1052" s="254"/>
      <c r="S1052" s="254"/>
      <c r="T1052" s="25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6" t="s">
        <v>149</v>
      </c>
      <c r="AU1052" s="256" t="s">
        <v>90</v>
      </c>
      <c r="AV1052" s="14" t="s">
        <v>90</v>
      </c>
      <c r="AW1052" s="14" t="s">
        <v>36</v>
      </c>
      <c r="AX1052" s="14" t="s">
        <v>80</v>
      </c>
      <c r="AY1052" s="256" t="s">
        <v>128</v>
      </c>
    </row>
    <row r="1053" s="13" customFormat="1">
      <c r="A1053" s="13"/>
      <c r="B1053" s="236"/>
      <c r="C1053" s="237"/>
      <c r="D1053" s="231" t="s">
        <v>149</v>
      </c>
      <c r="E1053" s="238" t="s">
        <v>1</v>
      </c>
      <c r="F1053" s="239" t="s">
        <v>160</v>
      </c>
      <c r="G1053" s="237"/>
      <c r="H1053" s="238" t="s">
        <v>1</v>
      </c>
      <c r="I1053" s="240"/>
      <c r="J1053" s="237"/>
      <c r="K1053" s="237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149</v>
      </c>
      <c r="AU1053" s="245" t="s">
        <v>90</v>
      </c>
      <c r="AV1053" s="13" t="s">
        <v>88</v>
      </c>
      <c r="AW1053" s="13" t="s">
        <v>36</v>
      </c>
      <c r="AX1053" s="13" t="s">
        <v>80</v>
      </c>
      <c r="AY1053" s="245" t="s">
        <v>128</v>
      </c>
    </row>
    <row r="1054" s="14" customFormat="1">
      <c r="A1054" s="14"/>
      <c r="B1054" s="246"/>
      <c r="C1054" s="247"/>
      <c r="D1054" s="231" t="s">
        <v>149</v>
      </c>
      <c r="E1054" s="248" t="s">
        <v>1</v>
      </c>
      <c r="F1054" s="249" t="s">
        <v>795</v>
      </c>
      <c r="G1054" s="247"/>
      <c r="H1054" s="250">
        <v>75</v>
      </c>
      <c r="I1054" s="251"/>
      <c r="J1054" s="247"/>
      <c r="K1054" s="247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6" t="s">
        <v>149</v>
      </c>
      <c r="AU1054" s="256" t="s">
        <v>90</v>
      </c>
      <c r="AV1054" s="14" t="s">
        <v>90</v>
      </c>
      <c r="AW1054" s="14" t="s">
        <v>36</v>
      </c>
      <c r="AX1054" s="14" t="s">
        <v>80</v>
      </c>
      <c r="AY1054" s="256" t="s">
        <v>128</v>
      </c>
    </row>
    <row r="1055" s="13" customFormat="1">
      <c r="A1055" s="13"/>
      <c r="B1055" s="236"/>
      <c r="C1055" s="237"/>
      <c r="D1055" s="231" t="s">
        <v>149</v>
      </c>
      <c r="E1055" s="238" t="s">
        <v>1</v>
      </c>
      <c r="F1055" s="239" t="s">
        <v>167</v>
      </c>
      <c r="G1055" s="237"/>
      <c r="H1055" s="238" t="s">
        <v>1</v>
      </c>
      <c r="I1055" s="240"/>
      <c r="J1055" s="237"/>
      <c r="K1055" s="237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149</v>
      </c>
      <c r="AU1055" s="245" t="s">
        <v>90</v>
      </c>
      <c r="AV1055" s="13" t="s">
        <v>88</v>
      </c>
      <c r="AW1055" s="13" t="s">
        <v>36</v>
      </c>
      <c r="AX1055" s="13" t="s">
        <v>80</v>
      </c>
      <c r="AY1055" s="245" t="s">
        <v>128</v>
      </c>
    </row>
    <row r="1056" s="14" customFormat="1">
      <c r="A1056" s="14"/>
      <c r="B1056" s="246"/>
      <c r="C1056" s="247"/>
      <c r="D1056" s="231" t="s">
        <v>149</v>
      </c>
      <c r="E1056" s="248" t="s">
        <v>1</v>
      </c>
      <c r="F1056" s="249" t="s">
        <v>794</v>
      </c>
      <c r="G1056" s="247"/>
      <c r="H1056" s="250">
        <v>44</v>
      </c>
      <c r="I1056" s="251"/>
      <c r="J1056" s="247"/>
      <c r="K1056" s="247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6" t="s">
        <v>149</v>
      </c>
      <c r="AU1056" s="256" t="s">
        <v>90</v>
      </c>
      <c r="AV1056" s="14" t="s">
        <v>90</v>
      </c>
      <c r="AW1056" s="14" t="s">
        <v>36</v>
      </c>
      <c r="AX1056" s="14" t="s">
        <v>80</v>
      </c>
      <c r="AY1056" s="256" t="s">
        <v>128</v>
      </c>
    </row>
    <row r="1057" s="13" customFormat="1">
      <c r="A1057" s="13"/>
      <c r="B1057" s="236"/>
      <c r="C1057" s="237"/>
      <c r="D1057" s="231" t="s">
        <v>149</v>
      </c>
      <c r="E1057" s="238" t="s">
        <v>1</v>
      </c>
      <c r="F1057" s="239" t="s">
        <v>168</v>
      </c>
      <c r="G1057" s="237"/>
      <c r="H1057" s="238" t="s">
        <v>1</v>
      </c>
      <c r="I1057" s="240"/>
      <c r="J1057" s="237"/>
      <c r="K1057" s="237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5" t="s">
        <v>149</v>
      </c>
      <c r="AU1057" s="245" t="s">
        <v>90</v>
      </c>
      <c r="AV1057" s="13" t="s">
        <v>88</v>
      </c>
      <c r="AW1057" s="13" t="s">
        <v>36</v>
      </c>
      <c r="AX1057" s="13" t="s">
        <v>80</v>
      </c>
      <c r="AY1057" s="245" t="s">
        <v>128</v>
      </c>
    </row>
    <row r="1058" s="14" customFormat="1">
      <c r="A1058" s="14"/>
      <c r="B1058" s="246"/>
      <c r="C1058" s="247"/>
      <c r="D1058" s="231" t="s">
        <v>149</v>
      </c>
      <c r="E1058" s="248" t="s">
        <v>1</v>
      </c>
      <c r="F1058" s="249" t="s">
        <v>796</v>
      </c>
      <c r="G1058" s="247"/>
      <c r="H1058" s="250">
        <v>3</v>
      </c>
      <c r="I1058" s="251"/>
      <c r="J1058" s="247"/>
      <c r="K1058" s="247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6" t="s">
        <v>149</v>
      </c>
      <c r="AU1058" s="256" t="s">
        <v>90</v>
      </c>
      <c r="AV1058" s="14" t="s">
        <v>90</v>
      </c>
      <c r="AW1058" s="14" t="s">
        <v>36</v>
      </c>
      <c r="AX1058" s="14" t="s">
        <v>80</v>
      </c>
      <c r="AY1058" s="256" t="s">
        <v>128</v>
      </c>
    </row>
    <row r="1059" s="15" customFormat="1">
      <c r="A1059" s="15"/>
      <c r="B1059" s="257"/>
      <c r="C1059" s="258"/>
      <c r="D1059" s="231" t="s">
        <v>149</v>
      </c>
      <c r="E1059" s="259" t="s">
        <v>1</v>
      </c>
      <c r="F1059" s="260" t="s">
        <v>162</v>
      </c>
      <c r="G1059" s="258"/>
      <c r="H1059" s="261">
        <v>478</v>
      </c>
      <c r="I1059" s="262"/>
      <c r="J1059" s="258"/>
      <c r="K1059" s="258"/>
      <c r="L1059" s="263"/>
      <c r="M1059" s="264"/>
      <c r="N1059" s="265"/>
      <c r="O1059" s="265"/>
      <c r="P1059" s="265"/>
      <c r="Q1059" s="265"/>
      <c r="R1059" s="265"/>
      <c r="S1059" s="265"/>
      <c r="T1059" s="266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7" t="s">
        <v>149</v>
      </c>
      <c r="AU1059" s="267" t="s">
        <v>90</v>
      </c>
      <c r="AV1059" s="15" t="s">
        <v>135</v>
      </c>
      <c r="AW1059" s="15" t="s">
        <v>36</v>
      </c>
      <c r="AX1059" s="15" t="s">
        <v>88</v>
      </c>
      <c r="AY1059" s="267" t="s">
        <v>128</v>
      </c>
    </row>
    <row r="1060" s="2" customFormat="1" ht="21.75" customHeight="1">
      <c r="A1060" s="38"/>
      <c r="B1060" s="39"/>
      <c r="C1060" s="218" t="s">
        <v>802</v>
      </c>
      <c r="D1060" s="218" t="s">
        <v>130</v>
      </c>
      <c r="E1060" s="219" t="s">
        <v>803</v>
      </c>
      <c r="F1060" s="220" t="s">
        <v>804</v>
      </c>
      <c r="G1060" s="221" t="s">
        <v>200</v>
      </c>
      <c r="H1060" s="222">
        <v>478</v>
      </c>
      <c r="I1060" s="223"/>
      <c r="J1060" s="224">
        <f>ROUND(I1060*H1060,2)</f>
        <v>0</v>
      </c>
      <c r="K1060" s="220" t="s">
        <v>134</v>
      </c>
      <c r="L1060" s="44"/>
      <c r="M1060" s="225" t="s">
        <v>1</v>
      </c>
      <c r="N1060" s="226" t="s">
        <v>45</v>
      </c>
      <c r="O1060" s="91"/>
      <c r="P1060" s="227">
        <f>O1060*H1060</f>
        <v>0</v>
      </c>
      <c r="Q1060" s="227">
        <v>0</v>
      </c>
      <c r="R1060" s="227">
        <f>Q1060*H1060</f>
        <v>0</v>
      </c>
      <c r="S1060" s="227">
        <v>0</v>
      </c>
      <c r="T1060" s="228">
        <f>S1060*H1060</f>
        <v>0</v>
      </c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R1060" s="229" t="s">
        <v>135</v>
      </c>
      <c r="AT1060" s="229" t="s">
        <v>130</v>
      </c>
      <c r="AU1060" s="229" t="s">
        <v>90</v>
      </c>
      <c r="AY1060" s="17" t="s">
        <v>128</v>
      </c>
      <c r="BE1060" s="230">
        <f>IF(N1060="základní",J1060,0)</f>
        <v>0</v>
      </c>
      <c r="BF1060" s="230">
        <f>IF(N1060="snížená",J1060,0)</f>
        <v>0</v>
      </c>
      <c r="BG1060" s="230">
        <f>IF(N1060="zákl. přenesená",J1060,0)</f>
        <v>0</v>
      </c>
      <c r="BH1060" s="230">
        <f>IF(N1060="sníž. přenesená",J1060,0)</f>
        <v>0</v>
      </c>
      <c r="BI1060" s="230">
        <f>IF(N1060="nulová",J1060,0)</f>
        <v>0</v>
      </c>
      <c r="BJ1060" s="17" t="s">
        <v>88</v>
      </c>
      <c r="BK1060" s="230">
        <f>ROUND(I1060*H1060,2)</f>
        <v>0</v>
      </c>
      <c r="BL1060" s="17" t="s">
        <v>135</v>
      </c>
      <c r="BM1060" s="229" t="s">
        <v>805</v>
      </c>
    </row>
    <row r="1061" s="2" customFormat="1">
      <c r="A1061" s="38"/>
      <c r="B1061" s="39"/>
      <c r="C1061" s="40"/>
      <c r="D1061" s="231" t="s">
        <v>137</v>
      </c>
      <c r="E1061" s="40"/>
      <c r="F1061" s="232" t="s">
        <v>806</v>
      </c>
      <c r="G1061" s="40"/>
      <c r="H1061" s="40"/>
      <c r="I1061" s="233"/>
      <c r="J1061" s="40"/>
      <c r="K1061" s="40"/>
      <c r="L1061" s="44"/>
      <c r="M1061" s="234"/>
      <c r="N1061" s="235"/>
      <c r="O1061" s="91"/>
      <c r="P1061" s="91"/>
      <c r="Q1061" s="91"/>
      <c r="R1061" s="91"/>
      <c r="S1061" s="91"/>
      <c r="T1061" s="92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T1061" s="17" t="s">
        <v>137</v>
      </c>
      <c r="AU1061" s="17" t="s">
        <v>90</v>
      </c>
    </row>
    <row r="1062" s="13" customFormat="1">
      <c r="A1062" s="13"/>
      <c r="B1062" s="236"/>
      <c r="C1062" s="237"/>
      <c r="D1062" s="231" t="s">
        <v>149</v>
      </c>
      <c r="E1062" s="238" t="s">
        <v>1</v>
      </c>
      <c r="F1062" s="239" t="s">
        <v>150</v>
      </c>
      <c r="G1062" s="237"/>
      <c r="H1062" s="238" t="s">
        <v>1</v>
      </c>
      <c r="I1062" s="240"/>
      <c r="J1062" s="237"/>
      <c r="K1062" s="237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149</v>
      </c>
      <c r="AU1062" s="245" t="s">
        <v>90</v>
      </c>
      <c r="AV1062" s="13" t="s">
        <v>88</v>
      </c>
      <c r="AW1062" s="13" t="s">
        <v>36</v>
      </c>
      <c r="AX1062" s="13" t="s">
        <v>80</v>
      </c>
      <c r="AY1062" s="245" t="s">
        <v>128</v>
      </c>
    </row>
    <row r="1063" s="13" customFormat="1">
      <c r="A1063" s="13"/>
      <c r="B1063" s="236"/>
      <c r="C1063" s="237"/>
      <c r="D1063" s="231" t="s">
        <v>149</v>
      </c>
      <c r="E1063" s="238" t="s">
        <v>1</v>
      </c>
      <c r="F1063" s="239" t="s">
        <v>151</v>
      </c>
      <c r="G1063" s="237"/>
      <c r="H1063" s="238" t="s">
        <v>1</v>
      </c>
      <c r="I1063" s="240"/>
      <c r="J1063" s="237"/>
      <c r="K1063" s="237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5" t="s">
        <v>149</v>
      </c>
      <c r="AU1063" s="245" t="s">
        <v>90</v>
      </c>
      <c r="AV1063" s="13" t="s">
        <v>88</v>
      </c>
      <c r="AW1063" s="13" t="s">
        <v>36</v>
      </c>
      <c r="AX1063" s="13" t="s">
        <v>80</v>
      </c>
      <c r="AY1063" s="245" t="s">
        <v>128</v>
      </c>
    </row>
    <row r="1064" s="14" customFormat="1">
      <c r="A1064" s="14"/>
      <c r="B1064" s="246"/>
      <c r="C1064" s="247"/>
      <c r="D1064" s="231" t="s">
        <v>149</v>
      </c>
      <c r="E1064" s="248" t="s">
        <v>1</v>
      </c>
      <c r="F1064" s="249" t="s">
        <v>791</v>
      </c>
      <c r="G1064" s="247"/>
      <c r="H1064" s="250">
        <v>278</v>
      </c>
      <c r="I1064" s="251"/>
      <c r="J1064" s="247"/>
      <c r="K1064" s="247"/>
      <c r="L1064" s="252"/>
      <c r="M1064" s="253"/>
      <c r="N1064" s="254"/>
      <c r="O1064" s="254"/>
      <c r="P1064" s="254"/>
      <c r="Q1064" s="254"/>
      <c r="R1064" s="254"/>
      <c r="S1064" s="254"/>
      <c r="T1064" s="25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6" t="s">
        <v>149</v>
      </c>
      <c r="AU1064" s="256" t="s">
        <v>90</v>
      </c>
      <c r="AV1064" s="14" t="s">
        <v>90</v>
      </c>
      <c r="AW1064" s="14" t="s">
        <v>36</v>
      </c>
      <c r="AX1064" s="14" t="s">
        <v>80</v>
      </c>
      <c r="AY1064" s="256" t="s">
        <v>128</v>
      </c>
    </row>
    <row r="1065" s="13" customFormat="1">
      <c r="A1065" s="13"/>
      <c r="B1065" s="236"/>
      <c r="C1065" s="237"/>
      <c r="D1065" s="231" t="s">
        <v>149</v>
      </c>
      <c r="E1065" s="238" t="s">
        <v>1</v>
      </c>
      <c r="F1065" s="239" t="s">
        <v>153</v>
      </c>
      <c r="G1065" s="237"/>
      <c r="H1065" s="238" t="s">
        <v>1</v>
      </c>
      <c r="I1065" s="240"/>
      <c r="J1065" s="237"/>
      <c r="K1065" s="237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149</v>
      </c>
      <c r="AU1065" s="245" t="s">
        <v>90</v>
      </c>
      <c r="AV1065" s="13" t="s">
        <v>88</v>
      </c>
      <c r="AW1065" s="13" t="s">
        <v>36</v>
      </c>
      <c r="AX1065" s="13" t="s">
        <v>80</v>
      </c>
      <c r="AY1065" s="245" t="s">
        <v>128</v>
      </c>
    </row>
    <row r="1066" s="14" customFormat="1">
      <c r="A1066" s="14"/>
      <c r="B1066" s="246"/>
      <c r="C1066" s="247"/>
      <c r="D1066" s="231" t="s">
        <v>149</v>
      </c>
      <c r="E1066" s="248" t="s">
        <v>1</v>
      </c>
      <c r="F1066" s="249" t="s">
        <v>205</v>
      </c>
      <c r="G1066" s="247"/>
      <c r="H1066" s="250">
        <v>16</v>
      </c>
      <c r="I1066" s="251"/>
      <c r="J1066" s="247"/>
      <c r="K1066" s="247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6" t="s">
        <v>149</v>
      </c>
      <c r="AU1066" s="256" t="s">
        <v>90</v>
      </c>
      <c r="AV1066" s="14" t="s">
        <v>90</v>
      </c>
      <c r="AW1066" s="14" t="s">
        <v>36</v>
      </c>
      <c r="AX1066" s="14" t="s">
        <v>80</v>
      </c>
      <c r="AY1066" s="256" t="s">
        <v>128</v>
      </c>
    </row>
    <row r="1067" s="13" customFormat="1">
      <c r="A1067" s="13"/>
      <c r="B1067" s="236"/>
      <c r="C1067" s="237"/>
      <c r="D1067" s="231" t="s">
        <v>149</v>
      </c>
      <c r="E1067" s="238" t="s">
        <v>1</v>
      </c>
      <c r="F1067" s="239" t="s">
        <v>155</v>
      </c>
      <c r="G1067" s="237"/>
      <c r="H1067" s="238" t="s">
        <v>1</v>
      </c>
      <c r="I1067" s="240"/>
      <c r="J1067" s="237"/>
      <c r="K1067" s="237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149</v>
      </c>
      <c r="AU1067" s="245" t="s">
        <v>90</v>
      </c>
      <c r="AV1067" s="13" t="s">
        <v>88</v>
      </c>
      <c r="AW1067" s="13" t="s">
        <v>36</v>
      </c>
      <c r="AX1067" s="13" t="s">
        <v>80</v>
      </c>
      <c r="AY1067" s="245" t="s">
        <v>128</v>
      </c>
    </row>
    <row r="1068" s="14" customFormat="1">
      <c r="A1068" s="14"/>
      <c r="B1068" s="246"/>
      <c r="C1068" s="247"/>
      <c r="D1068" s="231" t="s">
        <v>149</v>
      </c>
      <c r="E1068" s="248" t="s">
        <v>1</v>
      </c>
      <c r="F1068" s="249" t="s">
        <v>792</v>
      </c>
      <c r="G1068" s="247"/>
      <c r="H1068" s="250">
        <v>12</v>
      </c>
      <c r="I1068" s="251"/>
      <c r="J1068" s="247"/>
      <c r="K1068" s="247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6" t="s">
        <v>149</v>
      </c>
      <c r="AU1068" s="256" t="s">
        <v>90</v>
      </c>
      <c r="AV1068" s="14" t="s">
        <v>90</v>
      </c>
      <c r="AW1068" s="14" t="s">
        <v>36</v>
      </c>
      <c r="AX1068" s="14" t="s">
        <v>80</v>
      </c>
      <c r="AY1068" s="256" t="s">
        <v>128</v>
      </c>
    </row>
    <row r="1069" s="14" customFormat="1">
      <c r="A1069" s="14"/>
      <c r="B1069" s="246"/>
      <c r="C1069" s="247"/>
      <c r="D1069" s="231" t="s">
        <v>149</v>
      </c>
      <c r="E1069" s="248" t="s">
        <v>1</v>
      </c>
      <c r="F1069" s="249" t="s">
        <v>793</v>
      </c>
      <c r="G1069" s="247"/>
      <c r="H1069" s="250">
        <v>6</v>
      </c>
      <c r="I1069" s="251"/>
      <c r="J1069" s="247"/>
      <c r="K1069" s="247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6" t="s">
        <v>149</v>
      </c>
      <c r="AU1069" s="256" t="s">
        <v>90</v>
      </c>
      <c r="AV1069" s="14" t="s">
        <v>90</v>
      </c>
      <c r="AW1069" s="14" t="s">
        <v>36</v>
      </c>
      <c r="AX1069" s="14" t="s">
        <v>80</v>
      </c>
      <c r="AY1069" s="256" t="s">
        <v>128</v>
      </c>
    </row>
    <row r="1070" s="13" customFormat="1">
      <c r="A1070" s="13"/>
      <c r="B1070" s="236"/>
      <c r="C1070" s="237"/>
      <c r="D1070" s="231" t="s">
        <v>149</v>
      </c>
      <c r="E1070" s="238" t="s">
        <v>1</v>
      </c>
      <c r="F1070" s="239" t="s">
        <v>158</v>
      </c>
      <c r="G1070" s="237"/>
      <c r="H1070" s="238" t="s">
        <v>1</v>
      </c>
      <c r="I1070" s="240"/>
      <c r="J1070" s="237"/>
      <c r="K1070" s="237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149</v>
      </c>
      <c r="AU1070" s="245" t="s">
        <v>90</v>
      </c>
      <c r="AV1070" s="13" t="s">
        <v>88</v>
      </c>
      <c r="AW1070" s="13" t="s">
        <v>36</v>
      </c>
      <c r="AX1070" s="13" t="s">
        <v>80</v>
      </c>
      <c r="AY1070" s="245" t="s">
        <v>128</v>
      </c>
    </row>
    <row r="1071" s="14" customFormat="1">
      <c r="A1071" s="14"/>
      <c r="B1071" s="246"/>
      <c r="C1071" s="247"/>
      <c r="D1071" s="231" t="s">
        <v>149</v>
      </c>
      <c r="E1071" s="248" t="s">
        <v>1</v>
      </c>
      <c r="F1071" s="249" t="s">
        <v>794</v>
      </c>
      <c r="G1071" s="247"/>
      <c r="H1071" s="250">
        <v>44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6" t="s">
        <v>149</v>
      </c>
      <c r="AU1071" s="256" t="s">
        <v>90</v>
      </c>
      <c r="AV1071" s="14" t="s">
        <v>90</v>
      </c>
      <c r="AW1071" s="14" t="s">
        <v>36</v>
      </c>
      <c r="AX1071" s="14" t="s">
        <v>80</v>
      </c>
      <c r="AY1071" s="256" t="s">
        <v>128</v>
      </c>
    </row>
    <row r="1072" s="13" customFormat="1">
      <c r="A1072" s="13"/>
      <c r="B1072" s="236"/>
      <c r="C1072" s="237"/>
      <c r="D1072" s="231" t="s">
        <v>149</v>
      </c>
      <c r="E1072" s="238" t="s">
        <v>1</v>
      </c>
      <c r="F1072" s="239" t="s">
        <v>160</v>
      </c>
      <c r="G1072" s="237"/>
      <c r="H1072" s="238" t="s">
        <v>1</v>
      </c>
      <c r="I1072" s="240"/>
      <c r="J1072" s="237"/>
      <c r="K1072" s="237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5" t="s">
        <v>149</v>
      </c>
      <c r="AU1072" s="245" t="s">
        <v>90</v>
      </c>
      <c r="AV1072" s="13" t="s">
        <v>88</v>
      </c>
      <c r="AW1072" s="13" t="s">
        <v>36</v>
      </c>
      <c r="AX1072" s="13" t="s">
        <v>80</v>
      </c>
      <c r="AY1072" s="245" t="s">
        <v>128</v>
      </c>
    </row>
    <row r="1073" s="14" customFormat="1">
      <c r="A1073" s="14"/>
      <c r="B1073" s="246"/>
      <c r="C1073" s="247"/>
      <c r="D1073" s="231" t="s">
        <v>149</v>
      </c>
      <c r="E1073" s="248" t="s">
        <v>1</v>
      </c>
      <c r="F1073" s="249" t="s">
        <v>795</v>
      </c>
      <c r="G1073" s="247"/>
      <c r="H1073" s="250">
        <v>75</v>
      </c>
      <c r="I1073" s="251"/>
      <c r="J1073" s="247"/>
      <c r="K1073" s="247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6" t="s">
        <v>149</v>
      </c>
      <c r="AU1073" s="256" t="s">
        <v>90</v>
      </c>
      <c r="AV1073" s="14" t="s">
        <v>90</v>
      </c>
      <c r="AW1073" s="14" t="s">
        <v>36</v>
      </c>
      <c r="AX1073" s="14" t="s">
        <v>80</v>
      </c>
      <c r="AY1073" s="256" t="s">
        <v>128</v>
      </c>
    </row>
    <row r="1074" s="13" customFormat="1">
      <c r="A1074" s="13"/>
      <c r="B1074" s="236"/>
      <c r="C1074" s="237"/>
      <c r="D1074" s="231" t="s">
        <v>149</v>
      </c>
      <c r="E1074" s="238" t="s">
        <v>1</v>
      </c>
      <c r="F1074" s="239" t="s">
        <v>167</v>
      </c>
      <c r="G1074" s="237"/>
      <c r="H1074" s="238" t="s">
        <v>1</v>
      </c>
      <c r="I1074" s="240"/>
      <c r="J1074" s="237"/>
      <c r="K1074" s="237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149</v>
      </c>
      <c r="AU1074" s="245" t="s">
        <v>90</v>
      </c>
      <c r="AV1074" s="13" t="s">
        <v>88</v>
      </c>
      <c r="AW1074" s="13" t="s">
        <v>36</v>
      </c>
      <c r="AX1074" s="13" t="s">
        <v>80</v>
      </c>
      <c r="AY1074" s="245" t="s">
        <v>128</v>
      </c>
    </row>
    <row r="1075" s="14" customFormat="1">
      <c r="A1075" s="14"/>
      <c r="B1075" s="246"/>
      <c r="C1075" s="247"/>
      <c r="D1075" s="231" t="s">
        <v>149</v>
      </c>
      <c r="E1075" s="248" t="s">
        <v>1</v>
      </c>
      <c r="F1075" s="249" t="s">
        <v>794</v>
      </c>
      <c r="G1075" s="247"/>
      <c r="H1075" s="250">
        <v>44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6" t="s">
        <v>149</v>
      </c>
      <c r="AU1075" s="256" t="s">
        <v>90</v>
      </c>
      <c r="AV1075" s="14" t="s">
        <v>90</v>
      </c>
      <c r="AW1075" s="14" t="s">
        <v>36</v>
      </c>
      <c r="AX1075" s="14" t="s">
        <v>80</v>
      </c>
      <c r="AY1075" s="256" t="s">
        <v>128</v>
      </c>
    </row>
    <row r="1076" s="13" customFormat="1">
      <c r="A1076" s="13"/>
      <c r="B1076" s="236"/>
      <c r="C1076" s="237"/>
      <c r="D1076" s="231" t="s">
        <v>149</v>
      </c>
      <c r="E1076" s="238" t="s">
        <v>1</v>
      </c>
      <c r="F1076" s="239" t="s">
        <v>168</v>
      </c>
      <c r="G1076" s="237"/>
      <c r="H1076" s="238" t="s">
        <v>1</v>
      </c>
      <c r="I1076" s="240"/>
      <c r="J1076" s="237"/>
      <c r="K1076" s="237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5" t="s">
        <v>149</v>
      </c>
      <c r="AU1076" s="245" t="s">
        <v>90</v>
      </c>
      <c r="AV1076" s="13" t="s">
        <v>88</v>
      </c>
      <c r="AW1076" s="13" t="s">
        <v>36</v>
      </c>
      <c r="AX1076" s="13" t="s">
        <v>80</v>
      </c>
      <c r="AY1076" s="245" t="s">
        <v>128</v>
      </c>
    </row>
    <row r="1077" s="14" customFormat="1">
      <c r="A1077" s="14"/>
      <c r="B1077" s="246"/>
      <c r="C1077" s="247"/>
      <c r="D1077" s="231" t="s">
        <v>149</v>
      </c>
      <c r="E1077" s="248" t="s">
        <v>1</v>
      </c>
      <c r="F1077" s="249" t="s">
        <v>796</v>
      </c>
      <c r="G1077" s="247"/>
      <c r="H1077" s="250">
        <v>3</v>
      </c>
      <c r="I1077" s="251"/>
      <c r="J1077" s="247"/>
      <c r="K1077" s="247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6" t="s">
        <v>149</v>
      </c>
      <c r="AU1077" s="256" t="s">
        <v>90</v>
      </c>
      <c r="AV1077" s="14" t="s">
        <v>90</v>
      </c>
      <c r="AW1077" s="14" t="s">
        <v>36</v>
      </c>
      <c r="AX1077" s="14" t="s">
        <v>80</v>
      </c>
      <c r="AY1077" s="256" t="s">
        <v>128</v>
      </c>
    </row>
    <row r="1078" s="15" customFormat="1">
      <c r="A1078" s="15"/>
      <c r="B1078" s="257"/>
      <c r="C1078" s="258"/>
      <c r="D1078" s="231" t="s">
        <v>149</v>
      </c>
      <c r="E1078" s="259" t="s">
        <v>1</v>
      </c>
      <c r="F1078" s="260" t="s">
        <v>162</v>
      </c>
      <c r="G1078" s="258"/>
      <c r="H1078" s="261">
        <v>478</v>
      </c>
      <c r="I1078" s="262"/>
      <c r="J1078" s="258"/>
      <c r="K1078" s="258"/>
      <c r="L1078" s="263"/>
      <c r="M1078" s="264"/>
      <c r="N1078" s="265"/>
      <c r="O1078" s="265"/>
      <c r="P1078" s="265"/>
      <c r="Q1078" s="265"/>
      <c r="R1078" s="265"/>
      <c r="S1078" s="265"/>
      <c r="T1078" s="266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7" t="s">
        <v>149</v>
      </c>
      <c r="AU1078" s="267" t="s">
        <v>90</v>
      </c>
      <c r="AV1078" s="15" t="s">
        <v>135</v>
      </c>
      <c r="AW1078" s="15" t="s">
        <v>36</v>
      </c>
      <c r="AX1078" s="15" t="s">
        <v>88</v>
      </c>
      <c r="AY1078" s="267" t="s">
        <v>128</v>
      </c>
    </row>
    <row r="1079" s="2" customFormat="1" ht="24.15" customHeight="1">
      <c r="A1079" s="38"/>
      <c r="B1079" s="39"/>
      <c r="C1079" s="218" t="s">
        <v>807</v>
      </c>
      <c r="D1079" s="218" t="s">
        <v>130</v>
      </c>
      <c r="E1079" s="219" t="s">
        <v>808</v>
      </c>
      <c r="F1079" s="220" t="s">
        <v>809</v>
      </c>
      <c r="G1079" s="221" t="s">
        <v>200</v>
      </c>
      <c r="H1079" s="222">
        <v>5</v>
      </c>
      <c r="I1079" s="223"/>
      <c r="J1079" s="224">
        <f>ROUND(I1079*H1079,2)</f>
        <v>0</v>
      </c>
      <c r="K1079" s="220" t="s">
        <v>134</v>
      </c>
      <c r="L1079" s="44"/>
      <c r="M1079" s="225" t="s">
        <v>1</v>
      </c>
      <c r="N1079" s="226" t="s">
        <v>45</v>
      </c>
      <c r="O1079" s="91"/>
      <c r="P1079" s="227">
        <f>O1079*H1079</f>
        <v>0</v>
      </c>
      <c r="Q1079" s="227">
        <v>0.00316</v>
      </c>
      <c r="R1079" s="227">
        <f>Q1079*H1079</f>
        <v>0.015800000000000002</v>
      </c>
      <c r="S1079" s="227">
        <v>0.069000000000000006</v>
      </c>
      <c r="T1079" s="228">
        <f>S1079*H1079</f>
        <v>0.34500000000000003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29" t="s">
        <v>135</v>
      </c>
      <c r="AT1079" s="229" t="s">
        <v>130</v>
      </c>
      <c r="AU1079" s="229" t="s">
        <v>90</v>
      </c>
      <c r="AY1079" s="17" t="s">
        <v>128</v>
      </c>
      <c r="BE1079" s="230">
        <f>IF(N1079="základní",J1079,0)</f>
        <v>0</v>
      </c>
      <c r="BF1079" s="230">
        <f>IF(N1079="snížená",J1079,0)</f>
        <v>0</v>
      </c>
      <c r="BG1079" s="230">
        <f>IF(N1079="zákl. přenesená",J1079,0)</f>
        <v>0</v>
      </c>
      <c r="BH1079" s="230">
        <f>IF(N1079="sníž. přenesená",J1079,0)</f>
        <v>0</v>
      </c>
      <c r="BI1079" s="230">
        <f>IF(N1079="nulová",J1079,0)</f>
        <v>0</v>
      </c>
      <c r="BJ1079" s="17" t="s">
        <v>88</v>
      </c>
      <c r="BK1079" s="230">
        <f>ROUND(I1079*H1079,2)</f>
        <v>0</v>
      </c>
      <c r="BL1079" s="17" t="s">
        <v>135</v>
      </c>
      <c r="BM1079" s="229" t="s">
        <v>810</v>
      </c>
    </row>
    <row r="1080" s="2" customFormat="1">
      <c r="A1080" s="38"/>
      <c r="B1080" s="39"/>
      <c r="C1080" s="40"/>
      <c r="D1080" s="231" t="s">
        <v>137</v>
      </c>
      <c r="E1080" s="40"/>
      <c r="F1080" s="232" t="s">
        <v>811</v>
      </c>
      <c r="G1080" s="40"/>
      <c r="H1080" s="40"/>
      <c r="I1080" s="233"/>
      <c r="J1080" s="40"/>
      <c r="K1080" s="40"/>
      <c r="L1080" s="44"/>
      <c r="M1080" s="234"/>
      <c r="N1080" s="235"/>
      <c r="O1080" s="91"/>
      <c r="P1080" s="91"/>
      <c r="Q1080" s="91"/>
      <c r="R1080" s="91"/>
      <c r="S1080" s="91"/>
      <c r="T1080" s="92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T1080" s="17" t="s">
        <v>137</v>
      </c>
      <c r="AU1080" s="17" t="s">
        <v>90</v>
      </c>
    </row>
    <row r="1081" s="13" customFormat="1">
      <c r="A1081" s="13"/>
      <c r="B1081" s="236"/>
      <c r="C1081" s="237"/>
      <c r="D1081" s="231" t="s">
        <v>149</v>
      </c>
      <c r="E1081" s="238" t="s">
        <v>1</v>
      </c>
      <c r="F1081" s="239" t="s">
        <v>812</v>
      </c>
      <c r="G1081" s="237"/>
      <c r="H1081" s="238" t="s">
        <v>1</v>
      </c>
      <c r="I1081" s="240"/>
      <c r="J1081" s="237"/>
      <c r="K1081" s="237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149</v>
      </c>
      <c r="AU1081" s="245" t="s">
        <v>90</v>
      </c>
      <c r="AV1081" s="13" t="s">
        <v>88</v>
      </c>
      <c r="AW1081" s="13" t="s">
        <v>36</v>
      </c>
      <c r="AX1081" s="13" t="s">
        <v>80</v>
      </c>
      <c r="AY1081" s="245" t="s">
        <v>128</v>
      </c>
    </row>
    <row r="1082" s="13" customFormat="1">
      <c r="A1082" s="13"/>
      <c r="B1082" s="236"/>
      <c r="C1082" s="237"/>
      <c r="D1082" s="231" t="s">
        <v>149</v>
      </c>
      <c r="E1082" s="238" t="s">
        <v>1</v>
      </c>
      <c r="F1082" s="239" t="s">
        <v>723</v>
      </c>
      <c r="G1082" s="237"/>
      <c r="H1082" s="238" t="s">
        <v>1</v>
      </c>
      <c r="I1082" s="240"/>
      <c r="J1082" s="237"/>
      <c r="K1082" s="237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149</v>
      </c>
      <c r="AU1082" s="245" t="s">
        <v>90</v>
      </c>
      <c r="AV1082" s="13" t="s">
        <v>88</v>
      </c>
      <c r="AW1082" s="13" t="s">
        <v>36</v>
      </c>
      <c r="AX1082" s="13" t="s">
        <v>80</v>
      </c>
      <c r="AY1082" s="245" t="s">
        <v>128</v>
      </c>
    </row>
    <row r="1083" s="14" customFormat="1">
      <c r="A1083" s="14"/>
      <c r="B1083" s="246"/>
      <c r="C1083" s="247"/>
      <c r="D1083" s="231" t="s">
        <v>149</v>
      </c>
      <c r="E1083" s="248" t="s">
        <v>1</v>
      </c>
      <c r="F1083" s="249" t="s">
        <v>654</v>
      </c>
      <c r="G1083" s="247"/>
      <c r="H1083" s="250">
        <v>5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6" t="s">
        <v>149</v>
      </c>
      <c r="AU1083" s="256" t="s">
        <v>90</v>
      </c>
      <c r="AV1083" s="14" t="s">
        <v>90</v>
      </c>
      <c r="AW1083" s="14" t="s">
        <v>36</v>
      </c>
      <c r="AX1083" s="14" t="s">
        <v>88</v>
      </c>
      <c r="AY1083" s="256" t="s">
        <v>128</v>
      </c>
    </row>
    <row r="1084" s="12" customFormat="1" ht="22.8" customHeight="1">
      <c r="A1084" s="12"/>
      <c r="B1084" s="202"/>
      <c r="C1084" s="203"/>
      <c r="D1084" s="204" t="s">
        <v>79</v>
      </c>
      <c r="E1084" s="216" t="s">
        <v>813</v>
      </c>
      <c r="F1084" s="216" t="s">
        <v>814</v>
      </c>
      <c r="G1084" s="203"/>
      <c r="H1084" s="203"/>
      <c r="I1084" s="206"/>
      <c r="J1084" s="217">
        <f>BK1084</f>
        <v>0</v>
      </c>
      <c r="K1084" s="203"/>
      <c r="L1084" s="208"/>
      <c r="M1084" s="209"/>
      <c r="N1084" s="210"/>
      <c r="O1084" s="210"/>
      <c r="P1084" s="211">
        <f>SUM(P1085:P1103)</f>
        <v>0</v>
      </c>
      <c r="Q1084" s="210"/>
      <c r="R1084" s="211">
        <f>SUM(R1085:R1103)</f>
        <v>0</v>
      </c>
      <c r="S1084" s="210"/>
      <c r="T1084" s="212">
        <f>SUM(T1085:T1103)</f>
        <v>0</v>
      </c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R1084" s="213" t="s">
        <v>88</v>
      </c>
      <c r="AT1084" s="214" t="s">
        <v>79</v>
      </c>
      <c r="AU1084" s="214" t="s">
        <v>88</v>
      </c>
      <c r="AY1084" s="213" t="s">
        <v>128</v>
      </c>
      <c r="BK1084" s="215">
        <f>SUM(BK1085:BK1103)</f>
        <v>0</v>
      </c>
    </row>
    <row r="1085" s="2" customFormat="1" ht="24.15" customHeight="1">
      <c r="A1085" s="38"/>
      <c r="B1085" s="39"/>
      <c r="C1085" s="218" t="s">
        <v>815</v>
      </c>
      <c r="D1085" s="218" t="s">
        <v>130</v>
      </c>
      <c r="E1085" s="219" t="s">
        <v>816</v>
      </c>
      <c r="F1085" s="220" t="s">
        <v>817</v>
      </c>
      <c r="G1085" s="221" t="s">
        <v>341</v>
      </c>
      <c r="H1085" s="222">
        <v>827.14499999999998</v>
      </c>
      <c r="I1085" s="223"/>
      <c r="J1085" s="224">
        <f>ROUND(I1085*H1085,2)</f>
        <v>0</v>
      </c>
      <c r="K1085" s="220" t="s">
        <v>134</v>
      </c>
      <c r="L1085" s="44"/>
      <c r="M1085" s="225" t="s">
        <v>1</v>
      </c>
      <c r="N1085" s="226" t="s">
        <v>45</v>
      </c>
      <c r="O1085" s="91"/>
      <c r="P1085" s="227">
        <f>O1085*H1085</f>
        <v>0</v>
      </c>
      <c r="Q1085" s="227">
        <v>0</v>
      </c>
      <c r="R1085" s="227">
        <f>Q1085*H1085</f>
        <v>0</v>
      </c>
      <c r="S1085" s="227">
        <v>0</v>
      </c>
      <c r="T1085" s="228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229" t="s">
        <v>135</v>
      </c>
      <c r="AT1085" s="229" t="s">
        <v>130</v>
      </c>
      <c r="AU1085" s="229" t="s">
        <v>90</v>
      </c>
      <c r="AY1085" s="17" t="s">
        <v>128</v>
      </c>
      <c r="BE1085" s="230">
        <f>IF(N1085="základní",J1085,0)</f>
        <v>0</v>
      </c>
      <c r="BF1085" s="230">
        <f>IF(N1085="snížená",J1085,0)</f>
        <v>0</v>
      </c>
      <c r="BG1085" s="230">
        <f>IF(N1085="zákl. přenesená",J1085,0)</f>
        <v>0</v>
      </c>
      <c r="BH1085" s="230">
        <f>IF(N1085="sníž. přenesená",J1085,0)</f>
        <v>0</v>
      </c>
      <c r="BI1085" s="230">
        <f>IF(N1085="nulová",J1085,0)</f>
        <v>0</v>
      </c>
      <c r="BJ1085" s="17" t="s">
        <v>88</v>
      </c>
      <c r="BK1085" s="230">
        <f>ROUND(I1085*H1085,2)</f>
        <v>0</v>
      </c>
      <c r="BL1085" s="17" t="s">
        <v>135</v>
      </c>
      <c r="BM1085" s="229" t="s">
        <v>818</v>
      </c>
    </row>
    <row r="1086" s="2" customFormat="1">
      <c r="A1086" s="38"/>
      <c r="B1086" s="39"/>
      <c r="C1086" s="40"/>
      <c r="D1086" s="231" t="s">
        <v>137</v>
      </c>
      <c r="E1086" s="40"/>
      <c r="F1086" s="232" t="s">
        <v>817</v>
      </c>
      <c r="G1086" s="40"/>
      <c r="H1086" s="40"/>
      <c r="I1086" s="233"/>
      <c r="J1086" s="40"/>
      <c r="K1086" s="40"/>
      <c r="L1086" s="44"/>
      <c r="M1086" s="234"/>
      <c r="N1086" s="235"/>
      <c r="O1086" s="91"/>
      <c r="P1086" s="91"/>
      <c r="Q1086" s="91"/>
      <c r="R1086" s="91"/>
      <c r="S1086" s="91"/>
      <c r="T1086" s="92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T1086" s="17" t="s">
        <v>137</v>
      </c>
      <c r="AU1086" s="17" t="s">
        <v>90</v>
      </c>
    </row>
    <row r="1087" s="2" customFormat="1" ht="24.15" customHeight="1">
      <c r="A1087" s="38"/>
      <c r="B1087" s="39"/>
      <c r="C1087" s="218" t="s">
        <v>819</v>
      </c>
      <c r="D1087" s="218" t="s">
        <v>130</v>
      </c>
      <c r="E1087" s="219" t="s">
        <v>820</v>
      </c>
      <c r="F1087" s="220" t="s">
        <v>821</v>
      </c>
      <c r="G1087" s="221" t="s">
        <v>341</v>
      </c>
      <c r="H1087" s="222">
        <v>16542.900000000001</v>
      </c>
      <c r="I1087" s="223"/>
      <c r="J1087" s="224">
        <f>ROUND(I1087*H1087,2)</f>
        <v>0</v>
      </c>
      <c r="K1087" s="220" t="s">
        <v>134</v>
      </c>
      <c r="L1087" s="44"/>
      <c r="M1087" s="225" t="s">
        <v>1</v>
      </c>
      <c r="N1087" s="226" t="s">
        <v>45</v>
      </c>
      <c r="O1087" s="91"/>
      <c r="P1087" s="227">
        <f>O1087*H1087</f>
        <v>0</v>
      </c>
      <c r="Q1087" s="227">
        <v>0</v>
      </c>
      <c r="R1087" s="227">
        <f>Q1087*H1087</f>
        <v>0</v>
      </c>
      <c r="S1087" s="227">
        <v>0</v>
      </c>
      <c r="T1087" s="228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29" t="s">
        <v>135</v>
      </c>
      <c r="AT1087" s="229" t="s">
        <v>130</v>
      </c>
      <c r="AU1087" s="229" t="s">
        <v>90</v>
      </c>
      <c r="AY1087" s="17" t="s">
        <v>128</v>
      </c>
      <c r="BE1087" s="230">
        <f>IF(N1087="základní",J1087,0)</f>
        <v>0</v>
      </c>
      <c r="BF1087" s="230">
        <f>IF(N1087="snížená",J1087,0)</f>
        <v>0</v>
      </c>
      <c r="BG1087" s="230">
        <f>IF(N1087="zákl. přenesená",J1087,0)</f>
        <v>0</v>
      </c>
      <c r="BH1087" s="230">
        <f>IF(N1087="sníž. přenesená",J1087,0)</f>
        <v>0</v>
      </c>
      <c r="BI1087" s="230">
        <f>IF(N1087="nulová",J1087,0)</f>
        <v>0</v>
      </c>
      <c r="BJ1087" s="17" t="s">
        <v>88</v>
      </c>
      <c r="BK1087" s="230">
        <f>ROUND(I1087*H1087,2)</f>
        <v>0</v>
      </c>
      <c r="BL1087" s="17" t="s">
        <v>135</v>
      </c>
      <c r="BM1087" s="229" t="s">
        <v>822</v>
      </c>
    </row>
    <row r="1088" s="2" customFormat="1">
      <c r="A1088" s="38"/>
      <c r="B1088" s="39"/>
      <c r="C1088" s="40"/>
      <c r="D1088" s="231" t="s">
        <v>137</v>
      </c>
      <c r="E1088" s="40"/>
      <c r="F1088" s="232" t="s">
        <v>821</v>
      </c>
      <c r="G1088" s="40"/>
      <c r="H1088" s="40"/>
      <c r="I1088" s="233"/>
      <c r="J1088" s="40"/>
      <c r="K1088" s="40"/>
      <c r="L1088" s="44"/>
      <c r="M1088" s="234"/>
      <c r="N1088" s="235"/>
      <c r="O1088" s="91"/>
      <c r="P1088" s="91"/>
      <c r="Q1088" s="91"/>
      <c r="R1088" s="91"/>
      <c r="S1088" s="91"/>
      <c r="T1088" s="92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T1088" s="17" t="s">
        <v>137</v>
      </c>
      <c r="AU1088" s="17" t="s">
        <v>90</v>
      </c>
    </row>
    <row r="1089" s="14" customFormat="1">
      <c r="A1089" s="14"/>
      <c r="B1089" s="246"/>
      <c r="C1089" s="247"/>
      <c r="D1089" s="231" t="s">
        <v>149</v>
      </c>
      <c r="E1089" s="247"/>
      <c r="F1089" s="249" t="s">
        <v>823</v>
      </c>
      <c r="G1089" s="247"/>
      <c r="H1089" s="250">
        <v>16542.900000000001</v>
      </c>
      <c r="I1089" s="251"/>
      <c r="J1089" s="247"/>
      <c r="K1089" s="247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6" t="s">
        <v>149</v>
      </c>
      <c r="AU1089" s="256" t="s">
        <v>90</v>
      </c>
      <c r="AV1089" s="14" t="s">
        <v>90</v>
      </c>
      <c r="AW1089" s="14" t="s">
        <v>4</v>
      </c>
      <c r="AX1089" s="14" t="s">
        <v>88</v>
      </c>
      <c r="AY1089" s="256" t="s">
        <v>128</v>
      </c>
    </row>
    <row r="1090" s="2" customFormat="1" ht="16.5" customHeight="1">
      <c r="A1090" s="38"/>
      <c r="B1090" s="39"/>
      <c r="C1090" s="218" t="s">
        <v>824</v>
      </c>
      <c r="D1090" s="218" t="s">
        <v>130</v>
      </c>
      <c r="E1090" s="219" t="s">
        <v>825</v>
      </c>
      <c r="F1090" s="220" t="s">
        <v>826</v>
      </c>
      <c r="G1090" s="221" t="s">
        <v>341</v>
      </c>
      <c r="H1090" s="222">
        <v>827.14499999999998</v>
      </c>
      <c r="I1090" s="223"/>
      <c r="J1090" s="224">
        <f>ROUND(I1090*H1090,2)</f>
        <v>0</v>
      </c>
      <c r="K1090" s="220" t="s">
        <v>134</v>
      </c>
      <c r="L1090" s="44"/>
      <c r="M1090" s="225" t="s">
        <v>1</v>
      </c>
      <c r="N1090" s="226" t="s">
        <v>45</v>
      </c>
      <c r="O1090" s="91"/>
      <c r="P1090" s="227">
        <f>O1090*H1090</f>
        <v>0</v>
      </c>
      <c r="Q1090" s="227">
        <v>0</v>
      </c>
      <c r="R1090" s="227">
        <f>Q1090*H1090</f>
        <v>0</v>
      </c>
      <c r="S1090" s="227">
        <v>0</v>
      </c>
      <c r="T1090" s="228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29" t="s">
        <v>135</v>
      </c>
      <c r="AT1090" s="229" t="s">
        <v>130</v>
      </c>
      <c r="AU1090" s="229" t="s">
        <v>90</v>
      </c>
      <c r="AY1090" s="17" t="s">
        <v>128</v>
      </c>
      <c r="BE1090" s="230">
        <f>IF(N1090="základní",J1090,0)</f>
        <v>0</v>
      </c>
      <c r="BF1090" s="230">
        <f>IF(N1090="snížená",J1090,0)</f>
        <v>0</v>
      </c>
      <c r="BG1090" s="230">
        <f>IF(N1090="zákl. přenesená",J1090,0)</f>
        <v>0</v>
      </c>
      <c r="BH1090" s="230">
        <f>IF(N1090="sníž. přenesená",J1090,0)</f>
        <v>0</v>
      </c>
      <c r="BI1090" s="230">
        <f>IF(N1090="nulová",J1090,0)</f>
        <v>0</v>
      </c>
      <c r="BJ1090" s="17" t="s">
        <v>88</v>
      </c>
      <c r="BK1090" s="230">
        <f>ROUND(I1090*H1090,2)</f>
        <v>0</v>
      </c>
      <c r="BL1090" s="17" t="s">
        <v>135</v>
      </c>
      <c r="BM1090" s="229" t="s">
        <v>827</v>
      </c>
    </row>
    <row r="1091" s="2" customFormat="1">
      <c r="A1091" s="38"/>
      <c r="B1091" s="39"/>
      <c r="C1091" s="40"/>
      <c r="D1091" s="231" t="s">
        <v>137</v>
      </c>
      <c r="E1091" s="40"/>
      <c r="F1091" s="232" t="s">
        <v>826</v>
      </c>
      <c r="G1091" s="40"/>
      <c r="H1091" s="40"/>
      <c r="I1091" s="233"/>
      <c r="J1091" s="40"/>
      <c r="K1091" s="40"/>
      <c r="L1091" s="44"/>
      <c r="M1091" s="234"/>
      <c r="N1091" s="235"/>
      <c r="O1091" s="91"/>
      <c r="P1091" s="91"/>
      <c r="Q1091" s="91"/>
      <c r="R1091" s="91"/>
      <c r="S1091" s="91"/>
      <c r="T1091" s="92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T1091" s="17" t="s">
        <v>137</v>
      </c>
      <c r="AU1091" s="17" t="s">
        <v>90</v>
      </c>
    </row>
    <row r="1092" s="2" customFormat="1" ht="33" customHeight="1">
      <c r="A1092" s="38"/>
      <c r="B1092" s="39"/>
      <c r="C1092" s="218" t="s">
        <v>828</v>
      </c>
      <c r="D1092" s="218" t="s">
        <v>130</v>
      </c>
      <c r="E1092" s="219" t="s">
        <v>829</v>
      </c>
      <c r="F1092" s="220" t="s">
        <v>830</v>
      </c>
      <c r="G1092" s="221" t="s">
        <v>341</v>
      </c>
      <c r="H1092" s="222">
        <v>440.142</v>
      </c>
      <c r="I1092" s="223"/>
      <c r="J1092" s="224">
        <f>ROUND(I1092*H1092,2)</f>
        <v>0</v>
      </c>
      <c r="K1092" s="220" t="s">
        <v>342</v>
      </c>
      <c r="L1092" s="44"/>
      <c r="M1092" s="225" t="s">
        <v>1</v>
      </c>
      <c r="N1092" s="226" t="s">
        <v>45</v>
      </c>
      <c r="O1092" s="91"/>
      <c r="P1092" s="227">
        <f>O1092*H1092</f>
        <v>0</v>
      </c>
      <c r="Q1092" s="227">
        <v>0</v>
      </c>
      <c r="R1092" s="227">
        <f>Q1092*H1092</f>
        <v>0</v>
      </c>
      <c r="S1092" s="227">
        <v>0</v>
      </c>
      <c r="T1092" s="228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29" t="s">
        <v>135</v>
      </c>
      <c r="AT1092" s="229" t="s">
        <v>130</v>
      </c>
      <c r="AU1092" s="229" t="s">
        <v>90</v>
      </c>
      <c r="AY1092" s="17" t="s">
        <v>128</v>
      </c>
      <c r="BE1092" s="230">
        <f>IF(N1092="základní",J1092,0)</f>
        <v>0</v>
      </c>
      <c r="BF1092" s="230">
        <f>IF(N1092="snížená",J1092,0)</f>
        <v>0</v>
      </c>
      <c r="BG1092" s="230">
        <f>IF(N1092="zákl. přenesená",J1092,0)</f>
        <v>0</v>
      </c>
      <c r="BH1092" s="230">
        <f>IF(N1092="sníž. přenesená",J1092,0)</f>
        <v>0</v>
      </c>
      <c r="BI1092" s="230">
        <f>IF(N1092="nulová",J1092,0)</f>
        <v>0</v>
      </c>
      <c r="BJ1092" s="17" t="s">
        <v>88</v>
      </c>
      <c r="BK1092" s="230">
        <f>ROUND(I1092*H1092,2)</f>
        <v>0</v>
      </c>
      <c r="BL1092" s="17" t="s">
        <v>135</v>
      </c>
      <c r="BM1092" s="229" t="s">
        <v>831</v>
      </c>
    </row>
    <row r="1093" s="2" customFormat="1">
      <c r="A1093" s="38"/>
      <c r="B1093" s="39"/>
      <c r="C1093" s="40"/>
      <c r="D1093" s="231" t="s">
        <v>137</v>
      </c>
      <c r="E1093" s="40"/>
      <c r="F1093" s="232" t="s">
        <v>830</v>
      </c>
      <c r="G1093" s="40"/>
      <c r="H1093" s="40"/>
      <c r="I1093" s="233"/>
      <c r="J1093" s="40"/>
      <c r="K1093" s="40"/>
      <c r="L1093" s="44"/>
      <c r="M1093" s="234"/>
      <c r="N1093" s="235"/>
      <c r="O1093" s="91"/>
      <c r="P1093" s="91"/>
      <c r="Q1093" s="91"/>
      <c r="R1093" s="91"/>
      <c r="S1093" s="91"/>
      <c r="T1093" s="92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T1093" s="17" t="s">
        <v>137</v>
      </c>
      <c r="AU1093" s="17" t="s">
        <v>90</v>
      </c>
    </row>
    <row r="1094" s="14" customFormat="1">
      <c r="A1094" s="14"/>
      <c r="B1094" s="246"/>
      <c r="C1094" s="247"/>
      <c r="D1094" s="231" t="s">
        <v>149</v>
      </c>
      <c r="E1094" s="248" t="s">
        <v>1</v>
      </c>
      <c r="F1094" s="249" t="s">
        <v>832</v>
      </c>
      <c r="G1094" s="247"/>
      <c r="H1094" s="250">
        <v>440.142</v>
      </c>
      <c r="I1094" s="251"/>
      <c r="J1094" s="247"/>
      <c r="K1094" s="247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6" t="s">
        <v>149</v>
      </c>
      <c r="AU1094" s="256" t="s">
        <v>90</v>
      </c>
      <c r="AV1094" s="14" t="s">
        <v>90</v>
      </c>
      <c r="AW1094" s="14" t="s">
        <v>36</v>
      </c>
      <c r="AX1094" s="14" t="s">
        <v>80</v>
      </c>
      <c r="AY1094" s="256" t="s">
        <v>128</v>
      </c>
    </row>
    <row r="1095" s="15" customFormat="1">
      <c r="A1095" s="15"/>
      <c r="B1095" s="257"/>
      <c r="C1095" s="258"/>
      <c r="D1095" s="231" t="s">
        <v>149</v>
      </c>
      <c r="E1095" s="259" t="s">
        <v>1</v>
      </c>
      <c r="F1095" s="260" t="s">
        <v>162</v>
      </c>
      <c r="G1095" s="258"/>
      <c r="H1095" s="261">
        <v>440.142</v>
      </c>
      <c r="I1095" s="262"/>
      <c r="J1095" s="258"/>
      <c r="K1095" s="258"/>
      <c r="L1095" s="263"/>
      <c r="M1095" s="264"/>
      <c r="N1095" s="265"/>
      <c r="O1095" s="265"/>
      <c r="P1095" s="265"/>
      <c r="Q1095" s="265"/>
      <c r="R1095" s="265"/>
      <c r="S1095" s="265"/>
      <c r="T1095" s="266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7" t="s">
        <v>149</v>
      </c>
      <c r="AU1095" s="267" t="s">
        <v>90</v>
      </c>
      <c r="AV1095" s="15" t="s">
        <v>135</v>
      </c>
      <c r="AW1095" s="15" t="s">
        <v>36</v>
      </c>
      <c r="AX1095" s="15" t="s">
        <v>88</v>
      </c>
      <c r="AY1095" s="267" t="s">
        <v>128</v>
      </c>
    </row>
    <row r="1096" s="2" customFormat="1" ht="33" customHeight="1">
      <c r="A1096" s="38"/>
      <c r="B1096" s="39"/>
      <c r="C1096" s="218" t="s">
        <v>833</v>
      </c>
      <c r="D1096" s="218" t="s">
        <v>130</v>
      </c>
      <c r="E1096" s="219" t="s">
        <v>834</v>
      </c>
      <c r="F1096" s="220" t="s">
        <v>835</v>
      </c>
      <c r="G1096" s="221" t="s">
        <v>341</v>
      </c>
      <c r="H1096" s="222">
        <v>131.899</v>
      </c>
      <c r="I1096" s="223"/>
      <c r="J1096" s="224">
        <f>ROUND(I1096*H1096,2)</f>
        <v>0</v>
      </c>
      <c r="K1096" s="220" t="s">
        <v>342</v>
      </c>
      <c r="L1096" s="44"/>
      <c r="M1096" s="225" t="s">
        <v>1</v>
      </c>
      <c r="N1096" s="226" t="s">
        <v>45</v>
      </c>
      <c r="O1096" s="91"/>
      <c r="P1096" s="227">
        <f>O1096*H1096</f>
        <v>0</v>
      </c>
      <c r="Q1096" s="227">
        <v>0</v>
      </c>
      <c r="R1096" s="227">
        <f>Q1096*H1096</f>
        <v>0</v>
      </c>
      <c r="S1096" s="227">
        <v>0</v>
      </c>
      <c r="T1096" s="228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29" t="s">
        <v>135</v>
      </c>
      <c r="AT1096" s="229" t="s">
        <v>130</v>
      </c>
      <c r="AU1096" s="229" t="s">
        <v>90</v>
      </c>
      <c r="AY1096" s="17" t="s">
        <v>128</v>
      </c>
      <c r="BE1096" s="230">
        <f>IF(N1096="základní",J1096,0)</f>
        <v>0</v>
      </c>
      <c r="BF1096" s="230">
        <f>IF(N1096="snížená",J1096,0)</f>
        <v>0</v>
      </c>
      <c r="BG1096" s="230">
        <f>IF(N1096="zákl. přenesená",J1096,0)</f>
        <v>0</v>
      </c>
      <c r="BH1096" s="230">
        <f>IF(N1096="sníž. přenesená",J1096,0)</f>
        <v>0</v>
      </c>
      <c r="BI1096" s="230">
        <f>IF(N1096="nulová",J1096,0)</f>
        <v>0</v>
      </c>
      <c r="BJ1096" s="17" t="s">
        <v>88</v>
      </c>
      <c r="BK1096" s="230">
        <f>ROUND(I1096*H1096,2)</f>
        <v>0</v>
      </c>
      <c r="BL1096" s="17" t="s">
        <v>135</v>
      </c>
      <c r="BM1096" s="229" t="s">
        <v>836</v>
      </c>
    </row>
    <row r="1097" s="2" customFormat="1">
      <c r="A1097" s="38"/>
      <c r="B1097" s="39"/>
      <c r="C1097" s="40"/>
      <c r="D1097" s="231" t="s">
        <v>137</v>
      </c>
      <c r="E1097" s="40"/>
      <c r="F1097" s="232" t="s">
        <v>835</v>
      </c>
      <c r="G1097" s="40"/>
      <c r="H1097" s="40"/>
      <c r="I1097" s="233"/>
      <c r="J1097" s="40"/>
      <c r="K1097" s="40"/>
      <c r="L1097" s="44"/>
      <c r="M1097" s="234"/>
      <c r="N1097" s="235"/>
      <c r="O1097" s="91"/>
      <c r="P1097" s="91"/>
      <c r="Q1097" s="91"/>
      <c r="R1097" s="91"/>
      <c r="S1097" s="91"/>
      <c r="T1097" s="92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T1097" s="17" t="s">
        <v>137</v>
      </c>
      <c r="AU1097" s="17" t="s">
        <v>90</v>
      </c>
    </row>
    <row r="1098" s="14" customFormat="1">
      <c r="A1098" s="14"/>
      <c r="B1098" s="246"/>
      <c r="C1098" s="247"/>
      <c r="D1098" s="231" t="s">
        <v>149</v>
      </c>
      <c r="E1098" s="248" t="s">
        <v>1</v>
      </c>
      <c r="F1098" s="249" t="s">
        <v>837</v>
      </c>
      <c r="G1098" s="247"/>
      <c r="H1098" s="250">
        <v>131.899</v>
      </c>
      <c r="I1098" s="251"/>
      <c r="J1098" s="247"/>
      <c r="K1098" s="247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6" t="s">
        <v>149</v>
      </c>
      <c r="AU1098" s="256" t="s">
        <v>90</v>
      </c>
      <c r="AV1098" s="14" t="s">
        <v>90</v>
      </c>
      <c r="AW1098" s="14" t="s">
        <v>36</v>
      </c>
      <c r="AX1098" s="14" t="s">
        <v>80</v>
      </c>
      <c r="AY1098" s="256" t="s">
        <v>128</v>
      </c>
    </row>
    <row r="1099" s="15" customFormat="1">
      <c r="A1099" s="15"/>
      <c r="B1099" s="257"/>
      <c r="C1099" s="258"/>
      <c r="D1099" s="231" t="s">
        <v>149</v>
      </c>
      <c r="E1099" s="259" t="s">
        <v>1</v>
      </c>
      <c r="F1099" s="260" t="s">
        <v>162</v>
      </c>
      <c r="G1099" s="258"/>
      <c r="H1099" s="261">
        <v>131.899</v>
      </c>
      <c r="I1099" s="262"/>
      <c r="J1099" s="258"/>
      <c r="K1099" s="258"/>
      <c r="L1099" s="263"/>
      <c r="M1099" s="264"/>
      <c r="N1099" s="265"/>
      <c r="O1099" s="265"/>
      <c r="P1099" s="265"/>
      <c r="Q1099" s="265"/>
      <c r="R1099" s="265"/>
      <c r="S1099" s="265"/>
      <c r="T1099" s="266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7" t="s">
        <v>149</v>
      </c>
      <c r="AU1099" s="267" t="s">
        <v>90</v>
      </c>
      <c r="AV1099" s="15" t="s">
        <v>135</v>
      </c>
      <c r="AW1099" s="15" t="s">
        <v>36</v>
      </c>
      <c r="AX1099" s="15" t="s">
        <v>88</v>
      </c>
      <c r="AY1099" s="267" t="s">
        <v>128</v>
      </c>
    </row>
    <row r="1100" s="2" customFormat="1" ht="24.15" customHeight="1">
      <c r="A1100" s="38"/>
      <c r="B1100" s="39"/>
      <c r="C1100" s="218" t="s">
        <v>838</v>
      </c>
      <c r="D1100" s="218" t="s">
        <v>130</v>
      </c>
      <c r="E1100" s="219" t="s">
        <v>839</v>
      </c>
      <c r="F1100" s="220" t="s">
        <v>340</v>
      </c>
      <c r="G1100" s="221" t="s">
        <v>341</v>
      </c>
      <c r="H1100" s="222">
        <v>255.38900000000001</v>
      </c>
      <c r="I1100" s="223"/>
      <c r="J1100" s="224">
        <f>ROUND(I1100*H1100,2)</f>
        <v>0</v>
      </c>
      <c r="K1100" s="220" t="s">
        <v>342</v>
      </c>
      <c r="L1100" s="44"/>
      <c r="M1100" s="225" t="s">
        <v>1</v>
      </c>
      <c r="N1100" s="226" t="s">
        <v>45</v>
      </c>
      <c r="O1100" s="91"/>
      <c r="P1100" s="227">
        <f>O1100*H1100</f>
        <v>0</v>
      </c>
      <c r="Q1100" s="227">
        <v>0</v>
      </c>
      <c r="R1100" s="227">
        <f>Q1100*H1100</f>
        <v>0</v>
      </c>
      <c r="S1100" s="227">
        <v>0</v>
      </c>
      <c r="T1100" s="228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229" t="s">
        <v>135</v>
      </c>
      <c r="AT1100" s="229" t="s">
        <v>130</v>
      </c>
      <c r="AU1100" s="229" t="s">
        <v>90</v>
      </c>
      <c r="AY1100" s="17" t="s">
        <v>128</v>
      </c>
      <c r="BE1100" s="230">
        <f>IF(N1100="základní",J1100,0)</f>
        <v>0</v>
      </c>
      <c r="BF1100" s="230">
        <f>IF(N1100="snížená",J1100,0)</f>
        <v>0</v>
      </c>
      <c r="BG1100" s="230">
        <f>IF(N1100="zákl. přenesená",J1100,0)</f>
        <v>0</v>
      </c>
      <c r="BH1100" s="230">
        <f>IF(N1100="sníž. přenesená",J1100,0)</f>
        <v>0</v>
      </c>
      <c r="BI1100" s="230">
        <f>IF(N1100="nulová",J1100,0)</f>
        <v>0</v>
      </c>
      <c r="BJ1100" s="17" t="s">
        <v>88</v>
      </c>
      <c r="BK1100" s="230">
        <f>ROUND(I1100*H1100,2)</f>
        <v>0</v>
      </c>
      <c r="BL1100" s="17" t="s">
        <v>135</v>
      </c>
      <c r="BM1100" s="229" t="s">
        <v>840</v>
      </c>
    </row>
    <row r="1101" s="2" customFormat="1">
      <c r="A1101" s="38"/>
      <c r="B1101" s="39"/>
      <c r="C1101" s="40"/>
      <c r="D1101" s="231" t="s">
        <v>137</v>
      </c>
      <c r="E1101" s="40"/>
      <c r="F1101" s="232" t="s">
        <v>340</v>
      </c>
      <c r="G1101" s="40"/>
      <c r="H1101" s="40"/>
      <c r="I1101" s="233"/>
      <c r="J1101" s="40"/>
      <c r="K1101" s="40"/>
      <c r="L1101" s="44"/>
      <c r="M1101" s="234"/>
      <c r="N1101" s="235"/>
      <c r="O1101" s="91"/>
      <c r="P1101" s="91"/>
      <c r="Q1101" s="91"/>
      <c r="R1101" s="91"/>
      <c r="S1101" s="91"/>
      <c r="T1101" s="92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T1101" s="17" t="s">
        <v>137</v>
      </c>
      <c r="AU1101" s="17" t="s">
        <v>90</v>
      </c>
    </row>
    <row r="1102" s="14" customFormat="1">
      <c r="A1102" s="14"/>
      <c r="B1102" s="246"/>
      <c r="C1102" s="247"/>
      <c r="D1102" s="231" t="s">
        <v>149</v>
      </c>
      <c r="E1102" s="248" t="s">
        <v>1</v>
      </c>
      <c r="F1102" s="249" t="s">
        <v>841</v>
      </c>
      <c r="G1102" s="247"/>
      <c r="H1102" s="250">
        <v>255.38900000000001</v>
      </c>
      <c r="I1102" s="251"/>
      <c r="J1102" s="247"/>
      <c r="K1102" s="247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6" t="s">
        <v>149</v>
      </c>
      <c r="AU1102" s="256" t="s">
        <v>90</v>
      </c>
      <c r="AV1102" s="14" t="s">
        <v>90</v>
      </c>
      <c r="AW1102" s="14" t="s">
        <v>36</v>
      </c>
      <c r="AX1102" s="14" t="s">
        <v>80</v>
      </c>
      <c r="AY1102" s="256" t="s">
        <v>128</v>
      </c>
    </row>
    <row r="1103" s="15" customFormat="1">
      <c r="A1103" s="15"/>
      <c r="B1103" s="257"/>
      <c r="C1103" s="258"/>
      <c r="D1103" s="231" t="s">
        <v>149</v>
      </c>
      <c r="E1103" s="259" t="s">
        <v>1</v>
      </c>
      <c r="F1103" s="260" t="s">
        <v>162</v>
      </c>
      <c r="G1103" s="258"/>
      <c r="H1103" s="261">
        <v>255.38900000000001</v>
      </c>
      <c r="I1103" s="262"/>
      <c r="J1103" s="258"/>
      <c r="K1103" s="258"/>
      <c r="L1103" s="263"/>
      <c r="M1103" s="264"/>
      <c r="N1103" s="265"/>
      <c r="O1103" s="265"/>
      <c r="P1103" s="265"/>
      <c r="Q1103" s="265"/>
      <c r="R1103" s="265"/>
      <c r="S1103" s="265"/>
      <c r="T1103" s="266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67" t="s">
        <v>149</v>
      </c>
      <c r="AU1103" s="267" t="s">
        <v>90</v>
      </c>
      <c r="AV1103" s="15" t="s">
        <v>135</v>
      </c>
      <c r="AW1103" s="15" t="s">
        <v>36</v>
      </c>
      <c r="AX1103" s="15" t="s">
        <v>88</v>
      </c>
      <c r="AY1103" s="267" t="s">
        <v>128</v>
      </c>
    </row>
    <row r="1104" s="12" customFormat="1" ht="22.8" customHeight="1">
      <c r="A1104" s="12"/>
      <c r="B1104" s="202"/>
      <c r="C1104" s="203"/>
      <c r="D1104" s="204" t="s">
        <v>79</v>
      </c>
      <c r="E1104" s="216" t="s">
        <v>842</v>
      </c>
      <c r="F1104" s="216" t="s">
        <v>843</v>
      </c>
      <c r="G1104" s="203"/>
      <c r="H1104" s="203"/>
      <c r="I1104" s="206"/>
      <c r="J1104" s="217">
        <f>BK1104</f>
        <v>0</v>
      </c>
      <c r="K1104" s="203"/>
      <c r="L1104" s="208"/>
      <c r="M1104" s="209"/>
      <c r="N1104" s="210"/>
      <c r="O1104" s="210"/>
      <c r="P1104" s="211">
        <f>SUM(P1105:P1106)</f>
        <v>0</v>
      </c>
      <c r="Q1104" s="210"/>
      <c r="R1104" s="211">
        <f>SUM(R1105:R1106)</f>
        <v>0</v>
      </c>
      <c r="S1104" s="210"/>
      <c r="T1104" s="212">
        <f>SUM(T1105:T1106)</f>
        <v>0</v>
      </c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R1104" s="213" t="s">
        <v>88</v>
      </c>
      <c r="AT1104" s="214" t="s">
        <v>79</v>
      </c>
      <c r="AU1104" s="214" t="s">
        <v>88</v>
      </c>
      <c r="AY1104" s="213" t="s">
        <v>128</v>
      </c>
      <c r="BK1104" s="215">
        <f>SUM(BK1105:BK1106)</f>
        <v>0</v>
      </c>
    </row>
    <row r="1105" s="2" customFormat="1" ht="24.15" customHeight="1">
      <c r="A1105" s="38"/>
      <c r="B1105" s="39"/>
      <c r="C1105" s="218" t="s">
        <v>844</v>
      </c>
      <c r="D1105" s="218" t="s">
        <v>130</v>
      </c>
      <c r="E1105" s="219" t="s">
        <v>845</v>
      </c>
      <c r="F1105" s="220" t="s">
        <v>846</v>
      </c>
      <c r="G1105" s="221" t="s">
        <v>341</v>
      </c>
      <c r="H1105" s="222">
        <v>1961.8889999999999</v>
      </c>
      <c r="I1105" s="223"/>
      <c r="J1105" s="224">
        <f>ROUND(I1105*H1105,2)</f>
        <v>0</v>
      </c>
      <c r="K1105" s="220" t="s">
        <v>134</v>
      </c>
      <c r="L1105" s="44"/>
      <c r="M1105" s="225" t="s">
        <v>1</v>
      </c>
      <c r="N1105" s="226" t="s">
        <v>45</v>
      </c>
      <c r="O1105" s="91"/>
      <c r="P1105" s="227">
        <f>O1105*H1105</f>
        <v>0</v>
      </c>
      <c r="Q1105" s="227">
        <v>0</v>
      </c>
      <c r="R1105" s="227">
        <f>Q1105*H1105</f>
        <v>0</v>
      </c>
      <c r="S1105" s="227">
        <v>0</v>
      </c>
      <c r="T1105" s="228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29" t="s">
        <v>135</v>
      </c>
      <c r="AT1105" s="229" t="s">
        <v>130</v>
      </c>
      <c r="AU1105" s="229" t="s">
        <v>90</v>
      </c>
      <c r="AY1105" s="17" t="s">
        <v>128</v>
      </c>
      <c r="BE1105" s="230">
        <f>IF(N1105="základní",J1105,0)</f>
        <v>0</v>
      </c>
      <c r="BF1105" s="230">
        <f>IF(N1105="snížená",J1105,0)</f>
        <v>0</v>
      </c>
      <c r="BG1105" s="230">
        <f>IF(N1105="zákl. přenesená",J1105,0)</f>
        <v>0</v>
      </c>
      <c r="BH1105" s="230">
        <f>IF(N1105="sníž. přenesená",J1105,0)</f>
        <v>0</v>
      </c>
      <c r="BI1105" s="230">
        <f>IF(N1105="nulová",J1105,0)</f>
        <v>0</v>
      </c>
      <c r="BJ1105" s="17" t="s">
        <v>88</v>
      </c>
      <c r="BK1105" s="230">
        <f>ROUND(I1105*H1105,2)</f>
        <v>0</v>
      </c>
      <c r="BL1105" s="17" t="s">
        <v>135</v>
      </c>
      <c r="BM1105" s="229" t="s">
        <v>847</v>
      </c>
    </row>
    <row r="1106" s="2" customFormat="1">
      <c r="A1106" s="38"/>
      <c r="B1106" s="39"/>
      <c r="C1106" s="40"/>
      <c r="D1106" s="231" t="s">
        <v>137</v>
      </c>
      <c r="E1106" s="40"/>
      <c r="F1106" s="232" t="s">
        <v>846</v>
      </c>
      <c r="G1106" s="40"/>
      <c r="H1106" s="40"/>
      <c r="I1106" s="233"/>
      <c r="J1106" s="40"/>
      <c r="K1106" s="40"/>
      <c r="L1106" s="44"/>
      <c r="M1106" s="278"/>
      <c r="N1106" s="279"/>
      <c r="O1106" s="280"/>
      <c r="P1106" s="280"/>
      <c r="Q1106" s="280"/>
      <c r="R1106" s="280"/>
      <c r="S1106" s="280"/>
      <c r="T1106" s="281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T1106" s="17" t="s">
        <v>137</v>
      </c>
      <c r="AU1106" s="17" t="s">
        <v>90</v>
      </c>
    </row>
    <row r="1107" s="2" customFormat="1" ht="6.96" customHeight="1">
      <c r="A1107" s="38"/>
      <c r="B1107" s="66"/>
      <c r="C1107" s="67"/>
      <c r="D1107" s="67"/>
      <c r="E1107" s="67"/>
      <c r="F1107" s="67"/>
      <c r="G1107" s="67"/>
      <c r="H1107" s="67"/>
      <c r="I1107" s="67"/>
      <c r="J1107" s="67"/>
      <c r="K1107" s="67"/>
      <c r="L1107" s="44"/>
      <c r="M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</row>
  </sheetData>
  <sheetProtection sheet="1" autoFilter="0" formatColumns="0" formatRows="0" objects="1" scenarios="1" spinCount="100000" saltValue="R3AqX08990nbxjliZYn5/jDDztDEnBM4ttVaHXwF3Uzhj19yj5JfPbxNhiXi7F2PflimcuzAXxdhXONSuU1N9Q==" hashValue="K/vvDE7a/M9aQIFl9LN2H+ch1a7qiOyaFWDS3ScGVV36od8uVM1fVqJSa8VuGNKsdgZbhpgdub2eYmnEdJISog==" algorithmName="SHA-512" password="CC35"/>
  <autoFilter ref="C125:K110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Pardubice, ul. Ke Kamenci - kanalizace mezi ul. Štrossova a Wintrova II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848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38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ROUND((SUM(BE121:BE188)),  2)</f>
        <v>0</v>
      </c>
      <c r="G33" s="38"/>
      <c r="H33" s="38"/>
      <c r="I33" s="155">
        <v>0.20999999999999999</v>
      </c>
      <c r="J33" s="154">
        <f>ROUND(((SUM(BE121:BE188))*I33),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ROUND((SUM(BF121:BF188)),  2)</f>
        <v>0</v>
      </c>
      <c r="G34" s="38"/>
      <c r="H34" s="38"/>
      <c r="I34" s="155">
        <v>0.14999999999999999</v>
      </c>
      <c r="J34" s="154">
        <f>ROUND(((SUM(BF121:BF188))*I34),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ROUND((SUM(BG121:BG188)),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ROUND((SUM(BH121:BH188)),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ROUND((SUM(BI121:BI188)),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Pardubice, ul. Ke Kamenci - kanalizace mezi ul. Štrossova a Wintrova II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810-10 - VON 01 -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Pardubice</v>
      </c>
      <c r="G89" s="40"/>
      <c r="H89" s="40"/>
      <c r="I89" s="32" t="s">
        <v>22</v>
      </c>
      <c r="J89" s="79" t="str">
        <f>IF(J12="","",J12)</f>
        <v>30. 9. 2020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Vodovody a kanalizace Pardubice, a.s.</v>
      </c>
      <c r="G91" s="40"/>
      <c r="H91" s="40"/>
      <c r="I91" s="32" t="s">
        <v>32</v>
      </c>
      <c r="J91" s="36" t="str">
        <f>E21</f>
        <v>VK PROJEKT,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Ladislav Konvalina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849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850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851</v>
      </c>
      <c r="E99" s="188"/>
      <c r="F99" s="188"/>
      <c r="G99" s="188"/>
      <c r="H99" s="188"/>
      <c r="I99" s="188"/>
      <c r="J99" s="189">
        <f>J134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852</v>
      </c>
      <c r="E100" s="188"/>
      <c r="F100" s="188"/>
      <c r="G100" s="188"/>
      <c r="H100" s="188"/>
      <c r="I100" s="188"/>
      <c r="J100" s="189">
        <f>J155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853</v>
      </c>
      <c r="E101" s="188"/>
      <c r="F101" s="188"/>
      <c r="G101" s="188"/>
      <c r="H101" s="188"/>
      <c r="I101" s="188"/>
      <c r="J101" s="189">
        <f>J180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113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>Pardubice, ul. Ke Kamenci - kanalizace mezi ul. Štrossova a Wintrova II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810-10 - VON 01 - Vedlejší a ostatní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Pardubice</v>
      </c>
      <c r="G115" s="40"/>
      <c r="H115" s="40"/>
      <c r="I115" s="32" t="s">
        <v>22</v>
      </c>
      <c r="J115" s="79" t="str">
        <f>IF(J12="","",J12)</f>
        <v>30. 9. 2020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Vodovody a kanalizace Pardubice, a.s.</v>
      </c>
      <c r="G117" s="40"/>
      <c r="H117" s="40"/>
      <c r="I117" s="32" t="s">
        <v>32</v>
      </c>
      <c r="J117" s="36" t="str">
        <f>E21</f>
        <v>VK PROJEKT, spol. s 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37</v>
      </c>
      <c r="J118" s="36" t="str">
        <f>E24</f>
        <v>Ladislav Konvalina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114</v>
      </c>
      <c r="D120" s="194" t="s">
        <v>65</v>
      </c>
      <c r="E120" s="194" t="s">
        <v>61</v>
      </c>
      <c r="F120" s="194" t="s">
        <v>62</v>
      </c>
      <c r="G120" s="194" t="s">
        <v>115</v>
      </c>
      <c r="H120" s="194" t="s">
        <v>116</v>
      </c>
      <c r="I120" s="194" t="s">
        <v>117</v>
      </c>
      <c r="J120" s="194" t="s">
        <v>100</v>
      </c>
      <c r="K120" s="195" t="s">
        <v>118</v>
      </c>
      <c r="L120" s="196"/>
      <c r="M120" s="100" t="s">
        <v>1</v>
      </c>
      <c r="N120" s="101" t="s">
        <v>44</v>
      </c>
      <c r="O120" s="101" t="s">
        <v>119</v>
      </c>
      <c r="P120" s="101" t="s">
        <v>120</v>
      </c>
      <c r="Q120" s="101" t="s">
        <v>121</v>
      </c>
      <c r="R120" s="101" t="s">
        <v>122</v>
      </c>
      <c r="S120" s="101" t="s">
        <v>123</v>
      </c>
      <c r="T120" s="102" t="s">
        <v>124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125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79</v>
      </c>
      <c r="AU121" s="17" t="s">
        <v>102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79</v>
      </c>
      <c r="E122" s="205" t="s">
        <v>854</v>
      </c>
      <c r="F122" s="205" t="s">
        <v>855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P123+P134+P155+P180</f>
        <v>0</v>
      </c>
      <c r="Q122" s="210"/>
      <c r="R122" s="211">
        <f>R123+R134+R155+R180</f>
        <v>0</v>
      </c>
      <c r="S122" s="210"/>
      <c r="T122" s="212">
        <f>T123+T134+T155+T180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88</v>
      </c>
      <c r="AT122" s="214" t="s">
        <v>79</v>
      </c>
      <c r="AU122" s="214" t="s">
        <v>80</v>
      </c>
      <c r="AY122" s="213" t="s">
        <v>128</v>
      </c>
      <c r="BK122" s="215">
        <f>BK123+BK134+BK155+BK180</f>
        <v>0</v>
      </c>
    </row>
    <row r="123" s="12" customFormat="1" ht="22.8" customHeight="1">
      <c r="A123" s="12"/>
      <c r="B123" s="202"/>
      <c r="C123" s="203"/>
      <c r="D123" s="204" t="s">
        <v>79</v>
      </c>
      <c r="E123" s="216" t="s">
        <v>80</v>
      </c>
      <c r="F123" s="216" t="s">
        <v>855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SUM(P124:P133)</f>
        <v>0</v>
      </c>
      <c r="Q123" s="210"/>
      <c r="R123" s="211">
        <f>SUM(R124:R133)</f>
        <v>0</v>
      </c>
      <c r="S123" s="210"/>
      <c r="T123" s="212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88</v>
      </c>
      <c r="AT123" s="214" t="s">
        <v>79</v>
      </c>
      <c r="AU123" s="214" t="s">
        <v>88</v>
      </c>
      <c r="AY123" s="213" t="s">
        <v>128</v>
      </c>
      <c r="BK123" s="215">
        <f>SUM(BK124:BK133)</f>
        <v>0</v>
      </c>
    </row>
    <row r="124" s="2" customFormat="1" ht="16.5" customHeight="1">
      <c r="A124" s="38"/>
      <c r="B124" s="39"/>
      <c r="C124" s="218" t="s">
        <v>88</v>
      </c>
      <c r="D124" s="218" t="s">
        <v>130</v>
      </c>
      <c r="E124" s="219" t="s">
        <v>856</v>
      </c>
      <c r="F124" s="220" t="s">
        <v>857</v>
      </c>
      <c r="G124" s="221" t="s">
        <v>858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45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135</v>
      </c>
      <c r="AT124" s="229" t="s">
        <v>130</v>
      </c>
      <c r="AU124" s="229" t="s">
        <v>90</v>
      </c>
      <c r="AY124" s="17" t="s">
        <v>128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88</v>
      </c>
      <c r="BK124" s="230">
        <f>ROUND(I124*H124,2)</f>
        <v>0</v>
      </c>
      <c r="BL124" s="17" t="s">
        <v>135</v>
      </c>
      <c r="BM124" s="229" t="s">
        <v>859</v>
      </c>
    </row>
    <row r="125" s="2" customFormat="1">
      <c r="A125" s="38"/>
      <c r="B125" s="39"/>
      <c r="C125" s="40"/>
      <c r="D125" s="231" t="s">
        <v>137</v>
      </c>
      <c r="E125" s="40"/>
      <c r="F125" s="232" t="s">
        <v>857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90</v>
      </c>
    </row>
    <row r="126" s="13" customFormat="1">
      <c r="A126" s="13"/>
      <c r="B126" s="236"/>
      <c r="C126" s="237"/>
      <c r="D126" s="231" t="s">
        <v>149</v>
      </c>
      <c r="E126" s="238" t="s">
        <v>1</v>
      </c>
      <c r="F126" s="239" t="s">
        <v>860</v>
      </c>
      <c r="G126" s="237"/>
      <c r="H126" s="238" t="s">
        <v>1</v>
      </c>
      <c r="I126" s="240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149</v>
      </c>
      <c r="AU126" s="245" t="s">
        <v>90</v>
      </c>
      <c r="AV126" s="13" t="s">
        <v>88</v>
      </c>
      <c r="AW126" s="13" t="s">
        <v>36</v>
      </c>
      <c r="AX126" s="13" t="s">
        <v>80</v>
      </c>
      <c r="AY126" s="245" t="s">
        <v>128</v>
      </c>
    </row>
    <row r="127" s="14" customFormat="1">
      <c r="A127" s="14"/>
      <c r="B127" s="246"/>
      <c r="C127" s="247"/>
      <c r="D127" s="231" t="s">
        <v>149</v>
      </c>
      <c r="E127" s="248" t="s">
        <v>1</v>
      </c>
      <c r="F127" s="249" t="s">
        <v>88</v>
      </c>
      <c r="G127" s="247"/>
      <c r="H127" s="250">
        <v>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149</v>
      </c>
      <c r="AU127" s="256" t="s">
        <v>90</v>
      </c>
      <c r="AV127" s="14" t="s">
        <v>90</v>
      </c>
      <c r="AW127" s="14" t="s">
        <v>36</v>
      </c>
      <c r="AX127" s="14" t="s">
        <v>80</v>
      </c>
      <c r="AY127" s="256" t="s">
        <v>128</v>
      </c>
    </row>
    <row r="128" s="15" customFormat="1">
      <c r="A128" s="15"/>
      <c r="B128" s="257"/>
      <c r="C128" s="258"/>
      <c r="D128" s="231" t="s">
        <v>149</v>
      </c>
      <c r="E128" s="259" t="s">
        <v>1</v>
      </c>
      <c r="F128" s="260" t="s">
        <v>162</v>
      </c>
      <c r="G128" s="258"/>
      <c r="H128" s="261">
        <v>1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149</v>
      </c>
      <c r="AU128" s="267" t="s">
        <v>90</v>
      </c>
      <c r="AV128" s="15" t="s">
        <v>135</v>
      </c>
      <c r="AW128" s="15" t="s">
        <v>36</v>
      </c>
      <c r="AX128" s="15" t="s">
        <v>88</v>
      </c>
      <c r="AY128" s="267" t="s">
        <v>128</v>
      </c>
    </row>
    <row r="129" s="2" customFormat="1" ht="16.5" customHeight="1">
      <c r="A129" s="38"/>
      <c r="B129" s="39"/>
      <c r="C129" s="218" t="s">
        <v>90</v>
      </c>
      <c r="D129" s="218" t="s">
        <v>130</v>
      </c>
      <c r="E129" s="219" t="s">
        <v>861</v>
      </c>
      <c r="F129" s="220" t="s">
        <v>862</v>
      </c>
      <c r="G129" s="221" t="s">
        <v>858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45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135</v>
      </c>
      <c r="AT129" s="229" t="s">
        <v>130</v>
      </c>
      <c r="AU129" s="229" t="s">
        <v>90</v>
      </c>
      <c r="AY129" s="17" t="s">
        <v>128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88</v>
      </c>
      <c r="BK129" s="230">
        <f>ROUND(I129*H129,2)</f>
        <v>0</v>
      </c>
      <c r="BL129" s="17" t="s">
        <v>135</v>
      </c>
      <c r="BM129" s="229" t="s">
        <v>863</v>
      </c>
    </row>
    <row r="130" s="2" customFormat="1">
      <c r="A130" s="38"/>
      <c r="B130" s="39"/>
      <c r="C130" s="40"/>
      <c r="D130" s="231" t="s">
        <v>137</v>
      </c>
      <c r="E130" s="40"/>
      <c r="F130" s="232" t="s">
        <v>862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137</v>
      </c>
      <c r="AU130" s="17" t="s">
        <v>90</v>
      </c>
    </row>
    <row r="131" s="13" customFormat="1">
      <c r="A131" s="13"/>
      <c r="B131" s="236"/>
      <c r="C131" s="237"/>
      <c r="D131" s="231" t="s">
        <v>149</v>
      </c>
      <c r="E131" s="238" t="s">
        <v>1</v>
      </c>
      <c r="F131" s="239" t="s">
        <v>860</v>
      </c>
      <c r="G131" s="237"/>
      <c r="H131" s="238" t="s">
        <v>1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149</v>
      </c>
      <c r="AU131" s="245" t="s">
        <v>90</v>
      </c>
      <c r="AV131" s="13" t="s">
        <v>88</v>
      </c>
      <c r="AW131" s="13" t="s">
        <v>36</v>
      </c>
      <c r="AX131" s="13" t="s">
        <v>80</v>
      </c>
      <c r="AY131" s="245" t="s">
        <v>128</v>
      </c>
    </row>
    <row r="132" s="14" customFormat="1">
      <c r="A132" s="14"/>
      <c r="B132" s="246"/>
      <c r="C132" s="247"/>
      <c r="D132" s="231" t="s">
        <v>149</v>
      </c>
      <c r="E132" s="248" t="s">
        <v>1</v>
      </c>
      <c r="F132" s="249" t="s">
        <v>88</v>
      </c>
      <c r="G132" s="247"/>
      <c r="H132" s="250">
        <v>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149</v>
      </c>
      <c r="AU132" s="256" t="s">
        <v>90</v>
      </c>
      <c r="AV132" s="14" t="s">
        <v>90</v>
      </c>
      <c r="AW132" s="14" t="s">
        <v>36</v>
      </c>
      <c r="AX132" s="14" t="s">
        <v>80</v>
      </c>
      <c r="AY132" s="256" t="s">
        <v>128</v>
      </c>
    </row>
    <row r="133" s="15" customFormat="1">
      <c r="A133" s="15"/>
      <c r="B133" s="257"/>
      <c r="C133" s="258"/>
      <c r="D133" s="231" t="s">
        <v>149</v>
      </c>
      <c r="E133" s="259" t="s">
        <v>1</v>
      </c>
      <c r="F133" s="260" t="s">
        <v>162</v>
      </c>
      <c r="G133" s="258"/>
      <c r="H133" s="261">
        <v>1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149</v>
      </c>
      <c r="AU133" s="267" t="s">
        <v>90</v>
      </c>
      <c r="AV133" s="15" t="s">
        <v>135</v>
      </c>
      <c r="AW133" s="15" t="s">
        <v>36</v>
      </c>
      <c r="AX133" s="15" t="s">
        <v>88</v>
      </c>
      <c r="AY133" s="267" t="s">
        <v>128</v>
      </c>
    </row>
    <row r="134" s="12" customFormat="1" ht="22.8" customHeight="1">
      <c r="A134" s="12"/>
      <c r="B134" s="202"/>
      <c r="C134" s="203"/>
      <c r="D134" s="204" t="s">
        <v>79</v>
      </c>
      <c r="E134" s="216" t="s">
        <v>864</v>
      </c>
      <c r="F134" s="216" t="s">
        <v>865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SUM(P135:P154)</f>
        <v>0</v>
      </c>
      <c r="Q134" s="210"/>
      <c r="R134" s="211">
        <f>SUM(R135:R154)</f>
        <v>0</v>
      </c>
      <c r="S134" s="210"/>
      <c r="T134" s="212">
        <f>SUM(T135:T154)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170</v>
      </c>
      <c r="AT134" s="214" t="s">
        <v>79</v>
      </c>
      <c r="AU134" s="214" t="s">
        <v>88</v>
      </c>
      <c r="AY134" s="213" t="s">
        <v>128</v>
      </c>
      <c r="BK134" s="215">
        <f>SUM(BK135:BK154)</f>
        <v>0</v>
      </c>
    </row>
    <row r="135" s="2" customFormat="1" ht="24.15" customHeight="1">
      <c r="A135" s="38"/>
      <c r="B135" s="39"/>
      <c r="C135" s="218" t="s">
        <v>143</v>
      </c>
      <c r="D135" s="218" t="s">
        <v>130</v>
      </c>
      <c r="E135" s="219" t="s">
        <v>866</v>
      </c>
      <c r="F135" s="220" t="s">
        <v>867</v>
      </c>
      <c r="G135" s="221" t="s">
        <v>868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135</v>
      </c>
      <c r="AT135" s="229" t="s">
        <v>130</v>
      </c>
      <c r="AU135" s="229" t="s">
        <v>90</v>
      </c>
      <c r="AY135" s="17" t="s">
        <v>128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88</v>
      </c>
      <c r="BK135" s="230">
        <f>ROUND(I135*H135,2)</f>
        <v>0</v>
      </c>
      <c r="BL135" s="17" t="s">
        <v>135</v>
      </c>
      <c r="BM135" s="229" t="s">
        <v>869</v>
      </c>
    </row>
    <row r="136" s="2" customFormat="1">
      <c r="A136" s="38"/>
      <c r="B136" s="39"/>
      <c r="C136" s="40"/>
      <c r="D136" s="231" t="s">
        <v>137</v>
      </c>
      <c r="E136" s="40"/>
      <c r="F136" s="232" t="s">
        <v>867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137</v>
      </c>
      <c r="AU136" s="17" t="s">
        <v>90</v>
      </c>
    </row>
    <row r="137" s="14" customFormat="1">
      <c r="A137" s="14"/>
      <c r="B137" s="246"/>
      <c r="C137" s="247"/>
      <c r="D137" s="231" t="s">
        <v>149</v>
      </c>
      <c r="E137" s="248" t="s">
        <v>1</v>
      </c>
      <c r="F137" s="249" t="s">
        <v>88</v>
      </c>
      <c r="G137" s="247"/>
      <c r="H137" s="250">
        <v>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149</v>
      </c>
      <c r="AU137" s="256" t="s">
        <v>90</v>
      </c>
      <c r="AV137" s="14" t="s">
        <v>90</v>
      </c>
      <c r="AW137" s="14" t="s">
        <v>36</v>
      </c>
      <c r="AX137" s="14" t="s">
        <v>80</v>
      </c>
      <c r="AY137" s="256" t="s">
        <v>128</v>
      </c>
    </row>
    <row r="138" s="15" customFormat="1">
      <c r="A138" s="15"/>
      <c r="B138" s="257"/>
      <c r="C138" s="258"/>
      <c r="D138" s="231" t="s">
        <v>149</v>
      </c>
      <c r="E138" s="259" t="s">
        <v>1</v>
      </c>
      <c r="F138" s="260" t="s">
        <v>162</v>
      </c>
      <c r="G138" s="258"/>
      <c r="H138" s="261">
        <v>1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149</v>
      </c>
      <c r="AU138" s="267" t="s">
        <v>90</v>
      </c>
      <c r="AV138" s="15" t="s">
        <v>135</v>
      </c>
      <c r="AW138" s="15" t="s">
        <v>36</v>
      </c>
      <c r="AX138" s="15" t="s">
        <v>88</v>
      </c>
      <c r="AY138" s="267" t="s">
        <v>128</v>
      </c>
    </row>
    <row r="139" s="2" customFormat="1" ht="16.5" customHeight="1">
      <c r="A139" s="38"/>
      <c r="B139" s="39"/>
      <c r="C139" s="218" t="s">
        <v>135</v>
      </c>
      <c r="D139" s="218" t="s">
        <v>130</v>
      </c>
      <c r="E139" s="219" t="s">
        <v>870</v>
      </c>
      <c r="F139" s="220" t="s">
        <v>871</v>
      </c>
      <c r="G139" s="221" t="s">
        <v>858</v>
      </c>
      <c r="H139" s="222">
        <v>1</v>
      </c>
      <c r="I139" s="223"/>
      <c r="J139" s="224">
        <f>ROUND(I139*H139,2)</f>
        <v>0</v>
      </c>
      <c r="K139" s="220" t="s">
        <v>872</v>
      </c>
      <c r="L139" s="44"/>
      <c r="M139" s="225" t="s">
        <v>1</v>
      </c>
      <c r="N139" s="226" t="s">
        <v>45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135</v>
      </c>
      <c r="AT139" s="229" t="s">
        <v>130</v>
      </c>
      <c r="AU139" s="229" t="s">
        <v>90</v>
      </c>
      <c r="AY139" s="17" t="s">
        <v>128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88</v>
      </c>
      <c r="BK139" s="230">
        <f>ROUND(I139*H139,2)</f>
        <v>0</v>
      </c>
      <c r="BL139" s="17" t="s">
        <v>135</v>
      </c>
      <c r="BM139" s="229" t="s">
        <v>873</v>
      </c>
    </row>
    <row r="140" s="2" customFormat="1">
      <c r="A140" s="38"/>
      <c r="B140" s="39"/>
      <c r="C140" s="40"/>
      <c r="D140" s="231" t="s">
        <v>137</v>
      </c>
      <c r="E140" s="40"/>
      <c r="F140" s="232" t="s">
        <v>874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137</v>
      </c>
      <c r="AU140" s="17" t="s">
        <v>90</v>
      </c>
    </row>
    <row r="141" s="14" customFormat="1">
      <c r="A141" s="14"/>
      <c r="B141" s="246"/>
      <c r="C141" s="247"/>
      <c r="D141" s="231" t="s">
        <v>149</v>
      </c>
      <c r="E141" s="248" t="s">
        <v>1</v>
      </c>
      <c r="F141" s="249" t="s">
        <v>88</v>
      </c>
      <c r="G141" s="247"/>
      <c r="H141" s="250">
        <v>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149</v>
      </c>
      <c r="AU141" s="256" t="s">
        <v>90</v>
      </c>
      <c r="AV141" s="14" t="s">
        <v>90</v>
      </c>
      <c r="AW141" s="14" t="s">
        <v>36</v>
      </c>
      <c r="AX141" s="14" t="s">
        <v>80</v>
      </c>
      <c r="AY141" s="256" t="s">
        <v>128</v>
      </c>
    </row>
    <row r="142" s="15" customFormat="1">
      <c r="A142" s="15"/>
      <c r="B142" s="257"/>
      <c r="C142" s="258"/>
      <c r="D142" s="231" t="s">
        <v>149</v>
      </c>
      <c r="E142" s="259" t="s">
        <v>1</v>
      </c>
      <c r="F142" s="260" t="s">
        <v>162</v>
      </c>
      <c r="G142" s="258"/>
      <c r="H142" s="261">
        <v>1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149</v>
      </c>
      <c r="AU142" s="267" t="s">
        <v>90</v>
      </c>
      <c r="AV142" s="15" t="s">
        <v>135</v>
      </c>
      <c r="AW142" s="15" t="s">
        <v>36</v>
      </c>
      <c r="AX142" s="15" t="s">
        <v>88</v>
      </c>
      <c r="AY142" s="267" t="s">
        <v>128</v>
      </c>
    </row>
    <row r="143" s="2" customFormat="1" ht="16.5" customHeight="1">
      <c r="A143" s="38"/>
      <c r="B143" s="39"/>
      <c r="C143" s="218" t="s">
        <v>170</v>
      </c>
      <c r="D143" s="218" t="s">
        <v>130</v>
      </c>
      <c r="E143" s="219" t="s">
        <v>875</v>
      </c>
      <c r="F143" s="220" t="s">
        <v>876</v>
      </c>
      <c r="G143" s="221" t="s">
        <v>858</v>
      </c>
      <c r="H143" s="222">
        <v>1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45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135</v>
      </c>
      <c r="AT143" s="229" t="s">
        <v>130</v>
      </c>
      <c r="AU143" s="229" t="s">
        <v>90</v>
      </c>
      <c r="AY143" s="17" t="s">
        <v>128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88</v>
      </c>
      <c r="BK143" s="230">
        <f>ROUND(I143*H143,2)</f>
        <v>0</v>
      </c>
      <c r="BL143" s="17" t="s">
        <v>135</v>
      </c>
      <c r="BM143" s="229" t="s">
        <v>877</v>
      </c>
    </row>
    <row r="144" s="2" customFormat="1">
      <c r="A144" s="38"/>
      <c r="B144" s="39"/>
      <c r="C144" s="40"/>
      <c r="D144" s="231" t="s">
        <v>137</v>
      </c>
      <c r="E144" s="40"/>
      <c r="F144" s="232" t="s">
        <v>876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137</v>
      </c>
      <c r="AU144" s="17" t="s">
        <v>90</v>
      </c>
    </row>
    <row r="145" s="14" customFormat="1">
      <c r="A145" s="14"/>
      <c r="B145" s="246"/>
      <c r="C145" s="247"/>
      <c r="D145" s="231" t="s">
        <v>149</v>
      </c>
      <c r="E145" s="248" t="s">
        <v>1</v>
      </c>
      <c r="F145" s="249" t="s">
        <v>88</v>
      </c>
      <c r="G145" s="247"/>
      <c r="H145" s="250">
        <v>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149</v>
      </c>
      <c r="AU145" s="256" t="s">
        <v>90</v>
      </c>
      <c r="AV145" s="14" t="s">
        <v>90</v>
      </c>
      <c r="AW145" s="14" t="s">
        <v>36</v>
      </c>
      <c r="AX145" s="14" t="s">
        <v>80</v>
      </c>
      <c r="AY145" s="256" t="s">
        <v>128</v>
      </c>
    </row>
    <row r="146" s="15" customFormat="1">
      <c r="A146" s="15"/>
      <c r="B146" s="257"/>
      <c r="C146" s="258"/>
      <c r="D146" s="231" t="s">
        <v>149</v>
      </c>
      <c r="E146" s="259" t="s">
        <v>1</v>
      </c>
      <c r="F146" s="260" t="s">
        <v>162</v>
      </c>
      <c r="G146" s="258"/>
      <c r="H146" s="261">
        <v>1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149</v>
      </c>
      <c r="AU146" s="267" t="s">
        <v>90</v>
      </c>
      <c r="AV146" s="15" t="s">
        <v>135</v>
      </c>
      <c r="AW146" s="15" t="s">
        <v>36</v>
      </c>
      <c r="AX146" s="15" t="s">
        <v>88</v>
      </c>
      <c r="AY146" s="267" t="s">
        <v>128</v>
      </c>
    </row>
    <row r="147" s="2" customFormat="1" ht="24.15" customHeight="1">
      <c r="A147" s="38"/>
      <c r="B147" s="39"/>
      <c r="C147" s="218" t="s">
        <v>182</v>
      </c>
      <c r="D147" s="218" t="s">
        <v>130</v>
      </c>
      <c r="E147" s="219" t="s">
        <v>878</v>
      </c>
      <c r="F147" s="220" t="s">
        <v>879</v>
      </c>
      <c r="G147" s="221" t="s">
        <v>858</v>
      </c>
      <c r="H147" s="222">
        <v>1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45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135</v>
      </c>
      <c r="AT147" s="229" t="s">
        <v>130</v>
      </c>
      <c r="AU147" s="229" t="s">
        <v>90</v>
      </c>
      <c r="AY147" s="17" t="s">
        <v>128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88</v>
      </c>
      <c r="BK147" s="230">
        <f>ROUND(I147*H147,2)</f>
        <v>0</v>
      </c>
      <c r="BL147" s="17" t="s">
        <v>135</v>
      </c>
      <c r="BM147" s="229" t="s">
        <v>880</v>
      </c>
    </row>
    <row r="148" s="2" customFormat="1">
      <c r="A148" s="38"/>
      <c r="B148" s="39"/>
      <c r="C148" s="40"/>
      <c r="D148" s="231" t="s">
        <v>137</v>
      </c>
      <c r="E148" s="40"/>
      <c r="F148" s="232" t="s">
        <v>879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137</v>
      </c>
      <c r="AU148" s="17" t="s">
        <v>90</v>
      </c>
    </row>
    <row r="149" s="14" customFormat="1">
      <c r="A149" s="14"/>
      <c r="B149" s="246"/>
      <c r="C149" s="247"/>
      <c r="D149" s="231" t="s">
        <v>149</v>
      </c>
      <c r="E149" s="248" t="s">
        <v>1</v>
      </c>
      <c r="F149" s="249" t="s">
        <v>88</v>
      </c>
      <c r="G149" s="247"/>
      <c r="H149" s="250">
        <v>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149</v>
      </c>
      <c r="AU149" s="256" t="s">
        <v>90</v>
      </c>
      <c r="AV149" s="14" t="s">
        <v>90</v>
      </c>
      <c r="AW149" s="14" t="s">
        <v>36</v>
      </c>
      <c r="AX149" s="14" t="s">
        <v>80</v>
      </c>
      <c r="AY149" s="256" t="s">
        <v>128</v>
      </c>
    </row>
    <row r="150" s="15" customFormat="1">
      <c r="A150" s="15"/>
      <c r="B150" s="257"/>
      <c r="C150" s="258"/>
      <c r="D150" s="231" t="s">
        <v>149</v>
      </c>
      <c r="E150" s="259" t="s">
        <v>1</v>
      </c>
      <c r="F150" s="260" t="s">
        <v>162</v>
      </c>
      <c r="G150" s="258"/>
      <c r="H150" s="261">
        <v>1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149</v>
      </c>
      <c r="AU150" s="267" t="s">
        <v>90</v>
      </c>
      <c r="AV150" s="15" t="s">
        <v>135</v>
      </c>
      <c r="AW150" s="15" t="s">
        <v>36</v>
      </c>
      <c r="AX150" s="15" t="s">
        <v>88</v>
      </c>
      <c r="AY150" s="267" t="s">
        <v>128</v>
      </c>
    </row>
    <row r="151" s="2" customFormat="1" ht="16.5" customHeight="1">
      <c r="A151" s="38"/>
      <c r="B151" s="39"/>
      <c r="C151" s="218" t="s">
        <v>187</v>
      </c>
      <c r="D151" s="218" t="s">
        <v>130</v>
      </c>
      <c r="E151" s="219" t="s">
        <v>881</v>
      </c>
      <c r="F151" s="220" t="s">
        <v>882</v>
      </c>
      <c r="G151" s="221" t="s">
        <v>858</v>
      </c>
      <c r="H151" s="222">
        <v>1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45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135</v>
      </c>
      <c r="AT151" s="229" t="s">
        <v>130</v>
      </c>
      <c r="AU151" s="229" t="s">
        <v>90</v>
      </c>
      <c r="AY151" s="17" t="s">
        <v>128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88</v>
      </c>
      <c r="BK151" s="230">
        <f>ROUND(I151*H151,2)</f>
        <v>0</v>
      </c>
      <c r="BL151" s="17" t="s">
        <v>135</v>
      </c>
      <c r="BM151" s="229" t="s">
        <v>883</v>
      </c>
    </row>
    <row r="152" s="2" customFormat="1">
      <c r="A152" s="38"/>
      <c r="B152" s="39"/>
      <c r="C152" s="40"/>
      <c r="D152" s="231" t="s">
        <v>137</v>
      </c>
      <c r="E152" s="40"/>
      <c r="F152" s="232" t="s">
        <v>882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137</v>
      </c>
      <c r="AU152" s="17" t="s">
        <v>90</v>
      </c>
    </row>
    <row r="153" s="14" customFormat="1">
      <c r="A153" s="14"/>
      <c r="B153" s="246"/>
      <c r="C153" s="247"/>
      <c r="D153" s="231" t="s">
        <v>149</v>
      </c>
      <c r="E153" s="248" t="s">
        <v>1</v>
      </c>
      <c r="F153" s="249" t="s">
        <v>88</v>
      </c>
      <c r="G153" s="247"/>
      <c r="H153" s="250">
        <v>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149</v>
      </c>
      <c r="AU153" s="256" t="s">
        <v>90</v>
      </c>
      <c r="AV153" s="14" t="s">
        <v>90</v>
      </c>
      <c r="AW153" s="14" t="s">
        <v>36</v>
      </c>
      <c r="AX153" s="14" t="s">
        <v>80</v>
      </c>
      <c r="AY153" s="256" t="s">
        <v>128</v>
      </c>
    </row>
    <row r="154" s="15" customFormat="1">
      <c r="A154" s="15"/>
      <c r="B154" s="257"/>
      <c r="C154" s="258"/>
      <c r="D154" s="231" t="s">
        <v>149</v>
      </c>
      <c r="E154" s="259" t="s">
        <v>1</v>
      </c>
      <c r="F154" s="260" t="s">
        <v>162</v>
      </c>
      <c r="G154" s="258"/>
      <c r="H154" s="261">
        <v>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149</v>
      </c>
      <c r="AU154" s="267" t="s">
        <v>90</v>
      </c>
      <c r="AV154" s="15" t="s">
        <v>135</v>
      </c>
      <c r="AW154" s="15" t="s">
        <v>36</v>
      </c>
      <c r="AX154" s="15" t="s">
        <v>88</v>
      </c>
      <c r="AY154" s="267" t="s">
        <v>128</v>
      </c>
    </row>
    <row r="155" s="12" customFormat="1" ht="22.8" customHeight="1">
      <c r="A155" s="12"/>
      <c r="B155" s="202"/>
      <c r="C155" s="203"/>
      <c r="D155" s="204" t="s">
        <v>79</v>
      </c>
      <c r="E155" s="216" t="s">
        <v>884</v>
      </c>
      <c r="F155" s="216" t="s">
        <v>885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SUM(P156:P179)</f>
        <v>0</v>
      </c>
      <c r="Q155" s="210"/>
      <c r="R155" s="211">
        <f>SUM(R156:R179)</f>
        <v>0</v>
      </c>
      <c r="S155" s="210"/>
      <c r="T155" s="212">
        <f>SUM(T156:T179)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170</v>
      </c>
      <c r="AT155" s="214" t="s">
        <v>79</v>
      </c>
      <c r="AU155" s="214" t="s">
        <v>88</v>
      </c>
      <c r="AY155" s="213" t="s">
        <v>128</v>
      </c>
      <c r="BK155" s="215">
        <f>SUM(BK156:BK179)</f>
        <v>0</v>
      </c>
    </row>
    <row r="156" s="2" customFormat="1" ht="24.15" customHeight="1">
      <c r="A156" s="38"/>
      <c r="B156" s="39"/>
      <c r="C156" s="218" t="s">
        <v>192</v>
      </c>
      <c r="D156" s="218" t="s">
        <v>130</v>
      </c>
      <c r="E156" s="219" t="s">
        <v>886</v>
      </c>
      <c r="F156" s="220" t="s">
        <v>887</v>
      </c>
      <c r="G156" s="221" t="s">
        <v>858</v>
      </c>
      <c r="H156" s="222">
        <v>1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45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135</v>
      </c>
      <c r="AT156" s="229" t="s">
        <v>130</v>
      </c>
      <c r="AU156" s="229" t="s">
        <v>90</v>
      </c>
      <c r="AY156" s="17" t="s">
        <v>128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88</v>
      </c>
      <c r="BK156" s="230">
        <f>ROUND(I156*H156,2)</f>
        <v>0</v>
      </c>
      <c r="BL156" s="17" t="s">
        <v>135</v>
      </c>
      <c r="BM156" s="229" t="s">
        <v>888</v>
      </c>
    </row>
    <row r="157" s="2" customFormat="1">
      <c r="A157" s="38"/>
      <c r="B157" s="39"/>
      <c r="C157" s="40"/>
      <c r="D157" s="231" t="s">
        <v>137</v>
      </c>
      <c r="E157" s="40"/>
      <c r="F157" s="232" t="s">
        <v>887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137</v>
      </c>
      <c r="AU157" s="17" t="s">
        <v>90</v>
      </c>
    </row>
    <row r="158" s="13" customFormat="1">
      <c r="A158" s="13"/>
      <c r="B158" s="236"/>
      <c r="C158" s="237"/>
      <c r="D158" s="231" t="s">
        <v>149</v>
      </c>
      <c r="E158" s="238" t="s">
        <v>1</v>
      </c>
      <c r="F158" s="239" t="s">
        <v>889</v>
      </c>
      <c r="G158" s="237"/>
      <c r="H158" s="238" t="s">
        <v>1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149</v>
      </c>
      <c r="AU158" s="245" t="s">
        <v>90</v>
      </c>
      <c r="AV158" s="13" t="s">
        <v>88</v>
      </c>
      <c r="AW158" s="13" t="s">
        <v>36</v>
      </c>
      <c r="AX158" s="13" t="s">
        <v>80</v>
      </c>
      <c r="AY158" s="245" t="s">
        <v>128</v>
      </c>
    </row>
    <row r="159" s="14" customFormat="1">
      <c r="A159" s="14"/>
      <c r="B159" s="246"/>
      <c r="C159" s="247"/>
      <c r="D159" s="231" t="s">
        <v>149</v>
      </c>
      <c r="E159" s="248" t="s">
        <v>1</v>
      </c>
      <c r="F159" s="249" t="s">
        <v>88</v>
      </c>
      <c r="G159" s="247"/>
      <c r="H159" s="250">
        <v>1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149</v>
      </c>
      <c r="AU159" s="256" t="s">
        <v>90</v>
      </c>
      <c r="AV159" s="14" t="s">
        <v>90</v>
      </c>
      <c r="AW159" s="14" t="s">
        <v>36</v>
      </c>
      <c r="AX159" s="14" t="s">
        <v>80</v>
      </c>
      <c r="AY159" s="256" t="s">
        <v>128</v>
      </c>
    </row>
    <row r="160" s="15" customFormat="1">
      <c r="A160" s="15"/>
      <c r="B160" s="257"/>
      <c r="C160" s="258"/>
      <c r="D160" s="231" t="s">
        <v>149</v>
      </c>
      <c r="E160" s="259" t="s">
        <v>1</v>
      </c>
      <c r="F160" s="260" t="s">
        <v>162</v>
      </c>
      <c r="G160" s="258"/>
      <c r="H160" s="261">
        <v>1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149</v>
      </c>
      <c r="AU160" s="267" t="s">
        <v>90</v>
      </c>
      <c r="AV160" s="15" t="s">
        <v>135</v>
      </c>
      <c r="AW160" s="15" t="s">
        <v>36</v>
      </c>
      <c r="AX160" s="15" t="s">
        <v>88</v>
      </c>
      <c r="AY160" s="267" t="s">
        <v>128</v>
      </c>
    </row>
    <row r="161" s="2" customFormat="1" ht="16.5" customHeight="1">
      <c r="A161" s="38"/>
      <c r="B161" s="39"/>
      <c r="C161" s="218" t="s">
        <v>197</v>
      </c>
      <c r="D161" s="218" t="s">
        <v>130</v>
      </c>
      <c r="E161" s="219" t="s">
        <v>890</v>
      </c>
      <c r="F161" s="220" t="s">
        <v>891</v>
      </c>
      <c r="G161" s="221" t="s">
        <v>868</v>
      </c>
      <c r="H161" s="222">
        <v>1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45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135</v>
      </c>
      <c r="AT161" s="229" t="s">
        <v>130</v>
      </c>
      <c r="AU161" s="229" t="s">
        <v>90</v>
      </c>
      <c r="AY161" s="17" t="s">
        <v>128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88</v>
      </c>
      <c r="BK161" s="230">
        <f>ROUND(I161*H161,2)</f>
        <v>0</v>
      </c>
      <c r="BL161" s="17" t="s">
        <v>135</v>
      </c>
      <c r="BM161" s="229" t="s">
        <v>892</v>
      </c>
    </row>
    <row r="162" s="2" customFormat="1">
      <c r="A162" s="38"/>
      <c r="B162" s="39"/>
      <c r="C162" s="40"/>
      <c r="D162" s="231" t="s">
        <v>137</v>
      </c>
      <c r="E162" s="40"/>
      <c r="F162" s="232" t="s">
        <v>891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137</v>
      </c>
      <c r="AU162" s="17" t="s">
        <v>90</v>
      </c>
    </row>
    <row r="163" s="14" customFormat="1">
      <c r="A163" s="14"/>
      <c r="B163" s="246"/>
      <c r="C163" s="247"/>
      <c r="D163" s="231" t="s">
        <v>149</v>
      </c>
      <c r="E163" s="248" t="s">
        <v>1</v>
      </c>
      <c r="F163" s="249" t="s">
        <v>88</v>
      </c>
      <c r="G163" s="247"/>
      <c r="H163" s="250">
        <v>1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149</v>
      </c>
      <c r="AU163" s="256" t="s">
        <v>90</v>
      </c>
      <c r="AV163" s="14" t="s">
        <v>90</v>
      </c>
      <c r="AW163" s="14" t="s">
        <v>36</v>
      </c>
      <c r="AX163" s="14" t="s">
        <v>80</v>
      </c>
      <c r="AY163" s="256" t="s">
        <v>128</v>
      </c>
    </row>
    <row r="164" s="15" customFormat="1">
      <c r="A164" s="15"/>
      <c r="B164" s="257"/>
      <c r="C164" s="258"/>
      <c r="D164" s="231" t="s">
        <v>149</v>
      </c>
      <c r="E164" s="259" t="s">
        <v>1</v>
      </c>
      <c r="F164" s="260" t="s">
        <v>162</v>
      </c>
      <c r="G164" s="258"/>
      <c r="H164" s="261">
        <v>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149</v>
      </c>
      <c r="AU164" s="267" t="s">
        <v>90</v>
      </c>
      <c r="AV164" s="15" t="s">
        <v>135</v>
      </c>
      <c r="AW164" s="15" t="s">
        <v>36</v>
      </c>
      <c r="AX164" s="15" t="s">
        <v>88</v>
      </c>
      <c r="AY164" s="267" t="s">
        <v>128</v>
      </c>
    </row>
    <row r="165" s="2" customFormat="1" ht="24.15" customHeight="1">
      <c r="A165" s="38"/>
      <c r="B165" s="39"/>
      <c r="C165" s="218" t="s">
        <v>207</v>
      </c>
      <c r="D165" s="218" t="s">
        <v>130</v>
      </c>
      <c r="E165" s="219" t="s">
        <v>893</v>
      </c>
      <c r="F165" s="220" t="s">
        <v>894</v>
      </c>
      <c r="G165" s="221" t="s">
        <v>868</v>
      </c>
      <c r="H165" s="222">
        <v>1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45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135</v>
      </c>
      <c r="AT165" s="229" t="s">
        <v>130</v>
      </c>
      <c r="AU165" s="229" t="s">
        <v>90</v>
      </c>
      <c r="AY165" s="17" t="s">
        <v>128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88</v>
      </c>
      <c r="BK165" s="230">
        <f>ROUND(I165*H165,2)</f>
        <v>0</v>
      </c>
      <c r="BL165" s="17" t="s">
        <v>135</v>
      </c>
      <c r="BM165" s="229" t="s">
        <v>895</v>
      </c>
    </row>
    <row r="166" s="2" customFormat="1">
      <c r="A166" s="38"/>
      <c r="B166" s="39"/>
      <c r="C166" s="40"/>
      <c r="D166" s="231" t="s">
        <v>137</v>
      </c>
      <c r="E166" s="40"/>
      <c r="F166" s="232" t="s">
        <v>894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137</v>
      </c>
      <c r="AU166" s="17" t="s">
        <v>90</v>
      </c>
    </row>
    <row r="167" s="13" customFormat="1">
      <c r="A167" s="13"/>
      <c r="B167" s="236"/>
      <c r="C167" s="237"/>
      <c r="D167" s="231" t="s">
        <v>149</v>
      </c>
      <c r="E167" s="238" t="s">
        <v>1</v>
      </c>
      <c r="F167" s="239" t="s">
        <v>896</v>
      </c>
      <c r="G167" s="237"/>
      <c r="H167" s="238" t="s">
        <v>1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149</v>
      </c>
      <c r="AU167" s="245" t="s">
        <v>90</v>
      </c>
      <c r="AV167" s="13" t="s">
        <v>88</v>
      </c>
      <c r="AW167" s="13" t="s">
        <v>36</v>
      </c>
      <c r="AX167" s="13" t="s">
        <v>80</v>
      </c>
      <c r="AY167" s="245" t="s">
        <v>128</v>
      </c>
    </row>
    <row r="168" s="13" customFormat="1">
      <c r="A168" s="13"/>
      <c r="B168" s="236"/>
      <c r="C168" s="237"/>
      <c r="D168" s="231" t="s">
        <v>149</v>
      </c>
      <c r="E168" s="238" t="s">
        <v>1</v>
      </c>
      <c r="F168" s="239" t="s">
        <v>897</v>
      </c>
      <c r="G168" s="237"/>
      <c r="H168" s="238" t="s">
        <v>1</v>
      </c>
      <c r="I168" s="240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149</v>
      </c>
      <c r="AU168" s="245" t="s">
        <v>90</v>
      </c>
      <c r="AV168" s="13" t="s">
        <v>88</v>
      </c>
      <c r="AW168" s="13" t="s">
        <v>36</v>
      </c>
      <c r="AX168" s="13" t="s">
        <v>80</v>
      </c>
      <c r="AY168" s="245" t="s">
        <v>128</v>
      </c>
    </row>
    <row r="169" s="14" customFormat="1">
      <c r="A169" s="14"/>
      <c r="B169" s="246"/>
      <c r="C169" s="247"/>
      <c r="D169" s="231" t="s">
        <v>149</v>
      </c>
      <c r="E169" s="248" t="s">
        <v>1</v>
      </c>
      <c r="F169" s="249" t="s">
        <v>88</v>
      </c>
      <c r="G169" s="247"/>
      <c r="H169" s="250">
        <v>1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149</v>
      </c>
      <c r="AU169" s="256" t="s">
        <v>90</v>
      </c>
      <c r="AV169" s="14" t="s">
        <v>90</v>
      </c>
      <c r="AW169" s="14" t="s">
        <v>36</v>
      </c>
      <c r="AX169" s="14" t="s">
        <v>80</v>
      </c>
      <c r="AY169" s="256" t="s">
        <v>128</v>
      </c>
    </row>
    <row r="170" s="15" customFormat="1">
      <c r="A170" s="15"/>
      <c r="B170" s="257"/>
      <c r="C170" s="258"/>
      <c r="D170" s="231" t="s">
        <v>149</v>
      </c>
      <c r="E170" s="259" t="s">
        <v>1</v>
      </c>
      <c r="F170" s="260" t="s">
        <v>162</v>
      </c>
      <c r="G170" s="258"/>
      <c r="H170" s="261">
        <v>1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149</v>
      </c>
      <c r="AU170" s="267" t="s">
        <v>90</v>
      </c>
      <c r="AV170" s="15" t="s">
        <v>135</v>
      </c>
      <c r="AW170" s="15" t="s">
        <v>36</v>
      </c>
      <c r="AX170" s="15" t="s">
        <v>88</v>
      </c>
      <c r="AY170" s="267" t="s">
        <v>128</v>
      </c>
    </row>
    <row r="171" s="2" customFormat="1" ht="16.5" customHeight="1">
      <c r="A171" s="38"/>
      <c r="B171" s="39"/>
      <c r="C171" s="218" t="s">
        <v>211</v>
      </c>
      <c r="D171" s="218" t="s">
        <v>130</v>
      </c>
      <c r="E171" s="219" t="s">
        <v>898</v>
      </c>
      <c r="F171" s="220" t="s">
        <v>899</v>
      </c>
      <c r="G171" s="221" t="s">
        <v>858</v>
      </c>
      <c r="H171" s="222">
        <v>1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45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135</v>
      </c>
      <c r="AT171" s="229" t="s">
        <v>130</v>
      </c>
      <c r="AU171" s="229" t="s">
        <v>90</v>
      </c>
      <c r="AY171" s="17" t="s">
        <v>128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88</v>
      </c>
      <c r="BK171" s="230">
        <f>ROUND(I171*H171,2)</f>
        <v>0</v>
      </c>
      <c r="BL171" s="17" t="s">
        <v>135</v>
      </c>
      <c r="BM171" s="229" t="s">
        <v>900</v>
      </c>
    </row>
    <row r="172" s="2" customFormat="1">
      <c r="A172" s="38"/>
      <c r="B172" s="39"/>
      <c r="C172" s="40"/>
      <c r="D172" s="231" t="s">
        <v>137</v>
      </c>
      <c r="E172" s="40"/>
      <c r="F172" s="232" t="s">
        <v>899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137</v>
      </c>
      <c r="AU172" s="17" t="s">
        <v>90</v>
      </c>
    </row>
    <row r="173" s="14" customFormat="1">
      <c r="A173" s="14"/>
      <c r="B173" s="246"/>
      <c r="C173" s="247"/>
      <c r="D173" s="231" t="s">
        <v>149</v>
      </c>
      <c r="E173" s="248" t="s">
        <v>1</v>
      </c>
      <c r="F173" s="249" t="s">
        <v>88</v>
      </c>
      <c r="G173" s="247"/>
      <c r="H173" s="250">
        <v>1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149</v>
      </c>
      <c r="AU173" s="256" t="s">
        <v>90</v>
      </c>
      <c r="AV173" s="14" t="s">
        <v>90</v>
      </c>
      <c r="AW173" s="14" t="s">
        <v>36</v>
      </c>
      <c r="AX173" s="14" t="s">
        <v>80</v>
      </c>
      <c r="AY173" s="256" t="s">
        <v>128</v>
      </c>
    </row>
    <row r="174" s="15" customFormat="1">
      <c r="A174" s="15"/>
      <c r="B174" s="257"/>
      <c r="C174" s="258"/>
      <c r="D174" s="231" t="s">
        <v>149</v>
      </c>
      <c r="E174" s="259" t="s">
        <v>1</v>
      </c>
      <c r="F174" s="260" t="s">
        <v>162</v>
      </c>
      <c r="G174" s="258"/>
      <c r="H174" s="261">
        <v>1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149</v>
      </c>
      <c r="AU174" s="267" t="s">
        <v>90</v>
      </c>
      <c r="AV174" s="15" t="s">
        <v>135</v>
      </c>
      <c r="AW174" s="15" t="s">
        <v>36</v>
      </c>
      <c r="AX174" s="15" t="s">
        <v>88</v>
      </c>
      <c r="AY174" s="267" t="s">
        <v>128</v>
      </c>
    </row>
    <row r="175" s="2" customFormat="1" ht="16.5" customHeight="1">
      <c r="A175" s="38"/>
      <c r="B175" s="39"/>
      <c r="C175" s="218" t="s">
        <v>219</v>
      </c>
      <c r="D175" s="218" t="s">
        <v>130</v>
      </c>
      <c r="E175" s="219" t="s">
        <v>901</v>
      </c>
      <c r="F175" s="220" t="s">
        <v>902</v>
      </c>
      <c r="G175" s="221" t="s">
        <v>858</v>
      </c>
      <c r="H175" s="222">
        <v>1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45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135</v>
      </c>
      <c r="AT175" s="229" t="s">
        <v>130</v>
      </c>
      <c r="AU175" s="229" t="s">
        <v>90</v>
      </c>
      <c r="AY175" s="17" t="s">
        <v>128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88</v>
      </c>
      <c r="BK175" s="230">
        <f>ROUND(I175*H175,2)</f>
        <v>0</v>
      </c>
      <c r="BL175" s="17" t="s">
        <v>135</v>
      </c>
      <c r="BM175" s="229" t="s">
        <v>903</v>
      </c>
    </row>
    <row r="176" s="2" customFormat="1">
      <c r="A176" s="38"/>
      <c r="B176" s="39"/>
      <c r="C176" s="40"/>
      <c r="D176" s="231" t="s">
        <v>137</v>
      </c>
      <c r="E176" s="40"/>
      <c r="F176" s="232" t="s">
        <v>902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137</v>
      </c>
      <c r="AU176" s="17" t="s">
        <v>90</v>
      </c>
    </row>
    <row r="177" s="13" customFormat="1">
      <c r="A177" s="13"/>
      <c r="B177" s="236"/>
      <c r="C177" s="237"/>
      <c r="D177" s="231" t="s">
        <v>149</v>
      </c>
      <c r="E177" s="238" t="s">
        <v>1</v>
      </c>
      <c r="F177" s="239" t="s">
        <v>904</v>
      </c>
      <c r="G177" s="237"/>
      <c r="H177" s="238" t="s">
        <v>1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149</v>
      </c>
      <c r="AU177" s="245" t="s">
        <v>90</v>
      </c>
      <c r="AV177" s="13" t="s">
        <v>88</v>
      </c>
      <c r="AW177" s="13" t="s">
        <v>36</v>
      </c>
      <c r="AX177" s="13" t="s">
        <v>80</v>
      </c>
      <c r="AY177" s="245" t="s">
        <v>128</v>
      </c>
    </row>
    <row r="178" s="14" customFormat="1">
      <c r="A178" s="14"/>
      <c r="B178" s="246"/>
      <c r="C178" s="247"/>
      <c r="D178" s="231" t="s">
        <v>149</v>
      </c>
      <c r="E178" s="248" t="s">
        <v>1</v>
      </c>
      <c r="F178" s="249" t="s">
        <v>88</v>
      </c>
      <c r="G178" s="247"/>
      <c r="H178" s="250">
        <v>1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149</v>
      </c>
      <c r="AU178" s="256" t="s">
        <v>90</v>
      </c>
      <c r="AV178" s="14" t="s">
        <v>90</v>
      </c>
      <c r="AW178" s="14" t="s">
        <v>36</v>
      </c>
      <c r="AX178" s="14" t="s">
        <v>80</v>
      </c>
      <c r="AY178" s="256" t="s">
        <v>128</v>
      </c>
    </row>
    <row r="179" s="15" customFormat="1">
      <c r="A179" s="15"/>
      <c r="B179" s="257"/>
      <c r="C179" s="258"/>
      <c r="D179" s="231" t="s">
        <v>149</v>
      </c>
      <c r="E179" s="259" t="s">
        <v>1</v>
      </c>
      <c r="F179" s="260" t="s">
        <v>162</v>
      </c>
      <c r="G179" s="258"/>
      <c r="H179" s="261">
        <v>1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149</v>
      </c>
      <c r="AU179" s="267" t="s">
        <v>90</v>
      </c>
      <c r="AV179" s="15" t="s">
        <v>135</v>
      </c>
      <c r="AW179" s="15" t="s">
        <v>36</v>
      </c>
      <c r="AX179" s="15" t="s">
        <v>88</v>
      </c>
      <c r="AY179" s="267" t="s">
        <v>128</v>
      </c>
    </row>
    <row r="180" s="12" customFormat="1" ht="22.8" customHeight="1">
      <c r="A180" s="12"/>
      <c r="B180" s="202"/>
      <c r="C180" s="203"/>
      <c r="D180" s="204" t="s">
        <v>79</v>
      </c>
      <c r="E180" s="216" t="s">
        <v>905</v>
      </c>
      <c r="F180" s="216" t="s">
        <v>906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SUM(P181:P188)</f>
        <v>0</v>
      </c>
      <c r="Q180" s="210"/>
      <c r="R180" s="211">
        <f>SUM(R181:R188)</f>
        <v>0</v>
      </c>
      <c r="S180" s="210"/>
      <c r="T180" s="212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170</v>
      </c>
      <c r="AT180" s="214" t="s">
        <v>79</v>
      </c>
      <c r="AU180" s="214" t="s">
        <v>88</v>
      </c>
      <c r="AY180" s="213" t="s">
        <v>128</v>
      </c>
      <c r="BK180" s="215">
        <f>SUM(BK181:BK188)</f>
        <v>0</v>
      </c>
    </row>
    <row r="181" s="2" customFormat="1" ht="16.5" customHeight="1">
      <c r="A181" s="38"/>
      <c r="B181" s="39"/>
      <c r="C181" s="218" t="s">
        <v>228</v>
      </c>
      <c r="D181" s="218" t="s">
        <v>130</v>
      </c>
      <c r="E181" s="219" t="s">
        <v>907</v>
      </c>
      <c r="F181" s="220" t="s">
        <v>908</v>
      </c>
      <c r="G181" s="221" t="s">
        <v>858</v>
      </c>
      <c r="H181" s="222">
        <v>1</v>
      </c>
      <c r="I181" s="223"/>
      <c r="J181" s="224">
        <f>ROUND(I181*H181,2)</f>
        <v>0</v>
      </c>
      <c r="K181" s="220" t="s">
        <v>872</v>
      </c>
      <c r="L181" s="44"/>
      <c r="M181" s="225" t="s">
        <v>1</v>
      </c>
      <c r="N181" s="226" t="s">
        <v>45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135</v>
      </c>
      <c r="AT181" s="229" t="s">
        <v>130</v>
      </c>
      <c r="AU181" s="229" t="s">
        <v>90</v>
      </c>
      <c r="AY181" s="17" t="s">
        <v>128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88</v>
      </c>
      <c r="BK181" s="230">
        <f>ROUND(I181*H181,2)</f>
        <v>0</v>
      </c>
      <c r="BL181" s="17" t="s">
        <v>135</v>
      </c>
      <c r="BM181" s="229" t="s">
        <v>909</v>
      </c>
    </row>
    <row r="182" s="2" customFormat="1">
      <c r="A182" s="38"/>
      <c r="B182" s="39"/>
      <c r="C182" s="40"/>
      <c r="D182" s="231" t="s">
        <v>137</v>
      </c>
      <c r="E182" s="40"/>
      <c r="F182" s="232" t="s">
        <v>910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137</v>
      </c>
      <c r="AU182" s="17" t="s">
        <v>90</v>
      </c>
    </row>
    <row r="183" s="14" customFormat="1">
      <c r="A183" s="14"/>
      <c r="B183" s="246"/>
      <c r="C183" s="247"/>
      <c r="D183" s="231" t="s">
        <v>149</v>
      </c>
      <c r="E183" s="248" t="s">
        <v>1</v>
      </c>
      <c r="F183" s="249" t="s">
        <v>88</v>
      </c>
      <c r="G183" s="247"/>
      <c r="H183" s="250">
        <v>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149</v>
      </c>
      <c r="AU183" s="256" t="s">
        <v>90</v>
      </c>
      <c r="AV183" s="14" t="s">
        <v>90</v>
      </c>
      <c r="AW183" s="14" t="s">
        <v>36</v>
      </c>
      <c r="AX183" s="14" t="s">
        <v>80</v>
      </c>
      <c r="AY183" s="256" t="s">
        <v>128</v>
      </c>
    </row>
    <row r="184" s="15" customFormat="1">
      <c r="A184" s="15"/>
      <c r="B184" s="257"/>
      <c r="C184" s="258"/>
      <c r="D184" s="231" t="s">
        <v>149</v>
      </c>
      <c r="E184" s="259" t="s">
        <v>1</v>
      </c>
      <c r="F184" s="260" t="s">
        <v>162</v>
      </c>
      <c r="G184" s="258"/>
      <c r="H184" s="261">
        <v>1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149</v>
      </c>
      <c r="AU184" s="267" t="s">
        <v>90</v>
      </c>
      <c r="AV184" s="15" t="s">
        <v>135</v>
      </c>
      <c r="AW184" s="15" t="s">
        <v>36</v>
      </c>
      <c r="AX184" s="15" t="s">
        <v>88</v>
      </c>
      <c r="AY184" s="267" t="s">
        <v>128</v>
      </c>
    </row>
    <row r="185" s="2" customFormat="1" ht="16.5" customHeight="1">
      <c r="A185" s="38"/>
      <c r="B185" s="39"/>
      <c r="C185" s="218" t="s">
        <v>234</v>
      </c>
      <c r="D185" s="218" t="s">
        <v>130</v>
      </c>
      <c r="E185" s="219" t="s">
        <v>911</v>
      </c>
      <c r="F185" s="220" t="s">
        <v>912</v>
      </c>
      <c r="G185" s="221" t="s">
        <v>858</v>
      </c>
      <c r="H185" s="222">
        <v>1</v>
      </c>
      <c r="I185" s="223"/>
      <c r="J185" s="224">
        <f>ROUND(I185*H185,2)</f>
        <v>0</v>
      </c>
      <c r="K185" s="220" t="s">
        <v>872</v>
      </c>
      <c r="L185" s="44"/>
      <c r="M185" s="225" t="s">
        <v>1</v>
      </c>
      <c r="N185" s="226" t="s">
        <v>45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135</v>
      </c>
      <c r="AT185" s="229" t="s">
        <v>130</v>
      </c>
      <c r="AU185" s="229" t="s">
        <v>90</v>
      </c>
      <c r="AY185" s="17" t="s">
        <v>128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88</v>
      </c>
      <c r="BK185" s="230">
        <f>ROUND(I185*H185,2)</f>
        <v>0</v>
      </c>
      <c r="BL185" s="17" t="s">
        <v>135</v>
      </c>
      <c r="BM185" s="229" t="s">
        <v>913</v>
      </c>
    </row>
    <row r="186" s="2" customFormat="1">
      <c r="A186" s="38"/>
      <c r="B186" s="39"/>
      <c r="C186" s="40"/>
      <c r="D186" s="231" t="s">
        <v>137</v>
      </c>
      <c r="E186" s="40"/>
      <c r="F186" s="232" t="s">
        <v>914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137</v>
      </c>
      <c r="AU186" s="17" t="s">
        <v>90</v>
      </c>
    </row>
    <row r="187" s="14" customFormat="1">
      <c r="A187" s="14"/>
      <c r="B187" s="246"/>
      <c r="C187" s="247"/>
      <c r="D187" s="231" t="s">
        <v>149</v>
      </c>
      <c r="E187" s="248" t="s">
        <v>1</v>
      </c>
      <c r="F187" s="249" t="s">
        <v>88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149</v>
      </c>
      <c r="AU187" s="256" t="s">
        <v>90</v>
      </c>
      <c r="AV187" s="14" t="s">
        <v>90</v>
      </c>
      <c r="AW187" s="14" t="s">
        <v>36</v>
      </c>
      <c r="AX187" s="14" t="s">
        <v>80</v>
      </c>
      <c r="AY187" s="256" t="s">
        <v>128</v>
      </c>
    </row>
    <row r="188" s="15" customFormat="1">
      <c r="A188" s="15"/>
      <c r="B188" s="257"/>
      <c r="C188" s="258"/>
      <c r="D188" s="231" t="s">
        <v>149</v>
      </c>
      <c r="E188" s="259" t="s">
        <v>1</v>
      </c>
      <c r="F188" s="260" t="s">
        <v>162</v>
      </c>
      <c r="G188" s="258"/>
      <c r="H188" s="261">
        <v>1</v>
      </c>
      <c r="I188" s="262"/>
      <c r="J188" s="258"/>
      <c r="K188" s="258"/>
      <c r="L188" s="263"/>
      <c r="M188" s="282"/>
      <c r="N188" s="283"/>
      <c r="O188" s="283"/>
      <c r="P188" s="283"/>
      <c r="Q188" s="283"/>
      <c r="R188" s="283"/>
      <c r="S188" s="283"/>
      <c r="T188" s="28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7" t="s">
        <v>149</v>
      </c>
      <c r="AU188" s="267" t="s">
        <v>90</v>
      </c>
      <c r="AV188" s="15" t="s">
        <v>135</v>
      </c>
      <c r="AW188" s="15" t="s">
        <v>36</v>
      </c>
      <c r="AX188" s="15" t="s">
        <v>88</v>
      </c>
      <c r="AY188" s="267" t="s">
        <v>128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tVI3tHQd/ThThYIZBwRD9lTijrJ/qfCoxfOgZGX/Lk0udxmpxpUz0h1YcEVox803ePIh2IB6OF0Coz0UpQT2mg==" hashValue="MKsSMEF8xGEnlAlG8M5/Nnm/n8LTBjW8dC6/grcq13N8ZuevUy/RAyqszDGGhqVvIZwxJ9gpZvx73cVCQ/jszQ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DESKTOP-SS04TDM\VK PROJEKT</dc:creator>
  <cp:lastModifiedBy>DESKTOP-SS04TDM\VK PROJEKT</cp:lastModifiedBy>
  <dcterms:created xsi:type="dcterms:W3CDTF">2023-02-09T08:25:56Z</dcterms:created>
  <dcterms:modified xsi:type="dcterms:W3CDTF">2023-02-09T08:26:02Z</dcterms:modified>
</cp:coreProperties>
</file>