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2\M22-046 Holice, ul. Puškinova- vodovod\rozpočty\aktualizace 2024\"/>
    </mc:Choice>
  </mc:AlternateContent>
  <bookViews>
    <workbookView xWindow="0" yWindow="0" windowWidth="0" windowHeight="0"/>
  </bookViews>
  <sheets>
    <sheet name="Rekapitulace stavby" sheetId="1" r:id="rId1"/>
    <sheet name="01 - Vodovod" sheetId="2" r:id="rId2"/>
    <sheet name="02 - Vedlejší a ostatní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Vodovod'!$C$126:$K$474</definedName>
    <definedName name="_xlnm.Print_Area" localSheetId="1">'01 - Vodovod'!$C$4:$J$76,'01 - Vodovod'!$C$82:$J$108,'01 - Vodovod'!$C$114:$K$474</definedName>
    <definedName name="_xlnm.Print_Titles" localSheetId="1">'01 - Vodovod'!$126:$126</definedName>
    <definedName name="_xlnm._FilterDatabase" localSheetId="2" hidden="1">'02 - Vedlejší a ostatní n...'!$C$123:$K$152</definedName>
    <definedName name="_xlnm.Print_Area" localSheetId="2">'02 - Vedlejší a ostatní n...'!$C$4:$J$76,'02 - Vedlejší a ostatní n...'!$C$82:$J$105,'02 - Vedlejší a ostatní n...'!$C$111:$K$152</definedName>
    <definedName name="_xlnm.Print_Titles" localSheetId="2">'02 - Vedlejší a ostatní n...'!$123:$123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2" r="J37"/>
  <c r="J36"/>
  <c i="1" r="AY95"/>
  <c i="2" r="J35"/>
  <c i="1" r="AX95"/>
  <c i="2"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T465"/>
  <c r="R466"/>
  <c r="R465"/>
  <c r="P466"/>
  <c r="P465"/>
  <c r="BI463"/>
  <c r="BH463"/>
  <c r="BG463"/>
  <c r="BF463"/>
  <c r="T463"/>
  <c r="R463"/>
  <c r="P463"/>
  <c r="BI461"/>
  <c r="BH461"/>
  <c r="BG461"/>
  <c r="BF461"/>
  <c r="T461"/>
  <c r="R461"/>
  <c r="P461"/>
  <c r="BI456"/>
  <c r="BH456"/>
  <c r="BG456"/>
  <c r="BF456"/>
  <c r="T456"/>
  <c r="R456"/>
  <c r="P456"/>
  <c r="BI453"/>
  <c r="BH453"/>
  <c r="BG453"/>
  <c r="BF453"/>
  <c r="T453"/>
  <c r="R453"/>
  <c r="P453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2"/>
  <c r="BH362"/>
  <c r="BG362"/>
  <c r="BF362"/>
  <c r="T362"/>
  <c r="R362"/>
  <c r="P362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44"/>
  <c r="BH344"/>
  <c r="BG344"/>
  <c r="BF344"/>
  <c r="T344"/>
  <c r="R344"/>
  <c r="P344"/>
  <c r="BI338"/>
  <c r="BH338"/>
  <c r="BG338"/>
  <c r="BF338"/>
  <c r="T338"/>
  <c r="R338"/>
  <c r="P338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5"/>
  <c r="BH315"/>
  <c r="BG315"/>
  <c r="BF315"/>
  <c r="T315"/>
  <c r="R315"/>
  <c r="P315"/>
  <c r="BI309"/>
  <c r="BH309"/>
  <c r="BG309"/>
  <c r="BF309"/>
  <c r="T309"/>
  <c r="R309"/>
  <c r="P309"/>
  <c r="BI303"/>
  <c r="BH303"/>
  <c r="BG303"/>
  <c r="BF303"/>
  <c r="T303"/>
  <c r="R303"/>
  <c r="P303"/>
  <c r="BI292"/>
  <c r="BH292"/>
  <c r="BG292"/>
  <c r="BF292"/>
  <c r="T292"/>
  <c r="R292"/>
  <c r="P292"/>
  <c r="BI287"/>
  <c r="BH287"/>
  <c r="BG287"/>
  <c r="BF287"/>
  <c r="T287"/>
  <c r="R287"/>
  <c r="P287"/>
  <c r="BI281"/>
  <c r="BH281"/>
  <c r="BG281"/>
  <c r="BF281"/>
  <c r="T281"/>
  <c r="R281"/>
  <c r="P281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6"/>
  <c r="BH266"/>
  <c r="BG266"/>
  <c r="BF266"/>
  <c r="T266"/>
  <c r="R266"/>
  <c r="P266"/>
  <c r="BI260"/>
  <c r="BH260"/>
  <c r="BG260"/>
  <c r="BF260"/>
  <c r="T260"/>
  <c r="R260"/>
  <c r="P260"/>
  <c r="BI256"/>
  <c r="BH256"/>
  <c r="BG256"/>
  <c r="BF256"/>
  <c r="T256"/>
  <c r="R256"/>
  <c r="P256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3"/>
  <c r="BH223"/>
  <c r="BG223"/>
  <c r="BF223"/>
  <c r="T223"/>
  <c r="R223"/>
  <c r="P223"/>
  <c r="BI217"/>
  <c r="BH217"/>
  <c r="BG217"/>
  <c r="BF217"/>
  <c r="T217"/>
  <c r="R217"/>
  <c r="P217"/>
  <c r="BI206"/>
  <c r="BH206"/>
  <c r="BG206"/>
  <c r="BF206"/>
  <c r="T206"/>
  <c r="R206"/>
  <c r="P20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R164"/>
  <c r="P164"/>
  <c r="BI154"/>
  <c r="BH154"/>
  <c r="BG154"/>
  <c r="BF154"/>
  <c r="T154"/>
  <c r="R154"/>
  <c r="P154"/>
  <c r="BI146"/>
  <c r="BH146"/>
  <c r="BG146"/>
  <c r="BF146"/>
  <c r="T146"/>
  <c r="R146"/>
  <c r="P146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1" r="L90"/>
  <c r="AM90"/>
  <c r="AM89"/>
  <c r="L89"/>
  <c r="AM87"/>
  <c r="L87"/>
  <c r="L85"/>
  <c r="L84"/>
  <c i="2" r="BK406"/>
  <c r="J395"/>
  <c r="J372"/>
  <c r="BK266"/>
  <c r="J461"/>
  <c r="J397"/>
  <c r="BK368"/>
  <c r="J185"/>
  <c r="J438"/>
  <c r="BK367"/>
  <c r="BK242"/>
  <c r="J136"/>
  <c r="BK447"/>
  <c r="BK396"/>
  <c r="J353"/>
  <c r="BK167"/>
  <c r="BK418"/>
  <c r="J390"/>
  <c r="J242"/>
  <c r="J154"/>
  <c r="J410"/>
  <c r="BK371"/>
  <c r="BK164"/>
  <c r="BK424"/>
  <c r="J403"/>
  <c r="J385"/>
  <c r="BK353"/>
  <c r="J174"/>
  <c r="BK395"/>
  <c r="BK309"/>
  <c r="BK185"/>
  <c i="3" r="J144"/>
  <c r="J147"/>
  <c i="2" r="J452"/>
  <c r="BK397"/>
  <c r="BK317"/>
  <c r="J146"/>
  <c r="BK417"/>
  <c r="BK389"/>
  <c r="J256"/>
  <c r="BK466"/>
  <c r="BK372"/>
  <c r="BK260"/>
  <c r="J191"/>
  <c r="J449"/>
  <c r="J412"/>
  <c r="J384"/>
  <c r="BK181"/>
  <c r="BK453"/>
  <c r="J406"/>
  <c r="J376"/>
  <c r="J237"/>
  <c r="J428"/>
  <c r="J392"/>
  <c r="J356"/>
  <c r="BK234"/>
  <c r="J456"/>
  <c r="J398"/>
  <c r="BK376"/>
  <c r="J260"/>
  <c r="BK422"/>
  <c r="J388"/>
  <c r="BK191"/>
  <c i="3" r="BK149"/>
  <c r="BK139"/>
  <c r="BK144"/>
  <c r="J134"/>
  <c i="2" r="J446"/>
  <c r="J393"/>
  <c r="J369"/>
  <c r="BK246"/>
  <c r="J419"/>
  <c r="BK385"/>
  <c r="J274"/>
  <c r="J447"/>
  <c r="J383"/>
  <c r="J279"/>
  <c r="BK174"/>
  <c r="J421"/>
  <c r="BK409"/>
  <c r="BK369"/>
  <c r="J246"/>
  <c r="BK461"/>
  <c r="BK411"/>
  <c r="BK382"/>
  <c r="J269"/>
  <c r="BK434"/>
  <c r="J400"/>
  <c r="BK329"/>
  <c r="BK136"/>
  <c r="J430"/>
  <c r="BK400"/>
  <c r="BK375"/>
  <c r="BK223"/>
  <c r="J413"/>
  <c r="BK380"/>
  <c r="BK206"/>
  <c i="3" r="J151"/>
  <c r="BK129"/>
  <c r="BK127"/>
  <c r="BK152"/>
  <c i="2" r="BK415"/>
  <c r="BK398"/>
  <c r="BK356"/>
  <c r="J195"/>
  <c r="BK438"/>
  <c r="BK394"/>
  <c r="BK381"/>
  <c r="J223"/>
  <c r="BK446"/>
  <c r="BK370"/>
  <c r="BK338"/>
  <c r="J453"/>
  <c r="J416"/>
  <c r="BK384"/>
  <c r="BK132"/>
  <c r="J422"/>
  <c r="J401"/>
  <c r="BK379"/>
  <c r="BK193"/>
  <c r="BK401"/>
  <c r="J368"/>
  <c i="3" r="BK151"/>
  <c r="BK147"/>
  <c r="BK134"/>
  <c r="J140"/>
  <c i="2" r="J472"/>
  <c r="BK404"/>
  <c r="BK378"/>
  <c r="BK292"/>
  <c r="J132"/>
  <c r="BK392"/>
  <c r="J315"/>
  <c r="J206"/>
  <c r="BK410"/>
  <c r="J329"/>
  <c r="BK229"/>
  <c r="J466"/>
  <c r="J414"/>
  <c r="BK393"/>
  <c r="BK269"/>
  <c r="J469"/>
  <c r="BK413"/>
  <c r="J379"/>
  <c r="BK256"/>
  <c r="BK456"/>
  <c r="J415"/>
  <c r="J380"/>
  <c r="J317"/>
  <c r="BK452"/>
  <c r="J408"/>
  <c r="J389"/>
  <c r="BK281"/>
  <c r="J167"/>
  <c r="J402"/>
  <c r="J287"/>
  <c i="3" r="J127"/>
  <c r="J138"/>
  <c r="BK140"/>
  <c r="BK142"/>
  <c i="2" r="J434"/>
  <c r="BK390"/>
  <c r="BK287"/>
  <c r="J463"/>
  <c r="BK408"/>
  <c r="BK279"/>
  <c r="BK146"/>
  <c r="J404"/>
  <c r="J309"/>
  <c r="BK217"/>
  <c r="BK469"/>
  <c r="BK416"/>
  <c r="BK388"/>
  <c r="BK303"/>
  <c r="J130"/>
  <c r="BK423"/>
  <c r="J378"/>
  <c r="J292"/>
  <c r="BK442"/>
  <c r="J418"/>
  <c r="J391"/>
  <c r="J323"/>
  <c r="BK472"/>
  <c r="J417"/>
  <c r="BK383"/>
  <c r="BK237"/>
  <c r="BK130"/>
  <c r="BK391"/>
  <c r="J229"/>
  <c i="3" r="J142"/>
  <c r="J128"/>
  <c r="J152"/>
  <c r="BK138"/>
  <c i="2" r="J411"/>
  <c r="J394"/>
  <c r="J367"/>
  <c r="J217"/>
  <c r="J442"/>
  <c r="BK403"/>
  <c r="J375"/>
  <c r="BK180"/>
  <c r="BK407"/>
  <c r="J281"/>
  <c r="J224"/>
  <c i="1" r="AS94"/>
  <c i="2" r="J338"/>
  <c r="J180"/>
  <c r="BK428"/>
  <c r="J387"/>
  <c r="J344"/>
  <c r="J189"/>
  <c r="BK421"/>
  <c r="BK360"/>
  <c r="BK315"/>
  <c r="BK463"/>
  <c r="BK412"/>
  <c r="J381"/>
  <c r="BK274"/>
  <c r="BK154"/>
  <c r="J399"/>
  <c r="BK323"/>
  <c r="BK189"/>
  <c i="3" r="J132"/>
  <c r="BK128"/>
  <c r="J129"/>
  <c i="2" r="J409"/>
  <c r="BK399"/>
  <c r="J382"/>
  <c r="J303"/>
  <c r="BK449"/>
  <c r="BK405"/>
  <c r="J362"/>
  <c r="J164"/>
  <c r="BK387"/>
  <c r="J266"/>
  <c r="J181"/>
  <c r="J423"/>
  <c r="J405"/>
  <c r="BK362"/>
  <c r="BK195"/>
  <c r="BK430"/>
  <c r="BK402"/>
  <c r="J371"/>
  <c r="J193"/>
  <c r="J424"/>
  <c r="J407"/>
  <c r="BK344"/>
  <c r="BK224"/>
  <c r="BK419"/>
  <c r="J396"/>
  <c r="J370"/>
  <c r="J234"/>
  <c r="BK414"/>
  <c r="J360"/>
  <c i="3" r="J149"/>
  <c r="BK132"/>
  <c r="J139"/>
  <c i="2" l="1" r="T129"/>
  <c r="T268"/>
  <c r="BK366"/>
  <c r="J366"/>
  <c r="J102"/>
  <c r="T451"/>
  <c r="P278"/>
  <c r="R291"/>
  <c r="R427"/>
  <c r="R468"/>
  <c r="R467"/>
  <c r="BK268"/>
  <c r="J268"/>
  <c r="J99"/>
  <c r="R268"/>
  <c r="P291"/>
  <c r="T427"/>
  <c r="R129"/>
  <c r="P268"/>
  <c r="BK291"/>
  <c r="J291"/>
  <c r="J101"/>
  <c r="BK427"/>
  <c r="J427"/>
  <c r="J103"/>
  <c r="BK468"/>
  <c r="J468"/>
  <c r="J107"/>
  <c r="T291"/>
  <c r="P427"/>
  <c i="3" r="BK126"/>
  <c r="BK125"/>
  <c r="BK131"/>
  <c r="BK130"/>
  <c r="J130"/>
  <c r="J99"/>
  <c i="2" r="BK129"/>
  <c r="J129"/>
  <c r="J98"/>
  <c r="BK278"/>
  <c r="J278"/>
  <c r="J100"/>
  <c r="R366"/>
  <c r="P451"/>
  <c r="T468"/>
  <c r="T467"/>
  <c i="3" r="P126"/>
  <c r="P125"/>
  <c r="T131"/>
  <c r="T130"/>
  <c r="R137"/>
  <c r="R136"/>
  <c i="2" r="R278"/>
  <c r="T366"/>
  <c r="BK451"/>
  <c r="J451"/>
  <c r="J104"/>
  <c i="3" r="R126"/>
  <c r="R125"/>
  <c r="P131"/>
  <c r="P130"/>
  <c r="P137"/>
  <c r="P136"/>
  <c i="2" r="P129"/>
  <c r="P128"/>
  <c r="P127"/>
  <c i="1" r="AU95"/>
  <c i="2" r="T278"/>
  <c r="P366"/>
  <c r="R451"/>
  <c r="P468"/>
  <c r="P467"/>
  <c i="3" r="T126"/>
  <c r="T125"/>
  <c r="R131"/>
  <c r="R130"/>
  <c r="BK137"/>
  <c r="J137"/>
  <c r="J102"/>
  <c r="T137"/>
  <c r="T136"/>
  <c r="BK146"/>
  <c r="J146"/>
  <c r="J104"/>
  <c r="P146"/>
  <c r="P145"/>
  <c r="R146"/>
  <c r="R145"/>
  <c r="T146"/>
  <c r="T145"/>
  <c i="2" r="BK465"/>
  <c r="J465"/>
  <c r="J105"/>
  <c i="3" r="BE139"/>
  <c r="BE142"/>
  <c r="E85"/>
  <c r="BE127"/>
  <c r="BE134"/>
  <c i="2" r="BK128"/>
  <c r="J128"/>
  <c r="J97"/>
  <c r="BK467"/>
  <c r="J467"/>
  <c r="J106"/>
  <c i="3" r="J89"/>
  <c r="BE152"/>
  <c r="BE147"/>
  <c r="BE149"/>
  <c r="F92"/>
  <c r="BE151"/>
  <c r="BE140"/>
  <c r="BE128"/>
  <c r="BE129"/>
  <c r="BE132"/>
  <c r="BE138"/>
  <c r="BE144"/>
  <c i="2" r="E85"/>
  <c r="BE130"/>
  <c r="BE136"/>
  <c r="BE146"/>
  <c r="BE164"/>
  <c r="BE167"/>
  <c r="BE266"/>
  <c r="BE269"/>
  <c r="BE329"/>
  <c r="BE370"/>
  <c r="BE372"/>
  <c r="BE375"/>
  <c r="BE376"/>
  <c r="BE389"/>
  <c r="BE405"/>
  <c r="BE408"/>
  <c r="BE423"/>
  <c r="BE428"/>
  <c r="BE430"/>
  <c r="BE442"/>
  <c r="BE446"/>
  <c r="BE453"/>
  <c r="BE132"/>
  <c r="BE246"/>
  <c r="BE362"/>
  <c r="BE367"/>
  <c r="BE368"/>
  <c r="BE371"/>
  <c r="BE393"/>
  <c r="BE395"/>
  <c r="BE406"/>
  <c r="BE438"/>
  <c r="BE469"/>
  <c r="F92"/>
  <c r="BE369"/>
  <c r="BE388"/>
  <c r="BE396"/>
  <c r="BE398"/>
  <c r="BE401"/>
  <c r="BE402"/>
  <c r="BE411"/>
  <c r="BE181"/>
  <c r="BE281"/>
  <c r="BE384"/>
  <c r="BE397"/>
  <c r="BE404"/>
  <c r="BE407"/>
  <c r="BE414"/>
  <c r="BE417"/>
  <c r="BE449"/>
  <c r="BE154"/>
  <c r="BE185"/>
  <c r="BE189"/>
  <c r="BE206"/>
  <c r="BE217"/>
  <c r="BE224"/>
  <c r="BE256"/>
  <c r="BE260"/>
  <c r="BE274"/>
  <c r="BE279"/>
  <c r="BE317"/>
  <c r="BE323"/>
  <c r="BE382"/>
  <c r="BE385"/>
  <c r="BE390"/>
  <c r="BE403"/>
  <c r="BE418"/>
  <c r="BE472"/>
  <c r="J89"/>
  <c r="BE195"/>
  <c r="BE315"/>
  <c r="BE344"/>
  <c r="BE356"/>
  <c r="BE360"/>
  <c r="BE379"/>
  <c r="BE380"/>
  <c r="BE381"/>
  <c r="BE392"/>
  <c r="BE394"/>
  <c r="BE415"/>
  <c r="BE416"/>
  <c r="BE419"/>
  <c r="BE422"/>
  <c r="BE424"/>
  <c r="BE452"/>
  <c r="BE456"/>
  <c r="BE193"/>
  <c r="BE242"/>
  <c r="BE287"/>
  <c r="BE292"/>
  <c r="BE303"/>
  <c r="BE353"/>
  <c r="BE378"/>
  <c r="BE383"/>
  <c r="BE399"/>
  <c r="BE400"/>
  <c r="BE409"/>
  <c r="BE410"/>
  <c r="BE412"/>
  <c r="BE421"/>
  <c r="BE434"/>
  <c r="BE174"/>
  <c r="BE180"/>
  <c r="BE191"/>
  <c r="BE223"/>
  <c r="BE229"/>
  <c r="BE234"/>
  <c r="BE237"/>
  <c r="BE309"/>
  <c r="BE338"/>
  <c r="BE387"/>
  <c r="BE391"/>
  <c r="BE413"/>
  <c r="BE447"/>
  <c r="BE461"/>
  <c r="BE463"/>
  <c r="BE466"/>
  <c i="3" r="F36"/>
  <c i="1" r="BC96"/>
  <c i="3" r="F34"/>
  <c i="1" r="BA96"/>
  <c i="2" r="J34"/>
  <c i="1" r="AW95"/>
  <c i="3" r="J34"/>
  <c i="1" r="AW96"/>
  <c i="2" r="F37"/>
  <c i="1" r="BD95"/>
  <c i="2" r="F36"/>
  <c i="1" r="BC95"/>
  <c i="3" r="F35"/>
  <c i="1" r="BB96"/>
  <c i="3" r="F37"/>
  <c i="1" r="BD96"/>
  <c i="2" r="F35"/>
  <c i="1" r="BB95"/>
  <c i="2" r="F34"/>
  <c i="1" r="BA95"/>
  <c i="3" l="1" r="R124"/>
  <c r="P124"/>
  <c i="1" r="AU96"/>
  <c i="3" r="T124"/>
  <c i="2" r="R128"/>
  <c r="R127"/>
  <c r="T128"/>
  <c r="T127"/>
  <c i="3" r="J125"/>
  <c r="J97"/>
  <c r="J126"/>
  <c r="J98"/>
  <c r="J131"/>
  <c r="J100"/>
  <c r="BK136"/>
  <c r="J136"/>
  <c r="J101"/>
  <c r="BK145"/>
  <c r="J145"/>
  <c r="J103"/>
  <c i="2" r="BK127"/>
  <c r="J127"/>
  <c r="J96"/>
  <c i="1" r="AU94"/>
  <c i="2" r="F33"/>
  <c i="1" r="AZ95"/>
  <c r="BB94"/>
  <c r="AX94"/>
  <c i="3" r="J33"/>
  <c i="1" r="AV96"/>
  <c r="AT96"/>
  <c r="BC94"/>
  <c r="W32"/>
  <c i="3" r="F33"/>
  <c i="1" r="AZ96"/>
  <c i="2" r="J33"/>
  <c i="1" r="AV95"/>
  <c r="AT95"/>
  <c r="BD94"/>
  <c r="W33"/>
  <c r="BA94"/>
  <c r="W30"/>
  <c i="3" l="1" r="BK124"/>
  <c r="J124"/>
  <c r="J96"/>
  <c i="1" r="AY94"/>
  <c r="W31"/>
  <c r="AZ94"/>
  <c r="AV94"/>
  <c r="AK29"/>
  <c r="AW94"/>
  <c r="AK30"/>
  <c i="2" r="J30"/>
  <c i="1" r="AG95"/>
  <c i="2" l="1" r="J39"/>
  <c i="1" r="AN95"/>
  <c i="3" r="J30"/>
  <c i="1" r="AG96"/>
  <c r="AT94"/>
  <c r="W29"/>
  <c i="3" l="1" r="J39"/>
  <c i="1" r="AN96"/>
  <c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<sst xmlns="http://schemas.openxmlformats.org/spreadsheetml/2006/main">
  <si>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</si>
  <si>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</si>
  <si>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</si>
  <si>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</si>
  <si>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</si>
  <si>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{90b92a62-926c-4e50-9ee1-2237d11f5da9}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</si>
  <si>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</si>
  <si>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</si>
  <si>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</si>
  <si>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</si>
  <si>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</si>
  <si>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</si>
  <si>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</si>
  <si>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</si>
  <si>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M22/046(2024)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</si>
  <si>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</si>
  <si>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</si>
  <si>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Holice, ul. Puškinova - vodovod</t>
  </si>
  <si>
    <t>KSO:</t>
  </si>
  <si>
    <t>CC-CZ:</t>
  </si>
  <si>
    <t>Místo:</t>
  </si>
  <si>
    <t>Holice</t>
  </si>
  <si>
    <t>Datum:</t>
  </si>
  <si>
    <t>24. 1. 2024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</si>
  <si>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</si>
  <si>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</si>
  <si>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</si>
  <si>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</si>
  <si>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</si>
  <si>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</si>
  <si>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</si>
  <si>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</si>
  <si>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</si>
  <si>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</si>
  <si>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</si>
  <si>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</si>
  <si>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</si>
  <si>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</si>
  <si>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Leona Šaldová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</si>
  <si>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</si>
  <si>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</si>
  <si>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</si>
  <si>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</si>
  <si>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</si>
  <si>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</si>
  <si>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</si>
  <si>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</si>
  <si>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</si>
  <si>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</si>
  <si>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</si>
  <si>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</si>
  <si>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</si>
  <si>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</si>
  <si>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</si>
  <si>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</si>
  <si>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</si>
  <si>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</si>
  <si>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</si>
  <si>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</si>
  <si>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</si>
  <si>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</si>
  <si>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</si>
  <si>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</si>
  <si>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</si>
  <si>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</si>
  <si>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</si>
  <si>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</si>
  <si>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</si>
  <si>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</si>
  <si>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</si>
  <si>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</si>
  <si>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</si>
  <si>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</si>
  <si>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</si>
  <si>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</si>
  <si>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</si>
  <si>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</si>
  <si>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</si>
  <si>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</si>
  <si>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</si>
  <si>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</si>
  <si>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</si>
  <si>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</si>
  <si>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</si>
  <si>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</si>
  <si>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</si>
  <si>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</si>
  <si>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</t>
  </si>
  <si>
    <t>STA</t>
  </si>
  <si>
    <t>1</t>
  </si>
  <si>
    <t>{81763961-08e9-4936-832e-53acb0be53bd}</t>
  </si>
  <si>
    <t>2</t>
  </si>
  <si>
    <t>02</t>
  </si>
  <si>
    <t>Vedlejší a ostatní náklady</t>
  </si>
  <si>
    <t>{b89e067f-01ca-4252-bade-0fdc67fabe30}</t>
  </si>
  <si>
    <t>KRYCÍ LIST SOUPISU PRACÍ</t>
  </si>
  <si>
    <t>Objekt:</t>
  </si>
  <si>
    <t>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</si>
  <si>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</si>
  <si>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</si>
  <si>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</si>
  <si>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</si>
  <si>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</si>
  <si>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</si>
  <si>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</si>
  <si>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</si>
  <si>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</si>
  <si>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</si>
  <si>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</si>
  <si>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</si>
  <si>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</si>
  <si>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</si>
  <si>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</si>
  <si>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</si>
  <si>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</si>
  <si>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</si>
  <si>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</si>
  <si>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</si>
  <si>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</si>
  <si>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</si>
  <si>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</si>
  <si>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</si>
  <si>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</si>
  <si>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</si>
  <si>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</si>
  <si>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</si>
  <si>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</si>
  <si>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</si>
  <si>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</si>
  <si>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</si>
  <si>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</si>
  <si>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</si>
  <si>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</si>
  <si>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</si>
  <si>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</si>
  <si>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2024 01</t>
  </si>
  <si>
    <t>4</t>
  </si>
  <si>
    <t>-161193217</t>
  </si>
  <si>
    <t>VV</t>
  </si>
  <si>
    <t>29,5*1,5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</si>
  <si>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</si>
  <si>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</si>
  <si>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-1491562328</t>
  </si>
  <si>
    <t>D.1.b.2</t>
  </si>
  <si>
    <t>délky dle tabulky kubatur</t>
  </si>
  <si>
    <t>5,72*1,5</t>
  </si>
  <si>
    <t>3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</si>
  <si>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</si>
  <si>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</si>
  <si>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-1962368777</t>
  </si>
  <si>
    <t>518,28*1,0 "místní asf</t>
  </si>
  <si>
    <t>5,72*1,0 "zámková dlažba</t>
  </si>
  <si>
    <t>Mezisoučet</t>
  </si>
  <si>
    <t>44,0*1,0 "místní asf</t>
  </si>
  <si>
    <t>29,5*1,0 "dlažba</t>
  </si>
  <si>
    <t>Součet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</si>
  <si>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</si>
  <si>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</si>
  <si>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1504951839</t>
  </si>
  <si>
    <t>8,5*1,0 "asf. chodník</t>
  </si>
  <si>
    <t>provizorní povrch</t>
  </si>
  <si>
    <t>5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</si>
  <si>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</si>
  <si>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</si>
  <si>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-648514555</t>
  </si>
  <si>
    <t>5,72*1,5 "zámková dlažba</t>
  </si>
  <si>
    <t>29,5*1,5 "dlažba</t>
  </si>
  <si>
    <t>6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</si>
  <si>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</si>
  <si>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</si>
  <si>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1605219679</t>
  </si>
  <si>
    <t>7</t>
  </si>
  <si>
    <t>113154124-R</t>
  </si>
  <si>
    <t xml:space="preserve">Frézování živičného podkladu nebo krytu  s naložením na dopravní prostředek plochy do 500 m2 bez překážek v trase pruhu šířky přes 0,5 m do 1 m, tloušťky vrstvy 70 mm</t>
  </si>
  <si>
    <t>-249425178</t>
  </si>
  <si>
    <t>P</t>
  </si>
  <si>
    <t>Poznámka k položce:_x000d_
hmotnost sutě 0,256 t/m2</t>
  </si>
  <si>
    <t>8</t>
  </si>
  <si>
    <t>113154222</t>
  </si>
  <si>
    <t>Frézování živičného podkladu nebo krytu s naložením na dopravní prostředek plochy přes 500 do 1 000 m2 bez překážek v trase pruhu šířky do 1 m, tloušťky vrstvy 40 mm</t>
  </si>
  <si>
    <t>744084476</t>
  </si>
  <si>
    <t>518,28*1,4 "místní asf</t>
  </si>
  <si>
    <t>44,0*1,4 "místní asf</t>
  </si>
  <si>
    <t>9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</si>
  <si>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</si>
  <si>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</si>
  <si>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</si>
  <si>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739703890</t>
  </si>
  <si>
    <t>10</t>
  </si>
  <si>
    <t>115101201</t>
  </si>
  <si>
    <t>Čerpání vody na dopravní výšku do 10 m s uvažovaným průměrným přítokem do 500 l/min</t>
  </si>
  <si>
    <t>hod</t>
  </si>
  <si>
    <t>-1109157219</t>
  </si>
  <si>
    <t>524,0/10,0*24</t>
  </si>
  <si>
    <t>82,0/10,0*24</t>
  </si>
  <si>
    <t>11</t>
  </si>
  <si>
    <t>115101301</t>
  </si>
  <si>
    <t>Pohotovost záložní čerpací soupravy pro dopravní výšku do 10 m s uvažovaným průměrným přítokem do 500 l/min</t>
  </si>
  <si>
    <t>den</t>
  </si>
  <si>
    <t>-467526750</t>
  </si>
  <si>
    <t>524,0/10,0</t>
  </si>
  <si>
    <t>82,0/10,0</t>
  </si>
  <si>
    <t>12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</si>
  <si>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</si>
  <si>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</si>
  <si>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774734627</t>
  </si>
  <si>
    <t>6*1,0</t>
  </si>
  <si>
    <t>13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</si>
  <si>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</si>
  <si>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</si>
  <si>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-910348417</t>
  </si>
  <si>
    <t>14*1,0</t>
  </si>
  <si>
    <t>14</t>
  </si>
  <si>
    <t>130001101</t>
  </si>
  <si>
    <t>Příplatek k cenám hloubených vykopávek za ztížení vykopávky v blízkosti podzemního vedení nebo výbušnin pro jakoukoliv třídu horniny</t>
  </si>
  <si>
    <t>m3</t>
  </si>
  <si>
    <t>715105698</t>
  </si>
  <si>
    <t>(14+6)*2*0,5*1,0*(1,62+0,15)</t>
  </si>
  <si>
    <t>132254205</t>
  </si>
  <si>
    <t>Hloubení zapažených rýh šířky přes 800 do 2 000 mm strojně s urovnáním dna do předepsaného profilu a spádu v hornině třídy těžitelnosti I skupiny 3 přes 500 do 1 000 m3</t>
  </si>
  <si>
    <t>105123929</t>
  </si>
  <si>
    <t>dle tabulky kubatur</t>
  </si>
  <si>
    <t>50% výkopu</t>
  </si>
  <si>
    <t>618,35*0,5</t>
  </si>
  <si>
    <t>524,0*((0,2+0,1)/2*1,0)*0,5</t>
  </si>
  <si>
    <t>100,36*0,5</t>
  </si>
  <si>
    <t>82,0*((0,2+0,1)/2*1,0)*0,5</t>
  </si>
  <si>
    <t>16</t>
  </si>
  <si>
    <t>132354205</t>
  </si>
  <si>
    <t>Hloubení zapažených rýh šířky přes 800 do 2 000 mm strojně s urovnáním dna do předepsaného profilu a spádu v hornině třídy těžitelnosti II skupiny 4 přes 500 do 1 000 m3</t>
  </si>
  <si>
    <t>1835744027</t>
  </si>
  <si>
    <t>17</t>
  </si>
  <si>
    <t>151811131</t>
  </si>
  <si>
    <t>Zřízení pažicích boxů pro pažení a rozepření stěn rýh podzemního vedení hloubka výkopu do 4 m, šířka do 1,2 m</t>
  </si>
  <si>
    <t>1344397672</t>
  </si>
  <si>
    <t>1697,48</t>
  </si>
  <si>
    <t>262,4</t>
  </si>
  <si>
    <t>18</t>
  </si>
  <si>
    <t>151811231</t>
  </si>
  <si>
    <t>Odstranění pažicích boxů pro pažení a rozepření stěn rýh podzemního vedení hloubka výkopu do 4 m, šířka do 1,2 m</t>
  </si>
  <si>
    <t>-1243835631</t>
  </si>
  <si>
    <t>19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</si>
  <si>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</si>
  <si>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</si>
  <si>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-1743285169</t>
  </si>
  <si>
    <t>zemina na meziskládku a zpět</t>
  </si>
  <si>
    <t>1,52*2</t>
  </si>
  <si>
    <t>20,1*2</t>
  </si>
  <si>
    <t>20</t>
  </si>
  <si>
    <t>162751116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</si>
  <si>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</si>
  <si>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639483881</t>
  </si>
  <si>
    <t>přebytečná zemina</t>
  </si>
  <si>
    <t>404,805</t>
  </si>
  <si>
    <t>-(1,52+20,1)</t>
  </si>
  <si>
    <t>162751136</t>
  </si>
  <si>
    <t>Vodorovné přemístění výkopku nebo sypaniny po suchu na obvyklém dopravním prostředku, bez naložení výkopku, avšak se složením bez rozhrnutí z horniny třídy těžitelnosti II skupiny 4 a 5 na vzdálenost přes 8 000 do 9 000 m</t>
  </si>
  <si>
    <t>-1754926177</t>
  </si>
  <si>
    <t>22</t>
  </si>
  <si>
    <t>167151101</t>
  </si>
  <si>
    <t>Nakládání, skládání a překládání neulehlého výkopku nebo sypaniny strojně nakládání, množství do 100 m3, z horniny třídy těžitelnosti I, skupiny 1 až 3</t>
  </si>
  <si>
    <t>793078687</t>
  </si>
  <si>
    <t>zemina z meziskládky</t>
  </si>
  <si>
    <t>1,52</t>
  </si>
  <si>
    <t>20,1</t>
  </si>
  <si>
    <t>23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</si>
  <si>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</si>
  <si>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</si>
  <si>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</si>
  <si>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</si>
  <si>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1595845854</t>
  </si>
  <si>
    <t>383,185*1,8</t>
  </si>
  <si>
    <t>404,805*1,8</t>
  </si>
  <si>
    <t>24</t>
  </si>
  <si>
    <t>174101101</t>
  </si>
  <si>
    <t>Zásyp sypaninou z jakékoliv horniny strojně s uložením výkopku ve vrstvách se zhutněním jam, šachet, rýh nebo kolem objektů v těchto vykopávkách</t>
  </si>
  <si>
    <t>-926514596</t>
  </si>
  <si>
    <t>349,59 "náhrada výkopku</t>
  </si>
  <si>
    <t>1,52 "zemina z výkopu</t>
  </si>
  <si>
    <t>44,84 "náhrada výkopku</t>
  </si>
  <si>
    <t>20,1 "zemina z výkopu</t>
  </si>
  <si>
    <t>25</t>
  </si>
  <si>
    <t>M</t>
  </si>
  <si>
    <t>58331202</t>
  </si>
  <si>
    <t>štěrkodrť netříděná do 100mm amfibolit</t>
  </si>
  <si>
    <t>-568533720</t>
  </si>
  <si>
    <t>349,59*2,0</t>
  </si>
  <si>
    <t>44,84*2,0</t>
  </si>
  <si>
    <t>26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</si>
  <si>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</si>
  <si>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</si>
  <si>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-133065383</t>
  </si>
  <si>
    <t>209,86</t>
  </si>
  <si>
    <t>27,16</t>
  </si>
  <si>
    <t>27</t>
  </si>
  <si>
    <t>58331200</t>
  </si>
  <si>
    <t>štěrkopísek netříděný</t>
  </si>
  <si>
    <t>-1388312490</t>
  </si>
  <si>
    <t>237,02*2 'Přepočtené koeficientem množství</t>
  </si>
  <si>
    <t>Zakládání</t>
  </si>
  <si>
    <t>28</t>
  </si>
  <si>
    <t>211531111</t>
  </si>
  <si>
    <t>Výplň kamenivem do rýh odvodňovacích žeber nebo trativodů bez zhutnění, s úpravou povrchu výplně kamenivem hrubým drceným frakce 16 až 63 mm</t>
  </si>
  <si>
    <t>1997683029</t>
  </si>
  <si>
    <t>524,0*((0,2+0,1)/2*1,0)</t>
  </si>
  <si>
    <t>82,0*((0,2+0,1)/2*1,0)</t>
  </si>
  <si>
    <t>29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</si>
  <si>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</si>
  <si>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</si>
  <si>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1908466479</t>
  </si>
  <si>
    <t>524,0</t>
  </si>
  <si>
    <t>82,0</t>
  </si>
  <si>
    <t>Vodorovné konstrukce</t>
  </si>
  <si>
    <t>30</t>
  </si>
  <si>
    <t>451541111</t>
  </si>
  <si>
    <t>Lože pod potrubí, stoky a drobné objekty v otevřeném výkopu ze štěrkodrtě 0-63 mm</t>
  </si>
  <si>
    <t>2114662780</t>
  </si>
  <si>
    <t>3*0,5 "hydrantová drenáž</t>
  </si>
  <si>
    <t>31</t>
  </si>
  <si>
    <t>451573111</t>
  </si>
  <si>
    <t>Lože pod potrubí, stoky a drobné objekty v otevřeném výkopu z písku a štěrkopísku do 63 mm</t>
  </si>
  <si>
    <t>1458628048</t>
  </si>
  <si>
    <t>52,4</t>
  </si>
  <si>
    <t>8,2</t>
  </si>
  <si>
    <t>32</t>
  </si>
  <si>
    <t>452313141</t>
  </si>
  <si>
    <t>Podkladní a zajišťovací konstrukce z betonu prostého v otevřeném výkopu bez zvýšených nároků na prostředí bloky pro potrubí z betonu tř. C 16/20</t>
  </si>
  <si>
    <t>753540819</t>
  </si>
  <si>
    <t>5*0,3*0,55*0,4 "OB1</t>
  </si>
  <si>
    <t>3*0,25*0,3*0,3 "OB2</t>
  </si>
  <si>
    <t>Komunikace pozemní</t>
  </si>
  <si>
    <t>33</t>
  </si>
  <si>
    <t>564861111</t>
  </si>
  <si>
    <t>Podklad ze štěrkodrti ŠD s rozprostřením a zhutněním plochy přes 100 m2, po zhutnění tl. 200 mm</t>
  </si>
  <si>
    <t>758419512</t>
  </si>
  <si>
    <t>34</t>
  </si>
  <si>
    <t>564861115</t>
  </si>
  <si>
    <t>Podklad ze štěrkodrti ŠD s rozprostřením a zhutněním plochy přes 100 m2, po zhutnění tl. 240 mm</t>
  </si>
  <si>
    <t>-2021753965</t>
  </si>
  <si>
    <t>35</t>
  </si>
  <si>
    <t>565155111</t>
  </si>
  <si>
    <t>Asfaltový beton vrstva podkladní ACP 16 (obalované kamenivo střednězrnné - OKS) s rozprostřením a zhutněním v pruhu šířky přes 1,5 do 3 m, po zhutnění tl. 70 mm</t>
  </si>
  <si>
    <t>1038951689</t>
  </si>
  <si>
    <t>36</t>
  </si>
  <si>
    <t>565211111-R</t>
  </si>
  <si>
    <t>Podklad ze štěrku částečně zpevněného cementovou maltou ŠCM s rozprostřením a s hutněním, po zhutnění tl. 100 mm</t>
  </si>
  <si>
    <t>-1176987103</t>
  </si>
  <si>
    <t>37</t>
  </si>
  <si>
    <t>567122111</t>
  </si>
  <si>
    <t>Podklad ze směsi stmelené cementem SC bez dilatačních spár, s rozprostřením a zhutněním SC C 8/10 (KSC I), po zhutnění tl. 120 mm</t>
  </si>
  <si>
    <t>2106828274</t>
  </si>
  <si>
    <t>38</t>
  </si>
  <si>
    <t>567122112</t>
  </si>
  <si>
    <t>Podklad ze směsi stmelené cementem SC bez dilatačních spár, s rozprostřením a zhutněním SC C 8/10 (KSC I), po zhutnění tl. 130 mm</t>
  </si>
  <si>
    <t>-1773441919</t>
  </si>
  <si>
    <t>39</t>
  </si>
  <si>
    <t>573111112</t>
  </si>
  <si>
    <t>Postřik infiltrační PI z asfaltu silničního s posypem kamenivem, v množství 1,00 kg/m2</t>
  </si>
  <si>
    <t>-1474598838</t>
  </si>
  <si>
    <t>40</t>
  </si>
  <si>
    <t>573211109</t>
  </si>
  <si>
    <t>Postřik spojovací PS bez posypu kamenivem z asfaltu silničního, v množství 0,50 kg/m2</t>
  </si>
  <si>
    <t>1500123821</t>
  </si>
  <si>
    <t>518,28*1,5 "místní asf</t>
  </si>
  <si>
    <t>41</t>
  </si>
  <si>
    <t>577134111</t>
  </si>
  <si>
    <t>Asfaltový beton vrstva obrusná ACO 11 (ABS) s rozprostřením a se zhutněním z nemodifikovaného asfaltu v pruhu šířky do 3 m tř. I (ACO 11+), po zhutnění tl. 40 mm</t>
  </si>
  <si>
    <t>1926430393</t>
  </si>
  <si>
    <t>42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</si>
  <si>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</si>
  <si>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</si>
  <si>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1138909473</t>
  </si>
  <si>
    <t>z rozebrané dlažby</t>
  </si>
  <si>
    <t>43</t>
  </si>
  <si>
    <t>59245212</t>
  </si>
  <si>
    <t>dlažba zámková betonová tvaru I 200x165mm tl 60mm přírodní</t>
  </si>
  <si>
    <t>-1586179850</t>
  </si>
  <si>
    <t>Poznámka k položce:_x000d_
Spotřeba: 36 kus/m2</t>
  </si>
  <si>
    <t>náhrada 30%</t>
  </si>
  <si>
    <t>8,58*0,3</t>
  </si>
  <si>
    <t>44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</si>
  <si>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</si>
  <si>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</si>
  <si>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-216969762</t>
  </si>
  <si>
    <t>45</t>
  </si>
  <si>
    <t>59245320</t>
  </si>
  <si>
    <t>dlažba chodníková betonová 400x400mm tl 50mm přírodní</t>
  </si>
  <si>
    <t>1876303904</t>
  </si>
  <si>
    <t>44,25*0,3</t>
  </si>
  <si>
    <t>13,275*1,03 'Přepočtené koeficientem množství</t>
  </si>
  <si>
    <t>Trubní vedení</t>
  </si>
  <si>
    <t>46</t>
  </si>
  <si>
    <t>857242122</t>
  </si>
  <si>
    <t>Montáž litinových tvarovek na potrubí litinovém tlakovém jednoosých na potrubí z trub přírubových v otevřeném výkopu, kanálu nebo v šachtě DN 80</t>
  </si>
  <si>
    <t>kus</t>
  </si>
  <si>
    <t>-12039354</t>
  </si>
  <si>
    <t>47</t>
  </si>
  <si>
    <t>55254047</t>
  </si>
  <si>
    <t>koleno 90° s patkou přírubové litinové vodovodní N-kus PN10/40 DN 80</t>
  </si>
  <si>
    <t>-1720988188</t>
  </si>
  <si>
    <t>48</t>
  </si>
  <si>
    <t>857264122</t>
  </si>
  <si>
    <t>Montáž litinových tvarovek na potrubí litinovém tlakovém odbočných na potrubí z trub přírubových v otevřeném výkopu, kanálu nebo v šachtě DN 100</t>
  </si>
  <si>
    <t>1042381295</t>
  </si>
  <si>
    <t>49</t>
  </si>
  <si>
    <t>55253516</t>
  </si>
  <si>
    <t>tvarovka přírubová litinová vodovodní s přírubovou odbočkou PN10/16 T-kus DN 100/100</t>
  </si>
  <si>
    <t>-1320686274</t>
  </si>
  <si>
    <t>50</t>
  </si>
  <si>
    <t>871161211</t>
  </si>
  <si>
    <t>Montáž vodovodního potrubí z polyetylenu PE100 RC v otevřeném výkopu svařovaných elektrotvarovkou SDR 11/PN16 d 32 x 3,0 mm</t>
  </si>
  <si>
    <t>437677010</t>
  </si>
  <si>
    <t>51</t>
  </si>
  <si>
    <t>28613170r</t>
  </si>
  <si>
    <t xml:space="preserve">trubka vodovodní PE100 RC SDR11  32x3,0mm</t>
  </si>
  <si>
    <t>528199638</t>
  </si>
  <si>
    <t>Poznámka k položce:_x000d_
ztratné 1,5%</t>
  </si>
  <si>
    <t>89*1,015 'Přepočtené koeficientem množství</t>
  </si>
  <si>
    <t>52</t>
  </si>
  <si>
    <t>871251211</t>
  </si>
  <si>
    <t>Montáž vodovodního potrubí z polyetylenu PE100 RC v otevřeném výkopu svařovaných elektrotvarovkou SDR 11/PN16 d 110 x 10,0 mm</t>
  </si>
  <si>
    <t>345495918</t>
  </si>
  <si>
    <t>53</t>
  </si>
  <si>
    <t>28613116</t>
  </si>
  <si>
    <t>potrubí vodovodní jednovrstvé PE100 RC PN 16 SDR11 110x10,0mm</t>
  </si>
  <si>
    <t>-910200099</t>
  </si>
  <si>
    <t>524*1,015 'Přepočtené koeficientem množství</t>
  </si>
  <si>
    <t>54</t>
  </si>
  <si>
    <t>877162001</t>
  </si>
  <si>
    <t>Montáž svěrných (mechanických) spojek na vodovodním potrubí spojek, kolen 90° nebo redukcí d 32</t>
  </si>
  <si>
    <t>-1010471405</t>
  </si>
  <si>
    <t>55</t>
  </si>
  <si>
    <t>55.632003203216</t>
  </si>
  <si>
    <t>TVAROVKA ISO SPOJKA 32-32</t>
  </si>
  <si>
    <t>-1627793097</t>
  </si>
  <si>
    <t>56</t>
  </si>
  <si>
    <t>877211101</t>
  </si>
  <si>
    <t>Montáž tvarovek na vodovodním plastovém potrubí z polyetylenu PE 100 elektrotvarovek SDR 11/PN16 spojek, oblouků nebo redukcí d 63</t>
  </si>
  <si>
    <t>821083354</t>
  </si>
  <si>
    <t>57</t>
  </si>
  <si>
    <t>28614974</t>
  </si>
  <si>
    <t>elektroredukce PE 100 PN16 D 63-32mm</t>
  </si>
  <si>
    <t>-823516192</t>
  </si>
  <si>
    <t>58</t>
  </si>
  <si>
    <t>877241101</t>
  </si>
  <si>
    <t>Montáž tvarovek na vodovodním plastovém potrubí z polyetylenu PE 100 elektrotvarovek SDR 11/PN16 spojek, oblouků nebo redukcí d 90</t>
  </si>
  <si>
    <t>1042995438</t>
  </si>
  <si>
    <t>59</t>
  </si>
  <si>
    <t>55.470811117</t>
  </si>
  <si>
    <t>lemový nákružek s integrovanou přírubou d90</t>
  </si>
  <si>
    <t>2007002416</t>
  </si>
  <si>
    <t>60</t>
  </si>
  <si>
    <t>877251101</t>
  </si>
  <si>
    <t>Montáž tvarovek na vodovodním plastovém potrubí z polyetylenu PE 100 elektrotvarovek SDR 11/PN16 spojek, oblouků nebo redukcí d 110</t>
  </si>
  <si>
    <t>1522659776</t>
  </si>
  <si>
    <t>61</t>
  </si>
  <si>
    <t>28615975</t>
  </si>
  <si>
    <t>elektrospojka SDR11 PE 100 PN16 D 110mm</t>
  </si>
  <si>
    <t>-1585126086</t>
  </si>
  <si>
    <t>7+85</t>
  </si>
  <si>
    <t>62</t>
  </si>
  <si>
    <t>55.471014111</t>
  </si>
  <si>
    <t xml:space="preserve"> lemový nákružek s integrovanou přírubou d110</t>
  </si>
  <si>
    <t>-1205290385</t>
  </si>
  <si>
    <t>63</t>
  </si>
  <si>
    <t>877251110</t>
  </si>
  <si>
    <t>Montáž tvarovek na vodovodním plastovém potrubí z polyetylenu PE 100 elektrotvarovek SDR 11/PN16 kolen 45° d 110</t>
  </si>
  <si>
    <t>-1814738897</t>
  </si>
  <si>
    <t>64</t>
  </si>
  <si>
    <t>28614949</t>
  </si>
  <si>
    <t>elektrokoleno 45° PE 100 PN16 D 110mm</t>
  </si>
  <si>
    <t>-1555187847</t>
  </si>
  <si>
    <t>65</t>
  </si>
  <si>
    <t>28614949r30</t>
  </si>
  <si>
    <t>elektrokoleno 30° PE 100 PN16 D 110mm</t>
  </si>
  <si>
    <t>-2082262006</t>
  </si>
  <si>
    <t>66</t>
  </si>
  <si>
    <t>877251127</t>
  </si>
  <si>
    <t>Montáž tvarovek na vodovodním plastovém potrubí z polyetylenu PE 100 elektrotvarovek SDR 11/PN16 T-kusů navrtávacích s ventilem a 360° otočnou odbočkou d 110/63</t>
  </si>
  <si>
    <t>1036700973</t>
  </si>
  <si>
    <t>67</t>
  </si>
  <si>
    <t>28614051</t>
  </si>
  <si>
    <t>tvarovka T-kus navrtávací s ventilem, s odbočkou 360° D 110-63mm</t>
  </si>
  <si>
    <t>-298459019</t>
  </si>
  <si>
    <t>68</t>
  </si>
  <si>
    <t>55.960113018004</t>
  </si>
  <si>
    <t>SOUPRAVA ZEMNÍ TELESKOPICKÁ DOM. ŠOUPÁTKA-1,3-1,8 3/4"-2" (1,3-1,8m)</t>
  </si>
  <si>
    <t>510874157</t>
  </si>
  <si>
    <t>69</t>
  </si>
  <si>
    <t>877321114-R</t>
  </si>
  <si>
    <t>Montáž tvarovek na vodovodním plastovém potrubí z polyetylenu PE 100 elektrotvarovek SDR 11/PN16 T-kusů redukovaných d 110/90</t>
  </si>
  <si>
    <t>902606123</t>
  </si>
  <si>
    <t>70</t>
  </si>
  <si>
    <t>55.753211034</t>
  </si>
  <si>
    <t>Elektro T-kus redukovaný d 110-90</t>
  </si>
  <si>
    <t>535583732</t>
  </si>
  <si>
    <t>71</t>
  </si>
  <si>
    <t>891241112</t>
  </si>
  <si>
    <t>Montáž vodovodních armatur na potrubí šoupátek nebo klapek uzavíracích v otevřeném výkopu nebo v šachtách s osazením zemní soupravy (bez poklopů) DN 80</t>
  </si>
  <si>
    <t>-997076513</t>
  </si>
  <si>
    <t>72</t>
  </si>
  <si>
    <t>42221303</t>
  </si>
  <si>
    <t>šoupátko pitná voda litina GGG 50 krátká stavební dl PN10/16 DN 80x180mm</t>
  </si>
  <si>
    <t>1080819286</t>
  </si>
  <si>
    <t>73</t>
  </si>
  <si>
    <t>55.950108000003</t>
  </si>
  <si>
    <t>SOUPRAVA ZEMNÍ TELESKOPICKÁ E1/A-1,3 -1,8 65-80 E1/80 A (1,3-1,8m)</t>
  </si>
  <si>
    <t>-2074756466</t>
  </si>
  <si>
    <t>74</t>
  </si>
  <si>
    <t>891247112</t>
  </si>
  <si>
    <t>Montáž vodovodních armatur na potrubí hydrantů podzemních (bez osazení poklopů) DN 80</t>
  </si>
  <si>
    <t>1911786377</t>
  </si>
  <si>
    <t>75</t>
  </si>
  <si>
    <t>42273593</t>
  </si>
  <si>
    <t>hydrant podzemní DN 80 PN 16 dvojitý uzávěr s koulí krycí v 1250mm</t>
  </si>
  <si>
    <t>522782609</t>
  </si>
  <si>
    <t>76</t>
  </si>
  <si>
    <t>891261112</t>
  </si>
  <si>
    <t>Montáž vodovodních armatur na potrubí šoupátek nebo klapek uzavíracích v otevřeném výkopu nebo v šachtách s osazením zemní soupravy (bez poklopů) DN 100</t>
  </si>
  <si>
    <t>-1454361019</t>
  </si>
  <si>
    <t>77</t>
  </si>
  <si>
    <t>42221304</t>
  </si>
  <si>
    <t>šoupátko pitná voda litina GGG 50 krátká stavební dl PN10/16 DN 100x190mm</t>
  </si>
  <si>
    <t>190601603</t>
  </si>
  <si>
    <t>78</t>
  </si>
  <si>
    <t>55.950110000003</t>
  </si>
  <si>
    <t>SOUPRAVA ZEMNÍ TELESKOPICKÁ E1/A-1,3 -1,8 100 (1,3-1,8m)</t>
  </si>
  <si>
    <t>-1052728524</t>
  </si>
  <si>
    <t>79</t>
  </si>
  <si>
    <t>891269951</t>
  </si>
  <si>
    <t>Montáž opravných armatur na potrubí z trub litinových, ocelových nebo plastických hmot potrubních spojek hrdlo/příruba DN 100</t>
  </si>
  <si>
    <t>1125502736</t>
  </si>
  <si>
    <t>80</t>
  </si>
  <si>
    <t>31951004</t>
  </si>
  <si>
    <t>potrubní spojka jištěná proti posuvu hrdlo-příruba DN 100</t>
  </si>
  <si>
    <t>-1398442899</t>
  </si>
  <si>
    <t>81</t>
  </si>
  <si>
    <t>892271111</t>
  </si>
  <si>
    <t>Tlakové zkoušky vodou na potrubí DN 100 nebo 125</t>
  </si>
  <si>
    <t>-2058069135</t>
  </si>
  <si>
    <t>82</t>
  </si>
  <si>
    <t>892273122</t>
  </si>
  <si>
    <t>Proplach a dezinfekce vodovodního potrubí DN od 80 do 125</t>
  </si>
  <si>
    <t>-641506164</t>
  </si>
  <si>
    <t>83</t>
  </si>
  <si>
    <t>892372111</t>
  </si>
  <si>
    <t>Tlakové zkoušky vodou zabezpečení konců potrubí při tlakových zkouškách DN do 300</t>
  </si>
  <si>
    <t>-526702648</t>
  </si>
  <si>
    <t>84</t>
  </si>
  <si>
    <t>899401111</t>
  </si>
  <si>
    <t>Osazení poklopů litinových ventilových</t>
  </si>
  <si>
    <t>1047979660</t>
  </si>
  <si>
    <t>85</t>
  </si>
  <si>
    <t>42291402</t>
  </si>
  <si>
    <t>poklop litinový ventilový</t>
  </si>
  <si>
    <t>888072608</t>
  </si>
  <si>
    <t>86</t>
  </si>
  <si>
    <t>42210051</t>
  </si>
  <si>
    <t>deska podkladová uličního poklopu litinového ventilového</t>
  </si>
  <si>
    <t>2059766776</t>
  </si>
  <si>
    <t>87</t>
  </si>
  <si>
    <t>899401112</t>
  </si>
  <si>
    <t>Osazení poklopů litinových šoupátkových</t>
  </si>
  <si>
    <t>1648208051</t>
  </si>
  <si>
    <t>88</t>
  </si>
  <si>
    <t>42291352r</t>
  </si>
  <si>
    <t>poklop litinový šoupátkový výškově stavitelný pro zemní soupravy osazení do terénu a do vozovky</t>
  </si>
  <si>
    <t>-624696665</t>
  </si>
  <si>
    <t>89</t>
  </si>
  <si>
    <t>42210050</t>
  </si>
  <si>
    <t>deska podkladová uličního poklopu litinového šoupatového</t>
  </si>
  <si>
    <t>-138797359</t>
  </si>
  <si>
    <t>90</t>
  </si>
  <si>
    <t>899401113</t>
  </si>
  <si>
    <t>Osazení poklopů litinových hydrantových</t>
  </si>
  <si>
    <t>933148611</t>
  </si>
  <si>
    <t>91</t>
  </si>
  <si>
    <t>42291452r</t>
  </si>
  <si>
    <t xml:space="preserve">poklop litinový hydrantový výškově stavitelný  DN 80</t>
  </si>
  <si>
    <t>1137519642</t>
  </si>
  <si>
    <t>92</t>
  </si>
  <si>
    <t>42210052</t>
  </si>
  <si>
    <t>deska podkladová uličního poklopu litinového hydrantového</t>
  </si>
  <si>
    <t>-2108493455</t>
  </si>
  <si>
    <t>93</t>
  </si>
  <si>
    <t>899713111</t>
  </si>
  <si>
    <t>Orientační tabulky na vodovodních a kanalizačních řadech na sloupku ocelovém nebo betonovém</t>
  </si>
  <si>
    <t>-855526453</t>
  </si>
  <si>
    <t>94</t>
  </si>
  <si>
    <t>14011024</t>
  </si>
  <si>
    <t>trubka ocelová bezešvá hladká jakost 11 353 48,3x2,6mm</t>
  </si>
  <si>
    <t>1026956010</t>
  </si>
  <si>
    <t>2,0*3</t>
  </si>
  <si>
    <t>95</t>
  </si>
  <si>
    <t>59232535</t>
  </si>
  <si>
    <t>patka plotová průběžná 250x250x800mm</t>
  </si>
  <si>
    <t>1845262682</t>
  </si>
  <si>
    <t>96</t>
  </si>
  <si>
    <t>899721111</t>
  </si>
  <si>
    <t>Signalizační vodič na potrubí DN do 150 mm</t>
  </si>
  <si>
    <t>-1211858299</t>
  </si>
  <si>
    <t>97</t>
  </si>
  <si>
    <t>899722113</t>
  </si>
  <si>
    <t>Krytí potrubí z plastů výstražnou fólií z PVC šířky přes 25 do 34 cm</t>
  </si>
  <si>
    <t>1069774728</t>
  </si>
  <si>
    <t>98</t>
  </si>
  <si>
    <t>899913105-R</t>
  </si>
  <si>
    <t>Příplatek za nerezové šrouby a bandáže přírubových spojů</t>
  </si>
  <si>
    <t>1793905349</t>
  </si>
  <si>
    <t>včetně materiálu</t>
  </si>
  <si>
    <t>Ostatní konstrukce a práce, bourání</t>
  </si>
  <si>
    <t>99</t>
  </si>
  <si>
    <t>916241113</t>
  </si>
  <si>
    <t>Osazení obrubníku kamenného se zřízením lože, s vyplněním a zatřením spár cementovou maltou ležatého s boční opěrou z betonu prostého, do lože z betonu prostého</t>
  </si>
  <si>
    <t>1630186654</t>
  </si>
  <si>
    <t>22,0 "z rozebraných obrub</t>
  </si>
  <si>
    <t>100</t>
  </si>
  <si>
    <t>919112233</t>
  </si>
  <si>
    <t>Řezání dilatačních spár v živičném krytu vytvoření komůrky pro těsnící zálivku šířky 20 mm, hloubky 40 mm</t>
  </si>
  <si>
    <t>757755418</t>
  </si>
  <si>
    <t>515,91*2</t>
  </si>
  <si>
    <t>44,0*2</t>
  </si>
  <si>
    <t>101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</si>
  <si>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</si>
  <si>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</si>
  <si>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-1124865926</t>
  </si>
  <si>
    <t>102</t>
  </si>
  <si>
    <t>919731122</t>
  </si>
  <si>
    <t>Zarovnání styčné plochy podkladu nebo krytu podél vybourané části komunikace nebo zpevněné plochy živičné tl. přes 50 do 100 mm</t>
  </si>
  <si>
    <t>1180089309</t>
  </si>
  <si>
    <t>103</t>
  </si>
  <si>
    <t>919735112</t>
  </si>
  <si>
    <t>Řezání stávajícího živičného krytu nebo podkladu hloubky přes 50 do 100 mm</t>
  </si>
  <si>
    <t>-315042985</t>
  </si>
  <si>
    <t>104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</si>
  <si>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</si>
  <si>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</si>
  <si>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892164451</t>
  </si>
  <si>
    <t>105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</si>
  <si>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</si>
  <si>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</si>
  <si>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-313264929</t>
  </si>
  <si>
    <t>77,25*0,7</t>
  </si>
  <si>
    <t>106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</si>
  <si>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</si>
  <si>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</si>
  <si>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-1694694201</t>
  </si>
  <si>
    <t>8,58*0,7</t>
  </si>
  <si>
    <t>997</t>
  </si>
  <si>
    <t>Přesun sutě</t>
  </si>
  <si>
    <t>107</t>
  </si>
  <si>
    <t>997221551</t>
  </si>
  <si>
    <t>Vodorovná doprava suti bez naložení, ale se složením a s hrubým urovnáním ze sypkých materiálů, na vzdálenost do 1 km</t>
  </si>
  <si>
    <t>1185410066</t>
  </si>
  <si>
    <t>108</t>
  </si>
  <si>
    <t>997221559</t>
  </si>
  <si>
    <t>Vodorovná doprava suti bez naložení, ale se složením a s hrubým urovnáním Příplatek k ceně za každý další započatý 1 km přes 1 km</t>
  </si>
  <si>
    <t>73215203</t>
  </si>
  <si>
    <t>7 příplatků</t>
  </si>
  <si>
    <t>7*861,422</t>
  </si>
  <si>
    <t>109</t>
  </si>
  <si>
    <t>997221615</t>
  </si>
  <si>
    <t>Poplatek za uložení stavebního odpadu na skládce (skládkovné) z prostého betonu zatříděného do Katalogu odpadů pod kódem 17 01 01</t>
  </si>
  <si>
    <t>-890396761</t>
  </si>
  <si>
    <t>11,284*0,3</t>
  </si>
  <si>
    <t>2,231*0,3</t>
  </si>
  <si>
    <t>199,911</t>
  </si>
  <si>
    <t>110</t>
  </si>
  <si>
    <t>997221645</t>
  </si>
  <si>
    <t>Poplatek za uložení stavebního odpadu na skládce (skládkovné) asfaltového bez obsahu dehtu zatříděného do Katalogu odpadů pod kódem 17 03 02</t>
  </si>
  <si>
    <t>1947407942</t>
  </si>
  <si>
    <t>0,833+143,944+72,422</t>
  </si>
  <si>
    <t>111</t>
  </si>
  <si>
    <t>997221655</t>
  </si>
  <si>
    <t>1440323581</t>
  </si>
  <si>
    <t>173,275+251,143</t>
  </si>
  <si>
    <t>998</t>
  </si>
  <si>
    <t>Přesun hmot</t>
  </si>
  <si>
    <t>112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</si>
  <si>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</si>
  <si>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</si>
  <si>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711250624</t>
  </si>
  <si>
    <t>PSV</t>
  </si>
  <si>
    <t>Práce a dodávky PSV</t>
  </si>
  <si>
    <t>789</t>
  </si>
  <si>
    <t>Povrchové úpravy ocelových konstrukcí a technologických zařízení</t>
  </si>
  <si>
    <t>113</t>
  </si>
  <si>
    <t>789321211</t>
  </si>
  <si>
    <t>Zhotovení nátěru ocelových konstrukcí třídy I dvousložkového základního, tloušťky do 80 μm</t>
  </si>
  <si>
    <t>948321308</t>
  </si>
  <si>
    <t>orientační tyč</t>
  </si>
  <si>
    <t>6,0*0,1517</t>
  </si>
  <si>
    <t>114</t>
  </si>
  <si>
    <t>24623055</t>
  </si>
  <si>
    <t>hmota nátěrová epoxidová vrchní (email) odstín bílý</t>
  </si>
  <si>
    <t>kg</t>
  </si>
  <si>
    <t>444601973</t>
  </si>
  <si>
    <t>Poznámka k položce:_x000d_
Spotřeba: 0,11 kg/m2</t>
  </si>
  <si>
    <t>0,11*2*0,91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</si>
  <si>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</si>
  <si>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</si>
  <si>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</si>
  <si>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</si>
  <si>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</si>
  <si>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</si>
  <si>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</si>
  <si>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</si>
  <si>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</si>
  <si>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</si>
  <si>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</si>
  <si>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</si>
  <si>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</si>
  <si>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</si>
  <si>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</si>
  <si>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</si>
  <si>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</si>
  <si>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</si>
  <si>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</si>
  <si>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</si>
  <si>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</si>
  <si>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</si>
  <si>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</si>
  <si>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</si>
  <si>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</si>
  <si>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</si>
  <si>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</si>
  <si>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</si>
  <si>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</si>
  <si>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</si>
  <si>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</si>
  <si>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</si>
  <si>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</si>
  <si>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</si>
  <si>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</si>
  <si>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</si>
  <si>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</si>
  <si>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</si>
  <si>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</si>
  <si>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</si>
  <si>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</si>
  <si>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</si>
  <si>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</si>
  <si>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</si>
  <si>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</si>
  <si>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</si>
  <si>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</si>
  <si>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</si>
  <si>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</si>
  <si>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X35</t>
  </si>
  <si>
    <t>Rozbor vody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</si>
</sst>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5" borderId="22" xfId="0" applyFont="1" applyFill="1" applyBorder="1" applyAlignment="1" applyProtection="1">
      <alignment horizontal="center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M22/046(2024)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Holice, ul. Puškinova - vodovod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Holice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Leona Šaldová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16.5" customHeight="1">
      <c r="A95" s="120" t="s">
        <v>85</v>
      </c>
      <c r="B95" s="121"/>
      <c r="C95" s="122"/>
      <c r="D95" s="123" t="s">
        <v>86</v>
      </c>
      <c r="E95" s="123"/>
      <c r="F95" s="123"/>
      <c r="G95" s="123"/>
      <c r="H95" s="123"/>
      <c r="I95" s="124"/>
      <c r="J95" s="123" t="s">
        <v>87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Vodovod'!J30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88</v>
      </c>
      <c r="AR95" s="127"/>
      <c r="AS95" s="128">
        <v>0</v>
      </c>
      <c r="AT95" s="129">
        <f>ROUND(SUM(AV95:AW95),2)</f>
        <v>0</v>
      </c>
      <c r="AU95" s="130">
        <f>'01 - Vodovod'!P127</f>
        <v>0</v>
      </c>
      <c r="AV95" s="129">
        <f>'01 - Vodovod'!J33</f>
        <v>0</v>
      </c>
      <c r="AW95" s="129">
        <f>'01 - Vodovod'!J34</f>
        <v>0</v>
      </c>
      <c r="AX95" s="129">
        <f>'01 - Vodovod'!J35</f>
        <v>0</v>
      </c>
      <c r="AY95" s="129">
        <f>'01 - Vodovod'!J36</f>
        <v>0</v>
      </c>
      <c r="AZ95" s="129">
        <f>'01 - Vodovod'!F33</f>
        <v>0</v>
      </c>
      <c r="BA95" s="129">
        <f>'01 - Vodovod'!F34</f>
        <v>0</v>
      </c>
      <c r="BB95" s="129">
        <f>'01 - Vodovod'!F35</f>
        <v>0</v>
      </c>
      <c r="BC95" s="129">
        <f>'01 - Vodovod'!F36</f>
        <v>0</v>
      </c>
      <c r="BD95" s="131">
        <f>'01 - Vodovod'!F37</f>
        <v>0</v>
      </c>
      <c r="BE95" s="7"/>
      <c r="BT95" s="132" t="s">
        <v>89</v>
      </c>
      <c r="BV95" s="132" t="s">
        <v>83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85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Vedlejší a ostatní n...'!J30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88</v>
      </c>
      <c r="AR96" s="127"/>
      <c r="AS96" s="133">
        <v>0</v>
      </c>
      <c r="AT96" s="134">
        <f>ROUND(SUM(AV96:AW96),2)</f>
        <v>0</v>
      </c>
      <c r="AU96" s="135">
        <f>'02 - Vedlejší a ostatní n...'!P124</f>
        <v>0</v>
      </c>
      <c r="AV96" s="134">
        <f>'02 - Vedlejší a ostatní n...'!J33</f>
        <v>0</v>
      </c>
      <c r="AW96" s="134">
        <f>'02 - Vedlejší a ostatní n...'!J34</f>
        <v>0</v>
      </c>
      <c r="AX96" s="134">
        <f>'02 - Vedlejší a ostatní n...'!J35</f>
        <v>0</v>
      </c>
      <c r="AY96" s="134">
        <f>'02 - Vedlejší a ostatní n...'!J36</f>
        <v>0</v>
      </c>
      <c r="AZ96" s="134">
        <f>'02 - Vedlejší a ostatní n...'!F33</f>
        <v>0</v>
      </c>
      <c r="BA96" s="134">
        <f>'02 - Vedlejší a ostatní n...'!F34</f>
        <v>0</v>
      </c>
      <c r="BB96" s="134">
        <f>'02 - Vedlejší a ostatní n...'!F35</f>
        <v>0</v>
      </c>
      <c r="BC96" s="134">
        <f>'02 - Vedlejší a ostatní n...'!F36</f>
        <v>0</v>
      </c>
      <c r="BD96" s="136">
        <f>'02 - Vedlejší a ostatní n...'!F37</f>
        <v>0</v>
      </c>
      <c r="BE96" s="7"/>
      <c r="BT96" s="132" t="s">
        <v>89</v>
      </c>
      <c r="BV96" s="132" t="s">
        <v>83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Y+afWz1QgFYbk3hwn26ChAe5Tao1HiXJfKaL03pC7+QZRDPKTblqqUEPGBXqufOviyt+8BPnVGIz4rCFH+xe5w==" hashValue="dv2QWHAvloa6hlxG/cuD3B4nJvddua6aXFljnyNFcjYQyeUYDlrB2XjYQGkuYhpgkmBI1aYKXub+zfXHQCCbP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Vodovod'!C2" display="/"/>
    <hyperlink ref="A9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Holice, ul. Puškinova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ROUND((SUM(BE127:BE474)),  2)</f>
        <v>0</v>
      </c>
      <c r="G33" s="39"/>
      <c r="H33" s="39"/>
      <c r="I33" s="156">
        <v>0.20999999999999999</v>
      </c>
      <c r="J33" s="155">
        <f>ROUND(((SUM(BE127:BE474))*I33),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ROUND((SUM(BF127:BF474)),  2)</f>
        <v>0</v>
      </c>
      <c r="G34" s="39"/>
      <c r="H34" s="39"/>
      <c r="I34" s="156">
        <v>0.14999999999999999</v>
      </c>
      <c r="J34" s="155">
        <f>ROUND(((SUM(BF127:BF474))*I34),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ROUND((SUM(BG127:BG474)),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ROUND((SUM(BH127:BH474)),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ROUND((SUM(BI127:BI474)),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Holice, ul. Puškinova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Holice</v>
      </c>
      <c r="G89" s="41"/>
      <c r="H89" s="41"/>
      <c r="I89" s="33" t="s">
        <v>22</v>
      </c>
      <c r="J89" s="80" t="str">
        <f>IF(J12="","",J12)</f>
        <v>24. 1. 2024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J268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J278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J366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J427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J451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J465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112</v>
      </c>
      <c r="E106" s="183"/>
      <c r="F106" s="183"/>
      <c r="G106" s="183"/>
      <c r="H106" s="183"/>
      <c r="I106" s="183"/>
      <c r="J106" s="184">
        <f>J467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J468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Holice, ul. Puškinova - vodovod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01 - Vodovod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Holice</v>
      </c>
      <c r="G121" s="41"/>
      <c r="H121" s="41"/>
      <c r="I121" s="33" t="s">
        <v>22</v>
      </c>
      <c r="J121" s="80" t="str">
        <f>IF(J12="","",J12)</f>
        <v>24. 1. 2024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Vodovody a kanalizace Pardubice, a.s.</v>
      </c>
      <c r="G123" s="41"/>
      <c r="H123" s="41"/>
      <c r="I123" s="33" t="s">
        <v>32</v>
      </c>
      <c r="J123" s="37" t="str">
        <f>E21</f>
        <v>Multiaqua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37</v>
      </c>
      <c r="J124" s="37" t="str">
        <f>E24</f>
        <v>Leona Šaldová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115</v>
      </c>
      <c r="D126" s="195" t="s">
        <v>66</v>
      </c>
      <c r="E126" s="195" t="s">
        <v>62</v>
      </c>
      <c r="F126" s="195" t="s">
        <v>63</v>
      </c>
      <c r="G126" s="195" t="s">
        <v>116</v>
      </c>
      <c r="H126" s="195" t="s">
        <v>117</v>
      </c>
      <c r="I126" s="195" t="s">
        <v>118</v>
      </c>
      <c r="J126" s="195" t="s">
        <v>100</v>
      </c>
      <c r="K126" s="196" t="s">
        <v>119</v>
      </c>
      <c r="L126" s="197"/>
      <c r="M126" s="101" t="s">
        <v>1</v>
      </c>
      <c r="N126" s="102" t="s">
        <v>45</v>
      </c>
      <c r="O126" s="102" t="s">
        <v>120</v>
      </c>
      <c r="P126" s="102" t="s">
        <v>121</v>
      </c>
      <c r="Q126" s="102" t="s">
        <v>122</v>
      </c>
      <c r="R126" s="102" t="s">
        <v>123</v>
      </c>
      <c r="S126" s="102" t="s">
        <v>124</v>
      </c>
      <c r="T126" s="103" t="s">
        <v>125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126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P128+P467</f>
        <v>0</v>
      </c>
      <c r="Q127" s="105"/>
      <c r="R127" s="200">
        <f>R128+R467</f>
        <v>1577.4131759064203</v>
      </c>
      <c r="S127" s="105"/>
      <c r="T127" s="201">
        <f>T128+T467</f>
        <v>861.42184399999996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102</v>
      </c>
      <c r="BK127" s="202">
        <f>BK128+BK467</f>
        <v>0</v>
      </c>
    </row>
    <row r="128" s="12" customFormat="1" ht="25.92" customHeight="1">
      <c r="A128" s="12"/>
      <c r="B128" s="203"/>
      <c r="C128" s="204"/>
      <c r="D128" s="205" t="s">
        <v>80</v>
      </c>
      <c r="E128" s="206" t="s">
        <v>127</v>
      </c>
      <c r="F128" s="206" t="s">
        <v>128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P129+P268+P278+P291+P366+P427+P451+P465</f>
        <v>0</v>
      </c>
      <c r="Q128" s="211"/>
      <c r="R128" s="212">
        <f>R129+R268+R278+R291+R366+R427+R451+R465</f>
        <v>1577.4129759064203</v>
      </c>
      <c r="S128" s="211"/>
      <c r="T128" s="213">
        <f>T129+T268+T278+T291+T366+T427+T451+T465</f>
        <v>861.42184399999996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89</v>
      </c>
      <c r="AT128" s="215" t="s">
        <v>80</v>
      </c>
      <c r="AU128" s="215" t="s">
        <v>81</v>
      </c>
      <c r="AY128" s="214" t="s">
        <v>129</v>
      </c>
      <c r="BK128" s="216">
        <f>BK129+BK268+BK278+BK291+BK366+BK427+BK451+BK465</f>
        <v>0</v>
      </c>
    </row>
    <row r="129" s="12" customFormat="1" ht="22.8" customHeight="1">
      <c r="A129" s="12"/>
      <c r="B129" s="203"/>
      <c r="C129" s="204"/>
      <c r="D129" s="205" t="s">
        <v>80</v>
      </c>
      <c r="E129" s="217" t="s">
        <v>89</v>
      </c>
      <c r="F129" s="217" t="s">
        <v>130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SUM(P130:P267)</f>
        <v>0</v>
      </c>
      <c r="Q129" s="211"/>
      <c r="R129" s="212">
        <f>SUM(R130:R267)</f>
        <v>1264.90574661152</v>
      </c>
      <c r="S129" s="211"/>
      <c r="T129" s="213">
        <f>SUM(T130:T267)</f>
        <v>861.42184399999996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89</v>
      </c>
      <c r="AT129" s="215" t="s">
        <v>80</v>
      </c>
      <c r="AU129" s="215" t="s">
        <v>89</v>
      </c>
      <c r="AY129" s="214" t="s">
        <v>129</v>
      </c>
      <c r="BK129" s="216">
        <f>SUM(BK130:BK267)</f>
        <v>0</v>
      </c>
    </row>
    <row r="130" s="2" customFormat="1" ht="76.35" customHeight="1">
      <c r="A130" s="39"/>
      <c r="B130" s="40"/>
      <c r="C130" s="219" t="s">
        <v>89</v>
      </c>
      <c r="D130" s="219" t="s">
        <v>131</v>
      </c>
      <c r="E130" s="220" t="s">
        <v>132</v>
      </c>
      <c r="F130" s="221" t="s">
        <v>133</v>
      </c>
      <c r="G130" s="222" t="s">
        <v>134</v>
      </c>
      <c r="H130" s="223">
        <v>44.25</v>
      </c>
      <c r="I130" s="224"/>
      <c r="J130" s="225">
        <f>ROUND(I130*H130,2)</f>
        <v>0</v>
      </c>
      <c r="K130" s="221" t="s">
        <v>135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0.255</v>
      </c>
      <c r="T130" s="229">
        <f>S130*H130</f>
        <v>11.28375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136</v>
      </c>
      <c r="AT130" s="230" t="s">
        <v>131</v>
      </c>
      <c r="AU130" s="230" t="s">
        <v>91</v>
      </c>
      <c r="AY130" s="18" t="s">
        <v>129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136</v>
      </c>
      <c r="BM130" s="230" t="s">
        <v>137</v>
      </c>
    </row>
    <row r="131" s="13" customFormat="1">
      <c r="A131" s="13"/>
      <c r="B131" s="232"/>
      <c r="C131" s="233"/>
      <c r="D131" s="234" t="s">
        <v>138</v>
      </c>
      <c r="E131" s="235" t="s">
        <v>1</v>
      </c>
      <c r="F131" s="236" t="s">
        <v>139</v>
      </c>
      <c r="G131" s="233"/>
      <c r="H131" s="237">
        <v>44.25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138</v>
      </c>
      <c r="AU131" s="243" t="s">
        <v>91</v>
      </c>
      <c r="AV131" s="13" t="s">
        <v>91</v>
      </c>
      <c r="AW131" s="13" t="s">
        <v>36</v>
      </c>
      <c r="AX131" s="13" t="s">
        <v>89</v>
      </c>
      <c r="AY131" s="243" t="s">
        <v>129</v>
      </c>
    </row>
    <row r="132" s="2" customFormat="1" ht="62.7" customHeight="1">
      <c r="A132" s="39"/>
      <c r="B132" s="40"/>
      <c r="C132" s="219" t="s">
        <v>91</v>
      </c>
      <c r="D132" s="219" t="s">
        <v>131</v>
      </c>
      <c r="E132" s="220" t="s">
        <v>140</v>
      </c>
      <c r="F132" s="221" t="s">
        <v>141</v>
      </c>
      <c r="G132" s="222" t="s">
        <v>134</v>
      </c>
      <c r="H132" s="223">
        <v>8.5800000000000001</v>
      </c>
      <c r="I132" s="224"/>
      <c r="J132" s="225">
        <f>ROUND(I132*H132,2)</f>
        <v>0</v>
      </c>
      <c r="K132" s="221" t="s">
        <v>135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0.26000000000000001</v>
      </c>
      <c r="T132" s="229">
        <f>S132*H132</f>
        <v>2.2307999999999999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136</v>
      </c>
      <c r="AT132" s="230" t="s">
        <v>131</v>
      </c>
      <c r="AU132" s="230" t="s">
        <v>91</v>
      </c>
      <c r="AY132" s="18" t="s">
        <v>129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136</v>
      </c>
      <c r="BM132" s="230" t="s">
        <v>142</v>
      </c>
    </row>
    <row r="133" s="14" customFormat="1">
      <c r="A133" s="14"/>
      <c r="B133" s="244"/>
      <c r="C133" s="245"/>
      <c r="D133" s="234" t="s">
        <v>138</v>
      </c>
      <c r="E133" s="246" t="s">
        <v>1</v>
      </c>
      <c r="F133" s="247" t="s">
        <v>143</v>
      </c>
      <c r="G133" s="245"/>
      <c r="H133" s="246" t="s">
        <v>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138</v>
      </c>
      <c r="AU133" s="253" t="s">
        <v>91</v>
      </c>
      <c r="AV133" s="14" t="s">
        <v>89</v>
      </c>
      <c r="AW133" s="14" t="s">
        <v>36</v>
      </c>
      <c r="AX133" s="14" t="s">
        <v>81</v>
      </c>
      <c r="AY133" s="253" t="s">
        <v>129</v>
      </c>
    </row>
    <row r="134" s="14" customFormat="1">
      <c r="A134" s="14"/>
      <c r="B134" s="244"/>
      <c r="C134" s="245"/>
      <c r="D134" s="234" t="s">
        <v>138</v>
      </c>
      <c r="E134" s="246" t="s">
        <v>1</v>
      </c>
      <c r="F134" s="247" t="s">
        <v>144</v>
      </c>
      <c r="G134" s="245"/>
      <c r="H134" s="246" t="s">
        <v>1</v>
      </c>
      <c r="I134" s="248"/>
      <c r="J134" s="245"/>
      <c r="K134" s="245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138</v>
      </c>
      <c r="AU134" s="253" t="s">
        <v>91</v>
      </c>
      <c r="AV134" s="14" t="s">
        <v>89</v>
      </c>
      <c r="AW134" s="14" t="s">
        <v>36</v>
      </c>
      <c r="AX134" s="14" t="s">
        <v>81</v>
      </c>
      <c r="AY134" s="253" t="s">
        <v>129</v>
      </c>
    </row>
    <row r="135" s="13" customFormat="1">
      <c r="A135" s="13"/>
      <c r="B135" s="232"/>
      <c r="C135" s="233"/>
      <c r="D135" s="234" t="s">
        <v>138</v>
      </c>
      <c r="E135" s="235" t="s">
        <v>1</v>
      </c>
      <c r="F135" s="236" t="s">
        <v>145</v>
      </c>
      <c r="G135" s="233"/>
      <c r="H135" s="237">
        <v>8.5800000000000001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138</v>
      </c>
      <c r="AU135" s="243" t="s">
        <v>91</v>
      </c>
      <c r="AV135" s="13" t="s">
        <v>91</v>
      </c>
      <c r="AW135" s="13" t="s">
        <v>36</v>
      </c>
      <c r="AX135" s="13" t="s">
        <v>89</v>
      </c>
      <c r="AY135" s="243" t="s">
        <v>129</v>
      </c>
    </row>
    <row r="136" s="2" customFormat="1" ht="66.75" customHeight="1">
      <c r="A136" s="39"/>
      <c r="B136" s="40"/>
      <c r="C136" s="219" t="s">
        <v>146</v>
      </c>
      <c r="D136" s="219" t="s">
        <v>131</v>
      </c>
      <c r="E136" s="220" t="s">
        <v>147</v>
      </c>
      <c r="F136" s="221" t="s">
        <v>148</v>
      </c>
      <c r="G136" s="222" t="s">
        <v>134</v>
      </c>
      <c r="H136" s="223">
        <v>597.5</v>
      </c>
      <c r="I136" s="224"/>
      <c r="J136" s="225">
        <f>ROUND(I136*H136,2)</f>
        <v>0</v>
      </c>
      <c r="K136" s="221" t="s">
        <v>135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0.28999999999999998</v>
      </c>
      <c r="T136" s="229">
        <f>S136*H136</f>
        <v>173.27499999999998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136</v>
      </c>
      <c r="AT136" s="230" t="s">
        <v>131</v>
      </c>
      <c r="AU136" s="230" t="s">
        <v>91</v>
      </c>
      <c r="AY136" s="18" t="s">
        <v>129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136</v>
      </c>
      <c r="BM136" s="230" t="s">
        <v>149</v>
      </c>
    </row>
    <row r="137" s="14" customFormat="1">
      <c r="A137" s="14"/>
      <c r="B137" s="244"/>
      <c r="C137" s="245"/>
      <c r="D137" s="234" t="s">
        <v>138</v>
      </c>
      <c r="E137" s="246" t="s">
        <v>1</v>
      </c>
      <c r="F137" s="247" t="s">
        <v>143</v>
      </c>
      <c r="G137" s="245"/>
      <c r="H137" s="246" t="s">
        <v>1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138</v>
      </c>
      <c r="AU137" s="253" t="s">
        <v>91</v>
      </c>
      <c r="AV137" s="14" t="s">
        <v>89</v>
      </c>
      <c r="AW137" s="14" t="s">
        <v>36</v>
      </c>
      <c r="AX137" s="14" t="s">
        <v>81</v>
      </c>
      <c r="AY137" s="253" t="s">
        <v>129</v>
      </c>
    </row>
    <row r="138" s="14" customFormat="1">
      <c r="A138" s="14"/>
      <c r="B138" s="244"/>
      <c r="C138" s="245"/>
      <c r="D138" s="234" t="s">
        <v>138</v>
      </c>
      <c r="E138" s="246" t="s">
        <v>1</v>
      </c>
      <c r="F138" s="247" t="s">
        <v>144</v>
      </c>
      <c r="G138" s="245"/>
      <c r="H138" s="246" t="s">
        <v>1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138</v>
      </c>
      <c r="AU138" s="253" t="s">
        <v>91</v>
      </c>
      <c r="AV138" s="14" t="s">
        <v>89</v>
      </c>
      <c r="AW138" s="14" t="s">
        <v>36</v>
      </c>
      <c r="AX138" s="14" t="s">
        <v>81</v>
      </c>
      <c r="AY138" s="253" t="s">
        <v>129</v>
      </c>
    </row>
    <row r="139" s="13" customFormat="1">
      <c r="A139" s="13"/>
      <c r="B139" s="232"/>
      <c r="C139" s="233"/>
      <c r="D139" s="234" t="s">
        <v>138</v>
      </c>
      <c r="E139" s="235" t="s">
        <v>1</v>
      </c>
      <c r="F139" s="236" t="s">
        <v>150</v>
      </c>
      <c r="G139" s="233"/>
      <c r="H139" s="237">
        <v>518.27999999999997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138</v>
      </c>
      <c r="AU139" s="243" t="s">
        <v>91</v>
      </c>
      <c r="AV139" s="13" t="s">
        <v>91</v>
      </c>
      <c r="AW139" s="13" t="s">
        <v>36</v>
      </c>
      <c r="AX139" s="13" t="s">
        <v>81</v>
      </c>
      <c r="AY139" s="243" t="s">
        <v>129</v>
      </c>
    </row>
    <row r="140" s="13" customFormat="1">
      <c r="A140" s="13"/>
      <c r="B140" s="232"/>
      <c r="C140" s="233"/>
      <c r="D140" s="234" t="s">
        <v>138</v>
      </c>
      <c r="E140" s="235" t="s">
        <v>1</v>
      </c>
      <c r="F140" s="236" t="s">
        <v>151</v>
      </c>
      <c r="G140" s="233"/>
      <c r="H140" s="237">
        <v>5.7199999999999998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138</v>
      </c>
      <c r="AU140" s="243" t="s">
        <v>91</v>
      </c>
      <c r="AV140" s="13" t="s">
        <v>91</v>
      </c>
      <c r="AW140" s="13" t="s">
        <v>36</v>
      </c>
      <c r="AX140" s="13" t="s">
        <v>81</v>
      </c>
      <c r="AY140" s="243" t="s">
        <v>129</v>
      </c>
    </row>
    <row r="141" s="15" customFormat="1">
      <c r="A141" s="15"/>
      <c r="B141" s="254"/>
      <c r="C141" s="255"/>
      <c r="D141" s="234" t="s">
        <v>138</v>
      </c>
      <c r="E141" s="256" t="s">
        <v>1</v>
      </c>
      <c r="F141" s="257" t="s">
        <v>152</v>
      </c>
      <c r="G141" s="255"/>
      <c r="H141" s="258">
        <v>524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138</v>
      </c>
      <c r="AU141" s="264" t="s">
        <v>91</v>
      </c>
      <c r="AV141" s="15" t="s">
        <v>146</v>
      </c>
      <c r="AW141" s="15" t="s">
        <v>36</v>
      </c>
      <c r="AX141" s="15" t="s">
        <v>81</v>
      </c>
      <c r="AY141" s="264" t="s">
        <v>129</v>
      </c>
    </row>
    <row r="142" s="13" customFormat="1">
      <c r="A142" s="13"/>
      <c r="B142" s="232"/>
      <c r="C142" s="233"/>
      <c r="D142" s="234" t="s">
        <v>138</v>
      </c>
      <c r="E142" s="235" t="s">
        <v>1</v>
      </c>
      <c r="F142" s="236" t="s">
        <v>153</v>
      </c>
      <c r="G142" s="233"/>
      <c r="H142" s="237">
        <v>44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138</v>
      </c>
      <c r="AU142" s="243" t="s">
        <v>91</v>
      </c>
      <c r="AV142" s="13" t="s">
        <v>91</v>
      </c>
      <c r="AW142" s="13" t="s">
        <v>36</v>
      </c>
      <c r="AX142" s="13" t="s">
        <v>81</v>
      </c>
      <c r="AY142" s="243" t="s">
        <v>129</v>
      </c>
    </row>
    <row r="143" s="13" customFormat="1">
      <c r="A143" s="13"/>
      <c r="B143" s="232"/>
      <c r="C143" s="233"/>
      <c r="D143" s="234" t="s">
        <v>138</v>
      </c>
      <c r="E143" s="235" t="s">
        <v>1</v>
      </c>
      <c r="F143" s="236" t="s">
        <v>154</v>
      </c>
      <c r="G143" s="233"/>
      <c r="H143" s="237">
        <v>29.5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138</v>
      </c>
      <c r="AU143" s="243" t="s">
        <v>91</v>
      </c>
      <c r="AV143" s="13" t="s">
        <v>91</v>
      </c>
      <c r="AW143" s="13" t="s">
        <v>36</v>
      </c>
      <c r="AX143" s="13" t="s">
        <v>81</v>
      </c>
      <c r="AY143" s="243" t="s">
        <v>129</v>
      </c>
    </row>
    <row r="144" s="15" customFormat="1">
      <c r="A144" s="15"/>
      <c r="B144" s="254"/>
      <c r="C144" s="255"/>
      <c r="D144" s="234" t="s">
        <v>138</v>
      </c>
      <c r="E144" s="256" t="s">
        <v>1</v>
      </c>
      <c r="F144" s="257" t="s">
        <v>152</v>
      </c>
      <c r="G144" s="255"/>
      <c r="H144" s="258">
        <v>73.5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138</v>
      </c>
      <c r="AU144" s="264" t="s">
        <v>91</v>
      </c>
      <c r="AV144" s="15" t="s">
        <v>146</v>
      </c>
      <c r="AW144" s="15" t="s">
        <v>36</v>
      </c>
      <c r="AX144" s="15" t="s">
        <v>81</v>
      </c>
      <c r="AY144" s="264" t="s">
        <v>129</v>
      </c>
    </row>
    <row r="145" s="16" customFormat="1">
      <c r="A145" s="16"/>
      <c r="B145" s="265"/>
      <c r="C145" s="266"/>
      <c r="D145" s="234" t="s">
        <v>138</v>
      </c>
      <c r="E145" s="267" t="s">
        <v>1</v>
      </c>
      <c r="F145" s="268" t="s">
        <v>155</v>
      </c>
      <c r="G145" s="266"/>
      <c r="H145" s="269">
        <v>597.5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5" t="s">
        <v>138</v>
      </c>
      <c r="AU145" s="275" t="s">
        <v>91</v>
      </c>
      <c r="AV145" s="16" t="s">
        <v>136</v>
      </c>
      <c r="AW145" s="16" t="s">
        <v>36</v>
      </c>
      <c r="AX145" s="16" t="s">
        <v>89</v>
      </c>
      <c r="AY145" s="275" t="s">
        <v>129</v>
      </c>
    </row>
    <row r="146" s="2" customFormat="1" ht="66.75" customHeight="1">
      <c r="A146" s="39"/>
      <c r="B146" s="40"/>
      <c r="C146" s="219" t="s">
        <v>136</v>
      </c>
      <c r="D146" s="219" t="s">
        <v>131</v>
      </c>
      <c r="E146" s="220" t="s">
        <v>156</v>
      </c>
      <c r="F146" s="221" t="s">
        <v>157</v>
      </c>
      <c r="G146" s="222" t="s">
        <v>134</v>
      </c>
      <c r="H146" s="223">
        <v>570.77999999999997</v>
      </c>
      <c r="I146" s="224"/>
      <c r="J146" s="225">
        <f>ROUND(I146*H146,2)</f>
        <v>0</v>
      </c>
      <c r="K146" s="221" t="s">
        <v>135</v>
      </c>
      <c r="L146" s="45"/>
      <c r="M146" s="226" t="s">
        <v>1</v>
      </c>
      <c r="N146" s="227" t="s">
        <v>46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0.44</v>
      </c>
      <c r="T146" s="229">
        <f>S146*H146</f>
        <v>251.14319999999998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136</v>
      </c>
      <c r="AT146" s="230" t="s">
        <v>131</v>
      </c>
      <c r="AU146" s="230" t="s">
        <v>91</v>
      </c>
      <c r="AY146" s="18" t="s">
        <v>129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89</v>
      </c>
      <c r="BK146" s="231">
        <f>ROUND(I146*H146,2)</f>
        <v>0</v>
      </c>
      <c r="BL146" s="18" t="s">
        <v>136</v>
      </c>
      <c r="BM146" s="230" t="s">
        <v>158</v>
      </c>
    </row>
    <row r="147" s="14" customFormat="1">
      <c r="A147" s="14"/>
      <c r="B147" s="244"/>
      <c r="C147" s="245"/>
      <c r="D147" s="234" t="s">
        <v>138</v>
      </c>
      <c r="E147" s="246" t="s">
        <v>1</v>
      </c>
      <c r="F147" s="247" t="s">
        <v>143</v>
      </c>
      <c r="G147" s="245"/>
      <c r="H147" s="246" t="s">
        <v>1</v>
      </c>
      <c r="I147" s="248"/>
      <c r="J147" s="245"/>
      <c r="K147" s="245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138</v>
      </c>
      <c r="AU147" s="253" t="s">
        <v>91</v>
      </c>
      <c r="AV147" s="14" t="s">
        <v>89</v>
      </c>
      <c r="AW147" s="14" t="s">
        <v>36</v>
      </c>
      <c r="AX147" s="14" t="s">
        <v>81</v>
      </c>
      <c r="AY147" s="253" t="s">
        <v>129</v>
      </c>
    </row>
    <row r="148" s="13" customFormat="1">
      <c r="A148" s="13"/>
      <c r="B148" s="232"/>
      <c r="C148" s="233"/>
      <c r="D148" s="234" t="s">
        <v>138</v>
      </c>
      <c r="E148" s="235" t="s">
        <v>1</v>
      </c>
      <c r="F148" s="236" t="s">
        <v>159</v>
      </c>
      <c r="G148" s="233"/>
      <c r="H148" s="237">
        <v>8.5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138</v>
      </c>
      <c r="AU148" s="243" t="s">
        <v>91</v>
      </c>
      <c r="AV148" s="13" t="s">
        <v>91</v>
      </c>
      <c r="AW148" s="13" t="s">
        <v>36</v>
      </c>
      <c r="AX148" s="13" t="s">
        <v>81</v>
      </c>
      <c r="AY148" s="243" t="s">
        <v>129</v>
      </c>
    </row>
    <row r="149" s="14" customFormat="1">
      <c r="A149" s="14"/>
      <c r="B149" s="244"/>
      <c r="C149" s="245"/>
      <c r="D149" s="234" t="s">
        <v>138</v>
      </c>
      <c r="E149" s="246" t="s">
        <v>1</v>
      </c>
      <c r="F149" s="247" t="s">
        <v>160</v>
      </c>
      <c r="G149" s="245"/>
      <c r="H149" s="246" t="s">
        <v>1</v>
      </c>
      <c r="I149" s="248"/>
      <c r="J149" s="245"/>
      <c r="K149" s="245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138</v>
      </c>
      <c r="AU149" s="253" t="s">
        <v>91</v>
      </c>
      <c r="AV149" s="14" t="s">
        <v>89</v>
      </c>
      <c r="AW149" s="14" t="s">
        <v>36</v>
      </c>
      <c r="AX149" s="14" t="s">
        <v>81</v>
      </c>
      <c r="AY149" s="253" t="s">
        <v>129</v>
      </c>
    </row>
    <row r="150" s="13" customFormat="1">
      <c r="A150" s="13"/>
      <c r="B150" s="232"/>
      <c r="C150" s="233"/>
      <c r="D150" s="234" t="s">
        <v>138</v>
      </c>
      <c r="E150" s="235" t="s">
        <v>1</v>
      </c>
      <c r="F150" s="236" t="s">
        <v>153</v>
      </c>
      <c r="G150" s="233"/>
      <c r="H150" s="237">
        <v>44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138</v>
      </c>
      <c r="AU150" s="243" t="s">
        <v>91</v>
      </c>
      <c r="AV150" s="13" t="s">
        <v>91</v>
      </c>
      <c r="AW150" s="13" t="s">
        <v>36</v>
      </c>
      <c r="AX150" s="13" t="s">
        <v>81</v>
      </c>
      <c r="AY150" s="243" t="s">
        <v>129</v>
      </c>
    </row>
    <row r="151" s="14" customFormat="1">
      <c r="A151" s="14"/>
      <c r="B151" s="244"/>
      <c r="C151" s="245"/>
      <c r="D151" s="234" t="s">
        <v>138</v>
      </c>
      <c r="E151" s="246" t="s">
        <v>1</v>
      </c>
      <c r="F151" s="247" t="s">
        <v>160</v>
      </c>
      <c r="G151" s="245"/>
      <c r="H151" s="246" t="s">
        <v>1</v>
      </c>
      <c r="I151" s="248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138</v>
      </c>
      <c r="AU151" s="253" t="s">
        <v>91</v>
      </c>
      <c r="AV151" s="14" t="s">
        <v>89</v>
      </c>
      <c r="AW151" s="14" t="s">
        <v>36</v>
      </c>
      <c r="AX151" s="14" t="s">
        <v>81</v>
      </c>
      <c r="AY151" s="253" t="s">
        <v>129</v>
      </c>
    </row>
    <row r="152" s="13" customFormat="1">
      <c r="A152" s="13"/>
      <c r="B152" s="232"/>
      <c r="C152" s="233"/>
      <c r="D152" s="234" t="s">
        <v>138</v>
      </c>
      <c r="E152" s="235" t="s">
        <v>1</v>
      </c>
      <c r="F152" s="236" t="s">
        <v>150</v>
      </c>
      <c r="G152" s="233"/>
      <c r="H152" s="237">
        <v>518.27999999999997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138</v>
      </c>
      <c r="AU152" s="243" t="s">
        <v>91</v>
      </c>
      <c r="AV152" s="13" t="s">
        <v>91</v>
      </c>
      <c r="AW152" s="13" t="s">
        <v>36</v>
      </c>
      <c r="AX152" s="13" t="s">
        <v>81</v>
      </c>
      <c r="AY152" s="243" t="s">
        <v>129</v>
      </c>
    </row>
    <row r="153" s="16" customFormat="1">
      <c r="A153" s="16"/>
      <c r="B153" s="265"/>
      <c r="C153" s="266"/>
      <c r="D153" s="234" t="s">
        <v>138</v>
      </c>
      <c r="E153" s="267" t="s">
        <v>1</v>
      </c>
      <c r="F153" s="268" t="s">
        <v>155</v>
      </c>
      <c r="G153" s="266"/>
      <c r="H153" s="269">
        <v>570.77999999999997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75" t="s">
        <v>138</v>
      </c>
      <c r="AU153" s="275" t="s">
        <v>91</v>
      </c>
      <c r="AV153" s="16" t="s">
        <v>136</v>
      </c>
      <c r="AW153" s="16" t="s">
        <v>36</v>
      </c>
      <c r="AX153" s="16" t="s">
        <v>89</v>
      </c>
      <c r="AY153" s="275" t="s">
        <v>129</v>
      </c>
    </row>
    <row r="154" s="2" customFormat="1" ht="62.7" customHeight="1">
      <c r="A154" s="39"/>
      <c r="B154" s="40"/>
      <c r="C154" s="219" t="s">
        <v>161</v>
      </c>
      <c r="D154" s="219" t="s">
        <v>131</v>
      </c>
      <c r="E154" s="220" t="s">
        <v>162</v>
      </c>
      <c r="F154" s="221" t="s">
        <v>163</v>
      </c>
      <c r="G154" s="222" t="s">
        <v>134</v>
      </c>
      <c r="H154" s="223">
        <v>615.11000000000001</v>
      </c>
      <c r="I154" s="224"/>
      <c r="J154" s="225">
        <f>ROUND(I154*H154,2)</f>
        <v>0</v>
      </c>
      <c r="K154" s="221" t="s">
        <v>135</v>
      </c>
      <c r="L154" s="45"/>
      <c r="M154" s="226" t="s">
        <v>1</v>
      </c>
      <c r="N154" s="227" t="s">
        <v>46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0.32500000000000001</v>
      </c>
      <c r="T154" s="229">
        <f>S154*H154</f>
        <v>199.91075000000001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136</v>
      </c>
      <c r="AT154" s="230" t="s">
        <v>131</v>
      </c>
      <c r="AU154" s="230" t="s">
        <v>91</v>
      </c>
      <c r="AY154" s="18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89</v>
      </c>
      <c r="BK154" s="231">
        <f>ROUND(I154*H154,2)</f>
        <v>0</v>
      </c>
      <c r="BL154" s="18" t="s">
        <v>136</v>
      </c>
      <c r="BM154" s="230" t="s">
        <v>164</v>
      </c>
    </row>
    <row r="155" s="14" customFormat="1">
      <c r="A155" s="14"/>
      <c r="B155" s="244"/>
      <c r="C155" s="245"/>
      <c r="D155" s="234" t="s">
        <v>138</v>
      </c>
      <c r="E155" s="246" t="s">
        <v>1</v>
      </c>
      <c r="F155" s="247" t="s">
        <v>143</v>
      </c>
      <c r="G155" s="245"/>
      <c r="H155" s="246" t="s">
        <v>1</v>
      </c>
      <c r="I155" s="248"/>
      <c r="J155" s="245"/>
      <c r="K155" s="245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138</v>
      </c>
      <c r="AU155" s="253" t="s">
        <v>91</v>
      </c>
      <c r="AV155" s="14" t="s">
        <v>89</v>
      </c>
      <c r="AW155" s="14" t="s">
        <v>36</v>
      </c>
      <c r="AX155" s="14" t="s">
        <v>81</v>
      </c>
      <c r="AY155" s="253" t="s">
        <v>129</v>
      </c>
    </row>
    <row r="156" s="14" customFormat="1">
      <c r="A156" s="14"/>
      <c r="B156" s="244"/>
      <c r="C156" s="245"/>
      <c r="D156" s="234" t="s">
        <v>138</v>
      </c>
      <c r="E156" s="246" t="s">
        <v>1</v>
      </c>
      <c r="F156" s="247" t="s">
        <v>144</v>
      </c>
      <c r="G156" s="245"/>
      <c r="H156" s="246" t="s">
        <v>1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138</v>
      </c>
      <c r="AU156" s="253" t="s">
        <v>91</v>
      </c>
      <c r="AV156" s="14" t="s">
        <v>89</v>
      </c>
      <c r="AW156" s="14" t="s">
        <v>36</v>
      </c>
      <c r="AX156" s="14" t="s">
        <v>81</v>
      </c>
      <c r="AY156" s="253" t="s">
        <v>129</v>
      </c>
    </row>
    <row r="157" s="13" customFormat="1">
      <c r="A157" s="13"/>
      <c r="B157" s="232"/>
      <c r="C157" s="233"/>
      <c r="D157" s="234" t="s">
        <v>138</v>
      </c>
      <c r="E157" s="235" t="s">
        <v>1</v>
      </c>
      <c r="F157" s="236" t="s">
        <v>150</v>
      </c>
      <c r="G157" s="233"/>
      <c r="H157" s="237">
        <v>518.27999999999997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138</v>
      </c>
      <c r="AU157" s="243" t="s">
        <v>91</v>
      </c>
      <c r="AV157" s="13" t="s">
        <v>91</v>
      </c>
      <c r="AW157" s="13" t="s">
        <v>36</v>
      </c>
      <c r="AX157" s="13" t="s">
        <v>81</v>
      </c>
      <c r="AY157" s="243" t="s">
        <v>129</v>
      </c>
    </row>
    <row r="158" s="13" customFormat="1">
      <c r="A158" s="13"/>
      <c r="B158" s="232"/>
      <c r="C158" s="233"/>
      <c r="D158" s="234" t="s">
        <v>138</v>
      </c>
      <c r="E158" s="235" t="s">
        <v>1</v>
      </c>
      <c r="F158" s="236" t="s">
        <v>165</v>
      </c>
      <c r="G158" s="233"/>
      <c r="H158" s="237">
        <v>8.5800000000000001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138</v>
      </c>
      <c r="AU158" s="243" t="s">
        <v>91</v>
      </c>
      <c r="AV158" s="13" t="s">
        <v>91</v>
      </c>
      <c r="AW158" s="13" t="s">
        <v>36</v>
      </c>
      <c r="AX158" s="13" t="s">
        <v>81</v>
      </c>
      <c r="AY158" s="243" t="s">
        <v>129</v>
      </c>
    </row>
    <row r="159" s="15" customFormat="1">
      <c r="A159" s="15"/>
      <c r="B159" s="254"/>
      <c r="C159" s="255"/>
      <c r="D159" s="234" t="s">
        <v>138</v>
      </c>
      <c r="E159" s="256" t="s">
        <v>1</v>
      </c>
      <c r="F159" s="257" t="s">
        <v>152</v>
      </c>
      <c r="G159" s="255"/>
      <c r="H159" s="258">
        <v>526.86000000000001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138</v>
      </c>
      <c r="AU159" s="264" t="s">
        <v>91</v>
      </c>
      <c r="AV159" s="15" t="s">
        <v>146</v>
      </c>
      <c r="AW159" s="15" t="s">
        <v>36</v>
      </c>
      <c r="AX159" s="15" t="s">
        <v>81</v>
      </c>
      <c r="AY159" s="264" t="s">
        <v>129</v>
      </c>
    </row>
    <row r="160" s="13" customFormat="1">
      <c r="A160" s="13"/>
      <c r="B160" s="232"/>
      <c r="C160" s="233"/>
      <c r="D160" s="234" t="s">
        <v>138</v>
      </c>
      <c r="E160" s="235" t="s">
        <v>1</v>
      </c>
      <c r="F160" s="236" t="s">
        <v>153</v>
      </c>
      <c r="G160" s="233"/>
      <c r="H160" s="237">
        <v>44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138</v>
      </c>
      <c r="AU160" s="243" t="s">
        <v>91</v>
      </c>
      <c r="AV160" s="13" t="s">
        <v>91</v>
      </c>
      <c r="AW160" s="13" t="s">
        <v>36</v>
      </c>
      <c r="AX160" s="13" t="s">
        <v>81</v>
      </c>
      <c r="AY160" s="243" t="s">
        <v>129</v>
      </c>
    </row>
    <row r="161" s="13" customFormat="1">
      <c r="A161" s="13"/>
      <c r="B161" s="232"/>
      <c r="C161" s="233"/>
      <c r="D161" s="234" t="s">
        <v>138</v>
      </c>
      <c r="E161" s="235" t="s">
        <v>1</v>
      </c>
      <c r="F161" s="236" t="s">
        <v>166</v>
      </c>
      <c r="G161" s="233"/>
      <c r="H161" s="237">
        <v>44.25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138</v>
      </c>
      <c r="AU161" s="243" t="s">
        <v>91</v>
      </c>
      <c r="AV161" s="13" t="s">
        <v>91</v>
      </c>
      <c r="AW161" s="13" t="s">
        <v>36</v>
      </c>
      <c r="AX161" s="13" t="s">
        <v>81</v>
      </c>
      <c r="AY161" s="243" t="s">
        <v>129</v>
      </c>
    </row>
    <row r="162" s="15" customFormat="1">
      <c r="A162" s="15"/>
      <c r="B162" s="254"/>
      <c r="C162" s="255"/>
      <c r="D162" s="234" t="s">
        <v>138</v>
      </c>
      <c r="E162" s="256" t="s">
        <v>1</v>
      </c>
      <c r="F162" s="257" t="s">
        <v>152</v>
      </c>
      <c r="G162" s="255"/>
      <c r="H162" s="258">
        <v>88.25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138</v>
      </c>
      <c r="AU162" s="264" t="s">
        <v>91</v>
      </c>
      <c r="AV162" s="15" t="s">
        <v>146</v>
      </c>
      <c r="AW162" s="15" t="s">
        <v>36</v>
      </c>
      <c r="AX162" s="15" t="s">
        <v>81</v>
      </c>
      <c r="AY162" s="264" t="s">
        <v>129</v>
      </c>
    </row>
    <row r="163" s="16" customFormat="1">
      <c r="A163" s="16"/>
      <c r="B163" s="265"/>
      <c r="C163" s="266"/>
      <c r="D163" s="234" t="s">
        <v>138</v>
      </c>
      <c r="E163" s="267" t="s">
        <v>1</v>
      </c>
      <c r="F163" s="268" t="s">
        <v>155</v>
      </c>
      <c r="G163" s="266"/>
      <c r="H163" s="269">
        <v>615.11000000000001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75" t="s">
        <v>138</v>
      </c>
      <c r="AU163" s="275" t="s">
        <v>91</v>
      </c>
      <c r="AV163" s="16" t="s">
        <v>136</v>
      </c>
      <c r="AW163" s="16" t="s">
        <v>36</v>
      </c>
      <c r="AX163" s="16" t="s">
        <v>89</v>
      </c>
      <c r="AY163" s="275" t="s">
        <v>129</v>
      </c>
    </row>
    <row r="164" s="2" customFormat="1" ht="55.5" customHeight="1">
      <c r="A164" s="39"/>
      <c r="B164" s="40"/>
      <c r="C164" s="219" t="s">
        <v>167</v>
      </c>
      <c r="D164" s="219" t="s">
        <v>131</v>
      </c>
      <c r="E164" s="220" t="s">
        <v>168</v>
      </c>
      <c r="F164" s="221" t="s">
        <v>169</v>
      </c>
      <c r="G164" s="222" t="s">
        <v>134</v>
      </c>
      <c r="H164" s="223">
        <v>8.5</v>
      </c>
      <c r="I164" s="224"/>
      <c r="J164" s="225">
        <f>ROUND(I164*H164,2)</f>
        <v>0</v>
      </c>
      <c r="K164" s="221" t="s">
        <v>135</v>
      </c>
      <c r="L164" s="45"/>
      <c r="M164" s="226" t="s">
        <v>1</v>
      </c>
      <c r="N164" s="227" t="s">
        <v>46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0.098000000000000004</v>
      </c>
      <c r="T164" s="229">
        <f>S164*H164</f>
        <v>0.83300000000000007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136</v>
      </c>
      <c r="AT164" s="230" t="s">
        <v>131</v>
      </c>
      <c r="AU164" s="230" t="s">
        <v>91</v>
      </c>
      <c r="AY164" s="18" t="s">
        <v>129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89</v>
      </c>
      <c r="BK164" s="231">
        <f>ROUND(I164*H164,2)</f>
        <v>0</v>
      </c>
      <c r="BL164" s="18" t="s">
        <v>136</v>
      </c>
      <c r="BM164" s="230" t="s">
        <v>170</v>
      </c>
    </row>
    <row r="165" s="14" customFormat="1">
      <c r="A165" s="14"/>
      <c r="B165" s="244"/>
      <c r="C165" s="245"/>
      <c r="D165" s="234" t="s">
        <v>138</v>
      </c>
      <c r="E165" s="246" t="s">
        <v>1</v>
      </c>
      <c r="F165" s="247" t="s">
        <v>143</v>
      </c>
      <c r="G165" s="245"/>
      <c r="H165" s="246" t="s">
        <v>1</v>
      </c>
      <c r="I165" s="248"/>
      <c r="J165" s="245"/>
      <c r="K165" s="245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138</v>
      </c>
      <c r="AU165" s="253" t="s">
        <v>91</v>
      </c>
      <c r="AV165" s="14" t="s">
        <v>89</v>
      </c>
      <c r="AW165" s="14" t="s">
        <v>36</v>
      </c>
      <c r="AX165" s="14" t="s">
        <v>81</v>
      </c>
      <c r="AY165" s="253" t="s">
        <v>129</v>
      </c>
    </row>
    <row r="166" s="13" customFormat="1">
      <c r="A166" s="13"/>
      <c r="B166" s="232"/>
      <c r="C166" s="233"/>
      <c r="D166" s="234" t="s">
        <v>138</v>
      </c>
      <c r="E166" s="235" t="s">
        <v>1</v>
      </c>
      <c r="F166" s="236" t="s">
        <v>159</v>
      </c>
      <c r="G166" s="233"/>
      <c r="H166" s="237">
        <v>8.5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138</v>
      </c>
      <c r="AU166" s="243" t="s">
        <v>91</v>
      </c>
      <c r="AV166" s="13" t="s">
        <v>91</v>
      </c>
      <c r="AW166" s="13" t="s">
        <v>36</v>
      </c>
      <c r="AX166" s="13" t="s">
        <v>89</v>
      </c>
      <c r="AY166" s="243" t="s">
        <v>129</v>
      </c>
    </row>
    <row r="167" s="2" customFormat="1" ht="49.05" customHeight="1">
      <c r="A167" s="39"/>
      <c r="B167" s="40"/>
      <c r="C167" s="219" t="s">
        <v>171</v>
      </c>
      <c r="D167" s="219" t="s">
        <v>131</v>
      </c>
      <c r="E167" s="220" t="s">
        <v>172</v>
      </c>
      <c r="F167" s="221" t="s">
        <v>173</v>
      </c>
      <c r="G167" s="222" t="s">
        <v>134</v>
      </c>
      <c r="H167" s="223">
        <v>562.27999999999997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46</v>
      </c>
      <c r="O167" s="92"/>
      <c r="P167" s="228">
        <f>O167*H167</f>
        <v>0</v>
      </c>
      <c r="Q167" s="228">
        <v>9.0000000000000006E-05</v>
      </c>
      <c r="R167" s="228">
        <f>Q167*H167</f>
        <v>0.050605200000000003</v>
      </c>
      <c r="S167" s="228">
        <v>0.25600000000000001</v>
      </c>
      <c r="T167" s="229">
        <f>S167*H167</f>
        <v>143.94368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136</v>
      </c>
      <c r="AT167" s="230" t="s">
        <v>131</v>
      </c>
      <c r="AU167" s="230" t="s">
        <v>91</v>
      </c>
      <c r="AY167" s="18" t="s">
        <v>129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89</v>
      </c>
      <c r="BK167" s="231">
        <f>ROUND(I167*H167,2)</f>
        <v>0</v>
      </c>
      <c r="BL167" s="18" t="s">
        <v>136</v>
      </c>
      <c r="BM167" s="230" t="s">
        <v>174</v>
      </c>
    </row>
    <row r="168" s="2" customFormat="1">
      <c r="A168" s="39"/>
      <c r="B168" s="40"/>
      <c r="C168" s="41"/>
      <c r="D168" s="234" t="s">
        <v>175</v>
      </c>
      <c r="E168" s="41"/>
      <c r="F168" s="276" t="s">
        <v>176</v>
      </c>
      <c r="G168" s="41"/>
      <c r="H168" s="41"/>
      <c r="I168" s="277"/>
      <c r="J168" s="41"/>
      <c r="K168" s="41"/>
      <c r="L168" s="45"/>
      <c r="M168" s="278"/>
      <c r="N168" s="279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175</v>
      </c>
      <c r="AU168" s="18" t="s">
        <v>91</v>
      </c>
    </row>
    <row r="169" s="14" customFormat="1">
      <c r="A169" s="14"/>
      <c r="B169" s="244"/>
      <c r="C169" s="245"/>
      <c r="D169" s="234" t="s">
        <v>138</v>
      </c>
      <c r="E169" s="246" t="s">
        <v>1</v>
      </c>
      <c r="F169" s="247" t="s">
        <v>143</v>
      </c>
      <c r="G169" s="245"/>
      <c r="H169" s="246" t="s">
        <v>1</v>
      </c>
      <c r="I169" s="248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138</v>
      </c>
      <c r="AU169" s="253" t="s">
        <v>91</v>
      </c>
      <c r="AV169" s="14" t="s">
        <v>89</v>
      </c>
      <c r="AW169" s="14" t="s">
        <v>36</v>
      </c>
      <c r="AX169" s="14" t="s">
        <v>81</v>
      </c>
      <c r="AY169" s="253" t="s">
        <v>129</v>
      </c>
    </row>
    <row r="170" s="14" customFormat="1">
      <c r="A170" s="14"/>
      <c r="B170" s="244"/>
      <c r="C170" s="245"/>
      <c r="D170" s="234" t="s">
        <v>138</v>
      </c>
      <c r="E170" s="246" t="s">
        <v>1</v>
      </c>
      <c r="F170" s="247" t="s">
        <v>144</v>
      </c>
      <c r="G170" s="245"/>
      <c r="H170" s="246" t="s">
        <v>1</v>
      </c>
      <c r="I170" s="248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138</v>
      </c>
      <c r="AU170" s="253" t="s">
        <v>91</v>
      </c>
      <c r="AV170" s="14" t="s">
        <v>89</v>
      </c>
      <c r="AW170" s="14" t="s">
        <v>36</v>
      </c>
      <c r="AX170" s="14" t="s">
        <v>81</v>
      </c>
      <c r="AY170" s="253" t="s">
        <v>129</v>
      </c>
    </row>
    <row r="171" s="13" customFormat="1">
      <c r="A171" s="13"/>
      <c r="B171" s="232"/>
      <c r="C171" s="233"/>
      <c r="D171" s="234" t="s">
        <v>138</v>
      </c>
      <c r="E171" s="235" t="s">
        <v>1</v>
      </c>
      <c r="F171" s="236" t="s">
        <v>150</v>
      </c>
      <c r="G171" s="233"/>
      <c r="H171" s="237">
        <v>518.27999999999997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138</v>
      </c>
      <c r="AU171" s="243" t="s">
        <v>91</v>
      </c>
      <c r="AV171" s="13" t="s">
        <v>91</v>
      </c>
      <c r="AW171" s="13" t="s">
        <v>36</v>
      </c>
      <c r="AX171" s="13" t="s">
        <v>81</v>
      </c>
      <c r="AY171" s="243" t="s">
        <v>129</v>
      </c>
    </row>
    <row r="172" s="13" customFormat="1">
      <c r="A172" s="13"/>
      <c r="B172" s="232"/>
      <c r="C172" s="233"/>
      <c r="D172" s="234" t="s">
        <v>138</v>
      </c>
      <c r="E172" s="235" t="s">
        <v>1</v>
      </c>
      <c r="F172" s="236" t="s">
        <v>153</v>
      </c>
      <c r="G172" s="233"/>
      <c r="H172" s="237">
        <v>44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138</v>
      </c>
      <c r="AU172" s="243" t="s">
        <v>91</v>
      </c>
      <c r="AV172" s="13" t="s">
        <v>91</v>
      </c>
      <c r="AW172" s="13" t="s">
        <v>36</v>
      </c>
      <c r="AX172" s="13" t="s">
        <v>81</v>
      </c>
      <c r="AY172" s="243" t="s">
        <v>129</v>
      </c>
    </row>
    <row r="173" s="16" customFormat="1">
      <c r="A173" s="16"/>
      <c r="B173" s="265"/>
      <c r="C173" s="266"/>
      <c r="D173" s="234" t="s">
        <v>138</v>
      </c>
      <c r="E173" s="267" t="s">
        <v>1</v>
      </c>
      <c r="F173" s="268" t="s">
        <v>155</v>
      </c>
      <c r="G173" s="266"/>
      <c r="H173" s="269">
        <v>562.27999999999997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75" t="s">
        <v>138</v>
      </c>
      <c r="AU173" s="275" t="s">
        <v>91</v>
      </c>
      <c r="AV173" s="16" t="s">
        <v>136</v>
      </c>
      <c r="AW173" s="16" t="s">
        <v>36</v>
      </c>
      <c r="AX173" s="16" t="s">
        <v>89</v>
      </c>
      <c r="AY173" s="275" t="s">
        <v>129</v>
      </c>
    </row>
    <row r="174" s="2" customFormat="1" ht="49.05" customHeight="1">
      <c r="A174" s="39"/>
      <c r="B174" s="40"/>
      <c r="C174" s="219" t="s">
        <v>177</v>
      </c>
      <c r="D174" s="219" t="s">
        <v>131</v>
      </c>
      <c r="E174" s="220" t="s">
        <v>178</v>
      </c>
      <c r="F174" s="221" t="s">
        <v>179</v>
      </c>
      <c r="G174" s="222" t="s">
        <v>134</v>
      </c>
      <c r="H174" s="223">
        <v>787.19200000000001</v>
      </c>
      <c r="I174" s="224"/>
      <c r="J174" s="225">
        <f>ROUND(I174*H174,2)</f>
        <v>0</v>
      </c>
      <c r="K174" s="221" t="s">
        <v>135</v>
      </c>
      <c r="L174" s="45"/>
      <c r="M174" s="226" t="s">
        <v>1</v>
      </c>
      <c r="N174" s="227" t="s">
        <v>46</v>
      </c>
      <c r="O174" s="92"/>
      <c r="P174" s="228">
        <f>O174*H174</f>
        <v>0</v>
      </c>
      <c r="Q174" s="228">
        <v>3.8359999999999999E-05</v>
      </c>
      <c r="R174" s="228">
        <f>Q174*H174</f>
        <v>0.03019668512</v>
      </c>
      <c r="S174" s="228">
        <v>0.091999999999999998</v>
      </c>
      <c r="T174" s="229">
        <f>S174*H174</f>
        <v>72.421663999999993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136</v>
      </c>
      <c r="AT174" s="230" t="s">
        <v>131</v>
      </c>
      <c r="AU174" s="230" t="s">
        <v>91</v>
      </c>
      <c r="AY174" s="18" t="s">
        <v>129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89</v>
      </c>
      <c r="BK174" s="231">
        <f>ROUND(I174*H174,2)</f>
        <v>0</v>
      </c>
      <c r="BL174" s="18" t="s">
        <v>136</v>
      </c>
      <c r="BM174" s="230" t="s">
        <v>180</v>
      </c>
    </row>
    <row r="175" s="14" customFormat="1">
      <c r="A175" s="14"/>
      <c r="B175" s="244"/>
      <c r="C175" s="245"/>
      <c r="D175" s="234" t="s">
        <v>138</v>
      </c>
      <c r="E175" s="246" t="s">
        <v>1</v>
      </c>
      <c r="F175" s="247" t="s">
        <v>143</v>
      </c>
      <c r="G175" s="245"/>
      <c r="H175" s="246" t="s">
        <v>1</v>
      </c>
      <c r="I175" s="248"/>
      <c r="J175" s="245"/>
      <c r="K175" s="245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138</v>
      </c>
      <c r="AU175" s="253" t="s">
        <v>91</v>
      </c>
      <c r="AV175" s="14" t="s">
        <v>89</v>
      </c>
      <c r="AW175" s="14" t="s">
        <v>36</v>
      </c>
      <c r="AX175" s="14" t="s">
        <v>81</v>
      </c>
      <c r="AY175" s="253" t="s">
        <v>129</v>
      </c>
    </row>
    <row r="176" s="14" customFormat="1">
      <c r="A176" s="14"/>
      <c r="B176" s="244"/>
      <c r="C176" s="245"/>
      <c r="D176" s="234" t="s">
        <v>138</v>
      </c>
      <c r="E176" s="246" t="s">
        <v>1</v>
      </c>
      <c r="F176" s="247" t="s">
        <v>144</v>
      </c>
      <c r="G176" s="245"/>
      <c r="H176" s="246" t="s">
        <v>1</v>
      </c>
      <c r="I176" s="248"/>
      <c r="J176" s="245"/>
      <c r="K176" s="245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138</v>
      </c>
      <c r="AU176" s="253" t="s">
        <v>91</v>
      </c>
      <c r="AV176" s="14" t="s">
        <v>89</v>
      </c>
      <c r="AW176" s="14" t="s">
        <v>36</v>
      </c>
      <c r="AX176" s="14" t="s">
        <v>81</v>
      </c>
      <c r="AY176" s="253" t="s">
        <v>129</v>
      </c>
    </row>
    <row r="177" s="13" customFormat="1">
      <c r="A177" s="13"/>
      <c r="B177" s="232"/>
      <c r="C177" s="233"/>
      <c r="D177" s="234" t="s">
        <v>138</v>
      </c>
      <c r="E177" s="235" t="s">
        <v>1</v>
      </c>
      <c r="F177" s="236" t="s">
        <v>181</v>
      </c>
      <c r="G177" s="233"/>
      <c r="H177" s="237">
        <v>725.59199999999998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138</v>
      </c>
      <c r="AU177" s="243" t="s">
        <v>91</v>
      </c>
      <c r="AV177" s="13" t="s">
        <v>91</v>
      </c>
      <c r="AW177" s="13" t="s">
        <v>36</v>
      </c>
      <c r="AX177" s="13" t="s">
        <v>81</v>
      </c>
      <c r="AY177" s="243" t="s">
        <v>129</v>
      </c>
    </row>
    <row r="178" s="13" customFormat="1">
      <c r="A178" s="13"/>
      <c r="B178" s="232"/>
      <c r="C178" s="233"/>
      <c r="D178" s="234" t="s">
        <v>138</v>
      </c>
      <c r="E178" s="235" t="s">
        <v>1</v>
      </c>
      <c r="F178" s="236" t="s">
        <v>182</v>
      </c>
      <c r="G178" s="233"/>
      <c r="H178" s="237">
        <v>61.600000000000001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138</v>
      </c>
      <c r="AU178" s="243" t="s">
        <v>91</v>
      </c>
      <c r="AV178" s="13" t="s">
        <v>91</v>
      </c>
      <c r="AW178" s="13" t="s">
        <v>36</v>
      </c>
      <c r="AX178" s="13" t="s">
        <v>81</v>
      </c>
      <c r="AY178" s="243" t="s">
        <v>129</v>
      </c>
    </row>
    <row r="179" s="16" customFormat="1">
      <c r="A179" s="16"/>
      <c r="B179" s="265"/>
      <c r="C179" s="266"/>
      <c r="D179" s="234" t="s">
        <v>138</v>
      </c>
      <c r="E179" s="267" t="s">
        <v>1</v>
      </c>
      <c r="F179" s="268" t="s">
        <v>155</v>
      </c>
      <c r="G179" s="266"/>
      <c r="H179" s="269">
        <v>787.19200000000001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75" t="s">
        <v>138</v>
      </c>
      <c r="AU179" s="275" t="s">
        <v>91</v>
      </c>
      <c r="AV179" s="16" t="s">
        <v>136</v>
      </c>
      <c r="AW179" s="16" t="s">
        <v>36</v>
      </c>
      <c r="AX179" s="16" t="s">
        <v>89</v>
      </c>
      <c r="AY179" s="275" t="s">
        <v>129</v>
      </c>
    </row>
    <row r="180" s="2" customFormat="1" ht="44.25" customHeight="1">
      <c r="A180" s="39"/>
      <c r="B180" s="40"/>
      <c r="C180" s="219" t="s">
        <v>183</v>
      </c>
      <c r="D180" s="219" t="s">
        <v>131</v>
      </c>
      <c r="E180" s="220" t="s">
        <v>184</v>
      </c>
      <c r="F180" s="221" t="s">
        <v>185</v>
      </c>
      <c r="G180" s="222" t="s">
        <v>186</v>
      </c>
      <c r="H180" s="223">
        <v>22</v>
      </c>
      <c r="I180" s="224"/>
      <c r="J180" s="225">
        <f>ROUND(I180*H180,2)</f>
        <v>0</v>
      </c>
      <c r="K180" s="221" t="s">
        <v>135</v>
      </c>
      <c r="L180" s="45"/>
      <c r="M180" s="226" t="s">
        <v>1</v>
      </c>
      <c r="N180" s="227" t="s">
        <v>46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0.28999999999999998</v>
      </c>
      <c r="T180" s="229">
        <f>S180*H180</f>
        <v>6.3799999999999999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136</v>
      </c>
      <c r="AT180" s="230" t="s">
        <v>131</v>
      </c>
      <c r="AU180" s="230" t="s">
        <v>91</v>
      </c>
      <c r="AY180" s="18" t="s">
        <v>129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89</v>
      </c>
      <c r="BK180" s="231">
        <f>ROUND(I180*H180,2)</f>
        <v>0</v>
      </c>
      <c r="BL180" s="18" t="s">
        <v>136</v>
      </c>
      <c r="BM180" s="230" t="s">
        <v>187</v>
      </c>
    </row>
    <row r="181" s="2" customFormat="1" ht="24.15" customHeight="1">
      <c r="A181" s="39"/>
      <c r="B181" s="40"/>
      <c r="C181" s="219" t="s">
        <v>188</v>
      </c>
      <c r="D181" s="219" t="s">
        <v>131</v>
      </c>
      <c r="E181" s="220" t="s">
        <v>189</v>
      </c>
      <c r="F181" s="221" t="s">
        <v>190</v>
      </c>
      <c r="G181" s="222" t="s">
        <v>191</v>
      </c>
      <c r="H181" s="223">
        <v>1454.4000000000001</v>
      </c>
      <c r="I181" s="224"/>
      <c r="J181" s="225">
        <f>ROUND(I181*H181,2)</f>
        <v>0</v>
      </c>
      <c r="K181" s="221" t="s">
        <v>135</v>
      </c>
      <c r="L181" s="45"/>
      <c r="M181" s="226" t="s">
        <v>1</v>
      </c>
      <c r="N181" s="227" t="s">
        <v>46</v>
      </c>
      <c r="O181" s="92"/>
      <c r="P181" s="228">
        <f>O181*H181</f>
        <v>0</v>
      </c>
      <c r="Q181" s="228">
        <v>3.2634E-05</v>
      </c>
      <c r="R181" s="228">
        <f>Q181*H181</f>
        <v>0.047462889600000002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136</v>
      </c>
      <c r="AT181" s="230" t="s">
        <v>131</v>
      </c>
      <c r="AU181" s="230" t="s">
        <v>91</v>
      </c>
      <c r="AY181" s="18" t="s">
        <v>129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89</v>
      </c>
      <c r="BK181" s="231">
        <f>ROUND(I181*H181,2)</f>
        <v>0</v>
      </c>
      <c r="BL181" s="18" t="s">
        <v>136</v>
      </c>
      <c r="BM181" s="230" t="s">
        <v>192</v>
      </c>
    </row>
    <row r="182" s="13" customFormat="1">
      <c r="A182" s="13"/>
      <c r="B182" s="232"/>
      <c r="C182" s="233"/>
      <c r="D182" s="234" t="s">
        <v>138</v>
      </c>
      <c r="E182" s="235" t="s">
        <v>1</v>
      </c>
      <c r="F182" s="236" t="s">
        <v>193</v>
      </c>
      <c r="G182" s="233"/>
      <c r="H182" s="237">
        <v>1257.5999999999999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138</v>
      </c>
      <c r="AU182" s="243" t="s">
        <v>91</v>
      </c>
      <c r="AV182" s="13" t="s">
        <v>91</v>
      </c>
      <c r="AW182" s="13" t="s">
        <v>36</v>
      </c>
      <c r="AX182" s="13" t="s">
        <v>81</v>
      </c>
      <c r="AY182" s="243" t="s">
        <v>129</v>
      </c>
    </row>
    <row r="183" s="13" customFormat="1">
      <c r="A183" s="13"/>
      <c r="B183" s="232"/>
      <c r="C183" s="233"/>
      <c r="D183" s="234" t="s">
        <v>138</v>
      </c>
      <c r="E183" s="235" t="s">
        <v>1</v>
      </c>
      <c r="F183" s="236" t="s">
        <v>194</v>
      </c>
      <c r="G183" s="233"/>
      <c r="H183" s="237">
        <v>196.80000000000001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138</v>
      </c>
      <c r="AU183" s="243" t="s">
        <v>91</v>
      </c>
      <c r="AV183" s="13" t="s">
        <v>91</v>
      </c>
      <c r="AW183" s="13" t="s">
        <v>36</v>
      </c>
      <c r="AX183" s="13" t="s">
        <v>81</v>
      </c>
      <c r="AY183" s="243" t="s">
        <v>129</v>
      </c>
    </row>
    <row r="184" s="16" customFormat="1">
      <c r="A184" s="16"/>
      <c r="B184" s="265"/>
      <c r="C184" s="266"/>
      <c r="D184" s="234" t="s">
        <v>138</v>
      </c>
      <c r="E184" s="267" t="s">
        <v>1</v>
      </c>
      <c r="F184" s="268" t="s">
        <v>155</v>
      </c>
      <c r="G184" s="266"/>
      <c r="H184" s="269">
        <v>1454.4000000000001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5" t="s">
        <v>138</v>
      </c>
      <c r="AU184" s="275" t="s">
        <v>91</v>
      </c>
      <c r="AV184" s="16" t="s">
        <v>136</v>
      </c>
      <c r="AW184" s="16" t="s">
        <v>36</v>
      </c>
      <c r="AX184" s="16" t="s">
        <v>89</v>
      </c>
      <c r="AY184" s="275" t="s">
        <v>129</v>
      </c>
    </row>
    <row r="185" s="2" customFormat="1" ht="37.8" customHeight="1">
      <c r="A185" s="39"/>
      <c r="B185" s="40"/>
      <c r="C185" s="219" t="s">
        <v>195</v>
      </c>
      <c r="D185" s="219" t="s">
        <v>131</v>
      </c>
      <c r="E185" s="220" t="s">
        <v>196</v>
      </c>
      <c r="F185" s="221" t="s">
        <v>197</v>
      </c>
      <c r="G185" s="222" t="s">
        <v>198</v>
      </c>
      <c r="H185" s="223">
        <v>60.600000000000001</v>
      </c>
      <c r="I185" s="224"/>
      <c r="J185" s="225">
        <f>ROUND(I185*H185,2)</f>
        <v>0</v>
      </c>
      <c r="K185" s="221" t="s">
        <v>135</v>
      </c>
      <c r="L185" s="45"/>
      <c r="M185" s="226" t="s">
        <v>1</v>
      </c>
      <c r="N185" s="227" t="s">
        <v>46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136</v>
      </c>
      <c r="AT185" s="230" t="s">
        <v>131</v>
      </c>
      <c r="AU185" s="230" t="s">
        <v>91</v>
      </c>
      <c r="AY185" s="18" t="s">
        <v>129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89</v>
      </c>
      <c r="BK185" s="231">
        <f>ROUND(I185*H185,2)</f>
        <v>0</v>
      </c>
      <c r="BL185" s="18" t="s">
        <v>136</v>
      </c>
      <c r="BM185" s="230" t="s">
        <v>199</v>
      </c>
    </row>
    <row r="186" s="13" customFormat="1">
      <c r="A186" s="13"/>
      <c r="B186" s="232"/>
      <c r="C186" s="233"/>
      <c r="D186" s="234" t="s">
        <v>138</v>
      </c>
      <c r="E186" s="235" t="s">
        <v>1</v>
      </c>
      <c r="F186" s="236" t="s">
        <v>200</v>
      </c>
      <c r="G186" s="233"/>
      <c r="H186" s="237">
        <v>52.399999999999999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138</v>
      </c>
      <c r="AU186" s="243" t="s">
        <v>91</v>
      </c>
      <c r="AV186" s="13" t="s">
        <v>91</v>
      </c>
      <c r="AW186" s="13" t="s">
        <v>36</v>
      </c>
      <c r="AX186" s="13" t="s">
        <v>81</v>
      </c>
      <c r="AY186" s="243" t="s">
        <v>129</v>
      </c>
    </row>
    <row r="187" s="13" customFormat="1">
      <c r="A187" s="13"/>
      <c r="B187" s="232"/>
      <c r="C187" s="233"/>
      <c r="D187" s="234" t="s">
        <v>138</v>
      </c>
      <c r="E187" s="235" t="s">
        <v>1</v>
      </c>
      <c r="F187" s="236" t="s">
        <v>201</v>
      </c>
      <c r="G187" s="233"/>
      <c r="H187" s="237">
        <v>8.1999999999999993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138</v>
      </c>
      <c r="AU187" s="243" t="s">
        <v>91</v>
      </c>
      <c r="AV187" s="13" t="s">
        <v>91</v>
      </c>
      <c r="AW187" s="13" t="s">
        <v>36</v>
      </c>
      <c r="AX187" s="13" t="s">
        <v>81</v>
      </c>
      <c r="AY187" s="243" t="s">
        <v>129</v>
      </c>
    </row>
    <row r="188" s="16" customFormat="1">
      <c r="A188" s="16"/>
      <c r="B188" s="265"/>
      <c r="C188" s="266"/>
      <c r="D188" s="234" t="s">
        <v>138</v>
      </c>
      <c r="E188" s="267" t="s">
        <v>1</v>
      </c>
      <c r="F188" s="268" t="s">
        <v>155</v>
      </c>
      <c r="G188" s="266"/>
      <c r="H188" s="269">
        <v>60.600000000000001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5" t="s">
        <v>138</v>
      </c>
      <c r="AU188" s="275" t="s">
        <v>91</v>
      </c>
      <c r="AV188" s="16" t="s">
        <v>136</v>
      </c>
      <c r="AW188" s="16" t="s">
        <v>36</v>
      </c>
      <c r="AX188" s="16" t="s">
        <v>89</v>
      </c>
      <c r="AY188" s="275" t="s">
        <v>129</v>
      </c>
    </row>
    <row r="189" s="2" customFormat="1" ht="90" customHeight="1">
      <c r="A189" s="39"/>
      <c r="B189" s="40"/>
      <c r="C189" s="219" t="s">
        <v>202</v>
      </c>
      <c r="D189" s="219" t="s">
        <v>131</v>
      </c>
      <c r="E189" s="220" t="s">
        <v>203</v>
      </c>
      <c r="F189" s="221" t="s">
        <v>204</v>
      </c>
      <c r="G189" s="222" t="s">
        <v>186</v>
      </c>
      <c r="H189" s="223">
        <v>6</v>
      </c>
      <c r="I189" s="224"/>
      <c r="J189" s="225">
        <f>ROUND(I189*H189,2)</f>
        <v>0</v>
      </c>
      <c r="K189" s="221" t="s">
        <v>135</v>
      </c>
      <c r="L189" s="45"/>
      <c r="M189" s="226" t="s">
        <v>1</v>
      </c>
      <c r="N189" s="227" t="s">
        <v>46</v>
      </c>
      <c r="O189" s="92"/>
      <c r="P189" s="228">
        <f>O189*H189</f>
        <v>0</v>
      </c>
      <c r="Q189" s="228">
        <v>0.036904300000000001</v>
      </c>
      <c r="R189" s="228">
        <f>Q189*H189</f>
        <v>0.22142580000000001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136</v>
      </c>
      <c r="AT189" s="230" t="s">
        <v>131</v>
      </c>
      <c r="AU189" s="230" t="s">
        <v>91</v>
      </c>
      <c r="AY189" s="18" t="s">
        <v>129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89</v>
      </c>
      <c r="BK189" s="231">
        <f>ROUND(I189*H189,2)</f>
        <v>0</v>
      </c>
      <c r="BL189" s="18" t="s">
        <v>136</v>
      </c>
      <c r="BM189" s="230" t="s">
        <v>205</v>
      </c>
    </row>
    <row r="190" s="13" customFormat="1">
      <c r="A190" s="13"/>
      <c r="B190" s="232"/>
      <c r="C190" s="233"/>
      <c r="D190" s="234" t="s">
        <v>138</v>
      </c>
      <c r="E190" s="235" t="s">
        <v>1</v>
      </c>
      <c r="F190" s="236" t="s">
        <v>206</v>
      </c>
      <c r="G190" s="233"/>
      <c r="H190" s="237">
        <v>6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138</v>
      </c>
      <c r="AU190" s="243" t="s">
        <v>91</v>
      </c>
      <c r="AV190" s="13" t="s">
        <v>91</v>
      </c>
      <c r="AW190" s="13" t="s">
        <v>36</v>
      </c>
      <c r="AX190" s="13" t="s">
        <v>89</v>
      </c>
      <c r="AY190" s="243" t="s">
        <v>129</v>
      </c>
    </row>
    <row r="191" s="2" customFormat="1" ht="90" customHeight="1">
      <c r="A191" s="39"/>
      <c r="B191" s="40"/>
      <c r="C191" s="219" t="s">
        <v>207</v>
      </c>
      <c r="D191" s="219" t="s">
        <v>131</v>
      </c>
      <c r="E191" s="220" t="s">
        <v>208</v>
      </c>
      <c r="F191" s="221" t="s">
        <v>209</v>
      </c>
      <c r="G191" s="222" t="s">
        <v>186</v>
      </c>
      <c r="H191" s="223">
        <v>14</v>
      </c>
      <c r="I191" s="224"/>
      <c r="J191" s="225">
        <f>ROUND(I191*H191,2)</f>
        <v>0</v>
      </c>
      <c r="K191" s="221" t="s">
        <v>135</v>
      </c>
      <c r="L191" s="45"/>
      <c r="M191" s="226" t="s">
        <v>1</v>
      </c>
      <c r="N191" s="227" t="s">
        <v>46</v>
      </c>
      <c r="O191" s="92"/>
      <c r="P191" s="228">
        <f>O191*H191</f>
        <v>0</v>
      </c>
      <c r="Q191" s="228">
        <v>0.036904300000000001</v>
      </c>
      <c r="R191" s="228">
        <f>Q191*H191</f>
        <v>0.51666020000000001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136</v>
      </c>
      <c r="AT191" s="230" t="s">
        <v>131</v>
      </c>
      <c r="AU191" s="230" t="s">
        <v>91</v>
      </c>
      <c r="AY191" s="18" t="s">
        <v>129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89</v>
      </c>
      <c r="BK191" s="231">
        <f>ROUND(I191*H191,2)</f>
        <v>0</v>
      </c>
      <c r="BL191" s="18" t="s">
        <v>136</v>
      </c>
      <c r="BM191" s="230" t="s">
        <v>210</v>
      </c>
    </row>
    <row r="192" s="13" customFormat="1">
      <c r="A192" s="13"/>
      <c r="B192" s="232"/>
      <c r="C192" s="233"/>
      <c r="D192" s="234" t="s">
        <v>138</v>
      </c>
      <c r="E192" s="235" t="s">
        <v>1</v>
      </c>
      <c r="F192" s="236" t="s">
        <v>211</v>
      </c>
      <c r="G192" s="233"/>
      <c r="H192" s="237">
        <v>14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138</v>
      </c>
      <c r="AU192" s="243" t="s">
        <v>91</v>
      </c>
      <c r="AV192" s="13" t="s">
        <v>91</v>
      </c>
      <c r="AW192" s="13" t="s">
        <v>36</v>
      </c>
      <c r="AX192" s="13" t="s">
        <v>89</v>
      </c>
      <c r="AY192" s="243" t="s">
        <v>129</v>
      </c>
    </row>
    <row r="193" s="2" customFormat="1" ht="37.8" customHeight="1">
      <c r="A193" s="39"/>
      <c r="B193" s="40"/>
      <c r="C193" s="219" t="s">
        <v>212</v>
      </c>
      <c r="D193" s="219" t="s">
        <v>131</v>
      </c>
      <c r="E193" s="220" t="s">
        <v>213</v>
      </c>
      <c r="F193" s="221" t="s">
        <v>214</v>
      </c>
      <c r="G193" s="222" t="s">
        <v>215</v>
      </c>
      <c r="H193" s="223">
        <v>35.399999999999999</v>
      </c>
      <c r="I193" s="224"/>
      <c r="J193" s="225">
        <f>ROUND(I193*H193,2)</f>
        <v>0</v>
      </c>
      <c r="K193" s="221" t="s">
        <v>135</v>
      </c>
      <c r="L193" s="45"/>
      <c r="M193" s="226" t="s">
        <v>1</v>
      </c>
      <c r="N193" s="227" t="s">
        <v>46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136</v>
      </c>
      <c r="AT193" s="230" t="s">
        <v>131</v>
      </c>
      <c r="AU193" s="230" t="s">
        <v>91</v>
      </c>
      <c r="AY193" s="18" t="s">
        <v>129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89</v>
      </c>
      <c r="BK193" s="231">
        <f>ROUND(I193*H193,2)</f>
        <v>0</v>
      </c>
      <c r="BL193" s="18" t="s">
        <v>136</v>
      </c>
      <c r="BM193" s="230" t="s">
        <v>216</v>
      </c>
    </row>
    <row r="194" s="13" customFormat="1">
      <c r="A194" s="13"/>
      <c r="B194" s="232"/>
      <c r="C194" s="233"/>
      <c r="D194" s="234" t="s">
        <v>138</v>
      </c>
      <c r="E194" s="235" t="s">
        <v>1</v>
      </c>
      <c r="F194" s="236" t="s">
        <v>217</v>
      </c>
      <c r="G194" s="233"/>
      <c r="H194" s="237">
        <v>35.399999999999999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138</v>
      </c>
      <c r="AU194" s="243" t="s">
        <v>91</v>
      </c>
      <c r="AV194" s="13" t="s">
        <v>91</v>
      </c>
      <c r="AW194" s="13" t="s">
        <v>36</v>
      </c>
      <c r="AX194" s="13" t="s">
        <v>89</v>
      </c>
      <c r="AY194" s="243" t="s">
        <v>129</v>
      </c>
    </row>
    <row r="195" s="2" customFormat="1" ht="49.05" customHeight="1">
      <c r="A195" s="39"/>
      <c r="B195" s="40"/>
      <c r="C195" s="219" t="s">
        <v>8</v>
      </c>
      <c r="D195" s="219" t="s">
        <v>131</v>
      </c>
      <c r="E195" s="220" t="s">
        <v>218</v>
      </c>
      <c r="F195" s="221" t="s">
        <v>219</v>
      </c>
      <c r="G195" s="222" t="s">
        <v>215</v>
      </c>
      <c r="H195" s="223">
        <v>404.80500000000001</v>
      </c>
      <c r="I195" s="224"/>
      <c r="J195" s="225">
        <f>ROUND(I195*H195,2)</f>
        <v>0</v>
      </c>
      <c r="K195" s="221" t="s">
        <v>135</v>
      </c>
      <c r="L195" s="45"/>
      <c r="M195" s="226" t="s">
        <v>1</v>
      </c>
      <c r="N195" s="227" t="s">
        <v>46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136</v>
      </c>
      <c r="AT195" s="230" t="s">
        <v>131</v>
      </c>
      <c r="AU195" s="230" t="s">
        <v>91</v>
      </c>
      <c r="AY195" s="18" t="s">
        <v>129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89</v>
      </c>
      <c r="BK195" s="231">
        <f>ROUND(I195*H195,2)</f>
        <v>0</v>
      </c>
      <c r="BL195" s="18" t="s">
        <v>136</v>
      </c>
      <c r="BM195" s="230" t="s">
        <v>220</v>
      </c>
    </row>
    <row r="196" s="14" customFormat="1">
      <c r="A196" s="14"/>
      <c r="B196" s="244"/>
      <c r="C196" s="245"/>
      <c r="D196" s="234" t="s">
        <v>138</v>
      </c>
      <c r="E196" s="246" t="s">
        <v>1</v>
      </c>
      <c r="F196" s="247" t="s">
        <v>143</v>
      </c>
      <c r="G196" s="245"/>
      <c r="H196" s="246" t="s">
        <v>1</v>
      </c>
      <c r="I196" s="248"/>
      <c r="J196" s="245"/>
      <c r="K196" s="245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138</v>
      </c>
      <c r="AU196" s="253" t="s">
        <v>91</v>
      </c>
      <c r="AV196" s="14" t="s">
        <v>89</v>
      </c>
      <c r="AW196" s="14" t="s">
        <v>36</v>
      </c>
      <c r="AX196" s="14" t="s">
        <v>81</v>
      </c>
      <c r="AY196" s="253" t="s">
        <v>129</v>
      </c>
    </row>
    <row r="197" s="14" customFormat="1">
      <c r="A197" s="14"/>
      <c r="B197" s="244"/>
      <c r="C197" s="245"/>
      <c r="D197" s="234" t="s">
        <v>138</v>
      </c>
      <c r="E197" s="246" t="s">
        <v>1</v>
      </c>
      <c r="F197" s="247" t="s">
        <v>221</v>
      </c>
      <c r="G197" s="245"/>
      <c r="H197" s="246" t="s">
        <v>1</v>
      </c>
      <c r="I197" s="248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138</v>
      </c>
      <c r="AU197" s="253" t="s">
        <v>91</v>
      </c>
      <c r="AV197" s="14" t="s">
        <v>89</v>
      </c>
      <c r="AW197" s="14" t="s">
        <v>36</v>
      </c>
      <c r="AX197" s="14" t="s">
        <v>81</v>
      </c>
      <c r="AY197" s="253" t="s">
        <v>129</v>
      </c>
    </row>
    <row r="198" s="14" customFormat="1">
      <c r="A198" s="14"/>
      <c r="B198" s="244"/>
      <c r="C198" s="245"/>
      <c r="D198" s="234" t="s">
        <v>138</v>
      </c>
      <c r="E198" s="246" t="s">
        <v>1</v>
      </c>
      <c r="F198" s="247" t="s">
        <v>222</v>
      </c>
      <c r="G198" s="245"/>
      <c r="H198" s="246" t="s">
        <v>1</v>
      </c>
      <c r="I198" s="248"/>
      <c r="J198" s="245"/>
      <c r="K198" s="245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138</v>
      </c>
      <c r="AU198" s="253" t="s">
        <v>91</v>
      </c>
      <c r="AV198" s="14" t="s">
        <v>89</v>
      </c>
      <c r="AW198" s="14" t="s">
        <v>36</v>
      </c>
      <c r="AX198" s="14" t="s">
        <v>81</v>
      </c>
      <c r="AY198" s="253" t="s">
        <v>129</v>
      </c>
    </row>
    <row r="199" s="13" customFormat="1">
      <c r="A199" s="13"/>
      <c r="B199" s="232"/>
      <c r="C199" s="233"/>
      <c r="D199" s="234" t="s">
        <v>138</v>
      </c>
      <c r="E199" s="235" t="s">
        <v>1</v>
      </c>
      <c r="F199" s="236" t="s">
        <v>223</v>
      </c>
      <c r="G199" s="233"/>
      <c r="H199" s="237">
        <v>309.17500000000001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138</v>
      </c>
      <c r="AU199" s="243" t="s">
        <v>91</v>
      </c>
      <c r="AV199" s="13" t="s">
        <v>91</v>
      </c>
      <c r="AW199" s="13" t="s">
        <v>36</v>
      </c>
      <c r="AX199" s="13" t="s">
        <v>81</v>
      </c>
      <c r="AY199" s="243" t="s">
        <v>129</v>
      </c>
    </row>
    <row r="200" s="13" customFormat="1">
      <c r="A200" s="13"/>
      <c r="B200" s="232"/>
      <c r="C200" s="233"/>
      <c r="D200" s="234" t="s">
        <v>138</v>
      </c>
      <c r="E200" s="235" t="s">
        <v>1</v>
      </c>
      <c r="F200" s="236" t="s">
        <v>224</v>
      </c>
      <c r="G200" s="233"/>
      <c r="H200" s="237">
        <v>39.299999999999997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138</v>
      </c>
      <c r="AU200" s="243" t="s">
        <v>91</v>
      </c>
      <c r="AV200" s="13" t="s">
        <v>91</v>
      </c>
      <c r="AW200" s="13" t="s">
        <v>36</v>
      </c>
      <c r="AX200" s="13" t="s">
        <v>81</v>
      </c>
      <c r="AY200" s="243" t="s">
        <v>129</v>
      </c>
    </row>
    <row r="201" s="15" customFormat="1">
      <c r="A201" s="15"/>
      <c r="B201" s="254"/>
      <c r="C201" s="255"/>
      <c r="D201" s="234" t="s">
        <v>138</v>
      </c>
      <c r="E201" s="256" t="s">
        <v>1</v>
      </c>
      <c r="F201" s="257" t="s">
        <v>152</v>
      </c>
      <c r="G201" s="255"/>
      <c r="H201" s="258">
        <v>348.47500000000002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138</v>
      </c>
      <c r="AU201" s="264" t="s">
        <v>91</v>
      </c>
      <c r="AV201" s="15" t="s">
        <v>146</v>
      </c>
      <c r="AW201" s="15" t="s">
        <v>36</v>
      </c>
      <c r="AX201" s="15" t="s">
        <v>81</v>
      </c>
      <c r="AY201" s="264" t="s">
        <v>129</v>
      </c>
    </row>
    <row r="202" s="13" customFormat="1">
      <c r="A202" s="13"/>
      <c r="B202" s="232"/>
      <c r="C202" s="233"/>
      <c r="D202" s="234" t="s">
        <v>138</v>
      </c>
      <c r="E202" s="235" t="s">
        <v>1</v>
      </c>
      <c r="F202" s="236" t="s">
        <v>225</v>
      </c>
      <c r="G202" s="233"/>
      <c r="H202" s="237">
        <v>50.18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138</v>
      </c>
      <c r="AU202" s="243" t="s">
        <v>91</v>
      </c>
      <c r="AV202" s="13" t="s">
        <v>91</v>
      </c>
      <c r="AW202" s="13" t="s">
        <v>36</v>
      </c>
      <c r="AX202" s="13" t="s">
        <v>81</v>
      </c>
      <c r="AY202" s="243" t="s">
        <v>129</v>
      </c>
    </row>
    <row r="203" s="13" customFormat="1">
      <c r="A203" s="13"/>
      <c r="B203" s="232"/>
      <c r="C203" s="233"/>
      <c r="D203" s="234" t="s">
        <v>138</v>
      </c>
      <c r="E203" s="235" t="s">
        <v>1</v>
      </c>
      <c r="F203" s="236" t="s">
        <v>226</v>
      </c>
      <c r="G203" s="233"/>
      <c r="H203" s="237">
        <v>6.1500000000000004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138</v>
      </c>
      <c r="AU203" s="243" t="s">
        <v>91</v>
      </c>
      <c r="AV203" s="13" t="s">
        <v>91</v>
      </c>
      <c r="AW203" s="13" t="s">
        <v>36</v>
      </c>
      <c r="AX203" s="13" t="s">
        <v>81</v>
      </c>
      <c r="AY203" s="243" t="s">
        <v>129</v>
      </c>
    </row>
    <row r="204" s="15" customFormat="1">
      <c r="A204" s="15"/>
      <c r="B204" s="254"/>
      <c r="C204" s="255"/>
      <c r="D204" s="234" t="s">
        <v>138</v>
      </c>
      <c r="E204" s="256" t="s">
        <v>1</v>
      </c>
      <c r="F204" s="257" t="s">
        <v>152</v>
      </c>
      <c r="G204" s="255"/>
      <c r="H204" s="258">
        <v>56.329999999999998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138</v>
      </c>
      <c r="AU204" s="264" t="s">
        <v>91</v>
      </c>
      <c r="AV204" s="15" t="s">
        <v>146</v>
      </c>
      <c r="AW204" s="15" t="s">
        <v>36</v>
      </c>
      <c r="AX204" s="15" t="s">
        <v>81</v>
      </c>
      <c r="AY204" s="264" t="s">
        <v>129</v>
      </c>
    </row>
    <row r="205" s="16" customFormat="1">
      <c r="A205" s="16"/>
      <c r="B205" s="265"/>
      <c r="C205" s="266"/>
      <c r="D205" s="234" t="s">
        <v>138</v>
      </c>
      <c r="E205" s="267" t="s">
        <v>1</v>
      </c>
      <c r="F205" s="268" t="s">
        <v>155</v>
      </c>
      <c r="G205" s="266"/>
      <c r="H205" s="269">
        <v>404.80500000000001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75" t="s">
        <v>138</v>
      </c>
      <c r="AU205" s="275" t="s">
        <v>91</v>
      </c>
      <c r="AV205" s="16" t="s">
        <v>136</v>
      </c>
      <c r="AW205" s="16" t="s">
        <v>36</v>
      </c>
      <c r="AX205" s="16" t="s">
        <v>89</v>
      </c>
      <c r="AY205" s="275" t="s">
        <v>129</v>
      </c>
    </row>
    <row r="206" s="2" customFormat="1" ht="49.05" customHeight="1">
      <c r="A206" s="39"/>
      <c r="B206" s="40"/>
      <c r="C206" s="219" t="s">
        <v>227</v>
      </c>
      <c r="D206" s="219" t="s">
        <v>131</v>
      </c>
      <c r="E206" s="220" t="s">
        <v>228</v>
      </c>
      <c r="F206" s="221" t="s">
        <v>229</v>
      </c>
      <c r="G206" s="222" t="s">
        <v>215</v>
      </c>
      <c r="H206" s="223">
        <v>404.80500000000001</v>
      </c>
      <c r="I206" s="224"/>
      <c r="J206" s="225">
        <f>ROUND(I206*H206,2)</f>
        <v>0</v>
      </c>
      <c r="K206" s="221" t="s">
        <v>135</v>
      </c>
      <c r="L206" s="45"/>
      <c r="M206" s="226" t="s">
        <v>1</v>
      </c>
      <c r="N206" s="227" t="s">
        <v>46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136</v>
      </c>
      <c r="AT206" s="230" t="s">
        <v>131</v>
      </c>
      <c r="AU206" s="230" t="s">
        <v>91</v>
      </c>
      <c r="AY206" s="18" t="s">
        <v>129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89</v>
      </c>
      <c r="BK206" s="231">
        <f>ROUND(I206*H206,2)</f>
        <v>0</v>
      </c>
      <c r="BL206" s="18" t="s">
        <v>136</v>
      </c>
      <c r="BM206" s="230" t="s">
        <v>230</v>
      </c>
    </row>
    <row r="207" s="14" customFormat="1">
      <c r="A207" s="14"/>
      <c r="B207" s="244"/>
      <c r="C207" s="245"/>
      <c r="D207" s="234" t="s">
        <v>138</v>
      </c>
      <c r="E207" s="246" t="s">
        <v>1</v>
      </c>
      <c r="F207" s="247" t="s">
        <v>143</v>
      </c>
      <c r="G207" s="245"/>
      <c r="H207" s="246" t="s">
        <v>1</v>
      </c>
      <c r="I207" s="248"/>
      <c r="J207" s="245"/>
      <c r="K207" s="245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138</v>
      </c>
      <c r="AU207" s="253" t="s">
        <v>91</v>
      </c>
      <c r="AV207" s="14" t="s">
        <v>89</v>
      </c>
      <c r="AW207" s="14" t="s">
        <v>36</v>
      </c>
      <c r="AX207" s="14" t="s">
        <v>81</v>
      </c>
      <c r="AY207" s="253" t="s">
        <v>129</v>
      </c>
    </row>
    <row r="208" s="14" customFormat="1">
      <c r="A208" s="14"/>
      <c r="B208" s="244"/>
      <c r="C208" s="245"/>
      <c r="D208" s="234" t="s">
        <v>138</v>
      </c>
      <c r="E208" s="246" t="s">
        <v>1</v>
      </c>
      <c r="F208" s="247" t="s">
        <v>221</v>
      </c>
      <c r="G208" s="245"/>
      <c r="H208" s="246" t="s">
        <v>1</v>
      </c>
      <c r="I208" s="248"/>
      <c r="J208" s="245"/>
      <c r="K208" s="245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138</v>
      </c>
      <c r="AU208" s="253" t="s">
        <v>91</v>
      </c>
      <c r="AV208" s="14" t="s">
        <v>89</v>
      </c>
      <c r="AW208" s="14" t="s">
        <v>36</v>
      </c>
      <c r="AX208" s="14" t="s">
        <v>81</v>
      </c>
      <c r="AY208" s="253" t="s">
        <v>129</v>
      </c>
    </row>
    <row r="209" s="14" customFormat="1">
      <c r="A209" s="14"/>
      <c r="B209" s="244"/>
      <c r="C209" s="245"/>
      <c r="D209" s="234" t="s">
        <v>138</v>
      </c>
      <c r="E209" s="246" t="s">
        <v>1</v>
      </c>
      <c r="F209" s="247" t="s">
        <v>222</v>
      </c>
      <c r="G209" s="245"/>
      <c r="H209" s="246" t="s">
        <v>1</v>
      </c>
      <c r="I209" s="248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138</v>
      </c>
      <c r="AU209" s="253" t="s">
        <v>91</v>
      </c>
      <c r="AV209" s="14" t="s">
        <v>89</v>
      </c>
      <c r="AW209" s="14" t="s">
        <v>36</v>
      </c>
      <c r="AX209" s="14" t="s">
        <v>81</v>
      </c>
      <c r="AY209" s="253" t="s">
        <v>129</v>
      </c>
    </row>
    <row r="210" s="13" customFormat="1">
      <c r="A210" s="13"/>
      <c r="B210" s="232"/>
      <c r="C210" s="233"/>
      <c r="D210" s="234" t="s">
        <v>138</v>
      </c>
      <c r="E210" s="235" t="s">
        <v>1</v>
      </c>
      <c r="F210" s="236" t="s">
        <v>223</v>
      </c>
      <c r="G210" s="233"/>
      <c r="H210" s="237">
        <v>309.17500000000001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138</v>
      </c>
      <c r="AU210" s="243" t="s">
        <v>91</v>
      </c>
      <c r="AV210" s="13" t="s">
        <v>91</v>
      </c>
      <c r="AW210" s="13" t="s">
        <v>36</v>
      </c>
      <c r="AX210" s="13" t="s">
        <v>81</v>
      </c>
      <c r="AY210" s="243" t="s">
        <v>129</v>
      </c>
    </row>
    <row r="211" s="13" customFormat="1">
      <c r="A211" s="13"/>
      <c r="B211" s="232"/>
      <c r="C211" s="233"/>
      <c r="D211" s="234" t="s">
        <v>138</v>
      </c>
      <c r="E211" s="235" t="s">
        <v>1</v>
      </c>
      <c r="F211" s="236" t="s">
        <v>224</v>
      </c>
      <c r="G211" s="233"/>
      <c r="H211" s="237">
        <v>39.299999999999997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138</v>
      </c>
      <c r="AU211" s="243" t="s">
        <v>91</v>
      </c>
      <c r="AV211" s="13" t="s">
        <v>91</v>
      </c>
      <c r="AW211" s="13" t="s">
        <v>36</v>
      </c>
      <c r="AX211" s="13" t="s">
        <v>81</v>
      </c>
      <c r="AY211" s="243" t="s">
        <v>129</v>
      </c>
    </row>
    <row r="212" s="15" customFormat="1">
      <c r="A212" s="15"/>
      <c r="B212" s="254"/>
      <c r="C212" s="255"/>
      <c r="D212" s="234" t="s">
        <v>138</v>
      </c>
      <c r="E212" s="256" t="s">
        <v>1</v>
      </c>
      <c r="F212" s="257" t="s">
        <v>152</v>
      </c>
      <c r="G212" s="255"/>
      <c r="H212" s="258">
        <v>348.47500000000002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138</v>
      </c>
      <c r="AU212" s="264" t="s">
        <v>91</v>
      </c>
      <c r="AV212" s="15" t="s">
        <v>146</v>
      </c>
      <c r="AW212" s="15" t="s">
        <v>36</v>
      </c>
      <c r="AX212" s="15" t="s">
        <v>81</v>
      </c>
      <c r="AY212" s="264" t="s">
        <v>129</v>
      </c>
    </row>
    <row r="213" s="13" customFormat="1">
      <c r="A213" s="13"/>
      <c r="B213" s="232"/>
      <c r="C213" s="233"/>
      <c r="D213" s="234" t="s">
        <v>138</v>
      </c>
      <c r="E213" s="235" t="s">
        <v>1</v>
      </c>
      <c r="F213" s="236" t="s">
        <v>225</v>
      </c>
      <c r="G213" s="233"/>
      <c r="H213" s="237">
        <v>50.18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138</v>
      </c>
      <c r="AU213" s="243" t="s">
        <v>91</v>
      </c>
      <c r="AV213" s="13" t="s">
        <v>91</v>
      </c>
      <c r="AW213" s="13" t="s">
        <v>36</v>
      </c>
      <c r="AX213" s="13" t="s">
        <v>81</v>
      </c>
      <c r="AY213" s="243" t="s">
        <v>129</v>
      </c>
    </row>
    <row r="214" s="13" customFormat="1">
      <c r="A214" s="13"/>
      <c r="B214" s="232"/>
      <c r="C214" s="233"/>
      <c r="D214" s="234" t="s">
        <v>138</v>
      </c>
      <c r="E214" s="235" t="s">
        <v>1</v>
      </c>
      <c r="F214" s="236" t="s">
        <v>226</v>
      </c>
      <c r="G214" s="233"/>
      <c r="H214" s="237">
        <v>6.1500000000000004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138</v>
      </c>
      <c r="AU214" s="243" t="s">
        <v>91</v>
      </c>
      <c r="AV214" s="13" t="s">
        <v>91</v>
      </c>
      <c r="AW214" s="13" t="s">
        <v>36</v>
      </c>
      <c r="AX214" s="13" t="s">
        <v>81</v>
      </c>
      <c r="AY214" s="243" t="s">
        <v>129</v>
      </c>
    </row>
    <row r="215" s="15" customFormat="1">
      <c r="A215" s="15"/>
      <c r="B215" s="254"/>
      <c r="C215" s="255"/>
      <c r="D215" s="234" t="s">
        <v>138</v>
      </c>
      <c r="E215" s="256" t="s">
        <v>1</v>
      </c>
      <c r="F215" s="257" t="s">
        <v>152</v>
      </c>
      <c r="G215" s="255"/>
      <c r="H215" s="258">
        <v>56.329999999999998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138</v>
      </c>
      <c r="AU215" s="264" t="s">
        <v>91</v>
      </c>
      <c r="AV215" s="15" t="s">
        <v>146</v>
      </c>
      <c r="AW215" s="15" t="s">
        <v>36</v>
      </c>
      <c r="AX215" s="15" t="s">
        <v>81</v>
      </c>
      <c r="AY215" s="264" t="s">
        <v>129</v>
      </c>
    </row>
    <row r="216" s="16" customFormat="1">
      <c r="A216" s="16"/>
      <c r="B216" s="265"/>
      <c r="C216" s="266"/>
      <c r="D216" s="234" t="s">
        <v>138</v>
      </c>
      <c r="E216" s="267" t="s">
        <v>1</v>
      </c>
      <c r="F216" s="268" t="s">
        <v>155</v>
      </c>
      <c r="G216" s="266"/>
      <c r="H216" s="269">
        <v>404.80500000000001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5" t="s">
        <v>138</v>
      </c>
      <c r="AU216" s="275" t="s">
        <v>91</v>
      </c>
      <c r="AV216" s="16" t="s">
        <v>136</v>
      </c>
      <c r="AW216" s="16" t="s">
        <v>36</v>
      </c>
      <c r="AX216" s="16" t="s">
        <v>89</v>
      </c>
      <c r="AY216" s="275" t="s">
        <v>129</v>
      </c>
    </row>
    <row r="217" s="2" customFormat="1" ht="37.8" customHeight="1">
      <c r="A217" s="39"/>
      <c r="B217" s="40"/>
      <c r="C217" s="219" t="s">
        <v>231</v>
      </c>
      <c r="D217" s="219" t="s">
        <v>131</v>
      </c>
      <c r="E217" s="220" t="s">
        <v>232</v>
      </c>
      <c r="F217" s="221" t="s">
        <v>233</v>
      </c>
      <c r="G217" s="222" t="s">
        <v>134</v>
      </c>
      <c r="H217" s="223">
        <v>1959.8800000000001</v>
      </c>
      <c r="I217" s="224"/>
      <c r="J217" s="225">
        <f>ROUND(I217*H217,2)</f>
        <v>0</v>
      </c>
      <c r="K217" s="221" t="s">
        <v>135</v>
      </c>
      <c r="L217" s="45"/>
      <c r="M217" s="226" t="s">
        <v>1</v>
      </c>
      <c r="N217" s="227" t="s">
        <v>46</v>
      </c>
      <c r="O217" s="92"/>
      <c r="P217" s="228">
        <f>O217*H217</f>
        <v>0</v>
      </c>
      <c r="Q217" s="228">
        <v>0.00058135999999999995</v>
      </c>
      <c r="R217" s="228">
        <f>Q217*H217</f>
        <v>1.1393958367999999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136</v>
      </c>
      <c r="AT217" s="230" t="s">
        <v>131</v>
      </c>
      <c r="AU217" s="230" t="s">
        <v>91</v>
      </c>
      <c r="AY217" s="18" t="s">
        <v>129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89</v>
      </c>
      <c r="BK217" s="231">
        <f>ROUND(I217*H217,2)</f>
        <v>0</v>
      </c>
      <c r="BL217" s="18" t="s">
        <v>136</v>
      </c>
      <c r="BM217" s="230" t="s">
        <v>234</v>
      </c>
    </row>
    <row r="218" s="14" customFormat="1">
      <c r="A218" s="14"/>
      <c r="B218" s="244"/>
      <c r="C218" s="245"/>
      <c r="D218" s="234" t="s">
        <v>138</v>
      </c>
      <c r="E218" s="246" t="s">
        <v>1</v>
      </c>
      <c r="F218" s="247" t="s">
        <v>143</v>
      </c>
      <c r="G218" s="245"/>
      <c r="H218" s="246" t="s">
        <v>1</v>
      </c>
      <c r="I218" s="248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138</v>
      </c>
      <c r="AU218" s="253" t="s">
        <v>91</v>
      </c>
      <c r="AV218" s="14" t="s">
        <v>89</v>
      </c>
      <c r="AW218" s="14" t="s">
        <v>36</v>
      </c>
      <c r="AX218" s="14" t="s">
        <v>81</v>
      </c>
      <c r="AY218" s="253" t="s">
        <v>129</v>
      </c>
    </row>
    <row r="219" s="14" customFormat="1">
      <c r="A219" s="14"/>
      <c r="B219" s="244"/>
      <c r="C219" s="245"/>
      <c r="D219" s="234" t="s">
        <v>138</v>
      </c>
      <c r="E219" s="246" t="s">
        <v>1</v>
      </c>
      <c r="F219" s="247" t="s">
        <v>221</v>
      </c>
      <c r="G219" s="245"/>
      <c r="H219" s="246" t="s">
        <v>1</v>
      </c>
      <c r="I219" s="248"/>
      <c r="J219" s="245"/>
      <c r="K219" s="245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138</v>
      </c>
      <c r="AU219" s="253" t="s">
        <v>91</v>
      </c>
      <c r="AV219" s="14" t="s">
        <v>89</v>
      </c>
      <c r="AW219" s="14" t="s">
        <v>36</v>
      </c>
      <c r="AX219" s="14" t="s">
        <v>81</v>
      </c>
      <c r="AY219" s="253" t="s">
        <v>129</v>
      </c>
    </row>
    <row r="220" s="13" customFormat="1">
      <c r="A220" s="13"/>
      <c r="B220" s="232"/>
      <c r="C220" s="233"/>
      <c r="D220" s="234" t="s">
        <v>138</v>
      </c>
      <c r="E220" s="235" t="s">
        <v>1</v>
      </c>
      <c r="F220" s="236" t="s">
        <v>235</v>
      </c>
      <c r="G220" s="233"/>
      <c r="H220" s="237">
        <v>1697.48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138</v>
      </c>
      <c r="AU220" s="243" t="s">
        <v>91</v>
      </c>
      <c r="AV220" s="13" t="s">
        <v>91</v>
      </c>
      <c r="AW220" s="13" t="s">
        <v>36</v>
      </c>
      <c r="AX220" s="13" t="s">
        <v>81</v>
      </c>
      <c r="AY220" s="243" t="s">
        <v>129</v>
      </c>
    </row>
    <row r="221" s="13" customFormat="1">
      <c r="A221" s="13"/>
      <c r="B221" s="232"/>
      <c r="C221" s="233"/>
      <c r="D221" s="234" t="s">
        <v>138</v>
      </c>
      <c r="E221" s="235" t="s">
        <v>1</v>
      </c>
      <c r="F221" s="236" t="s">
        <v>236</v>
      </c>
      <c r="G221" s="233"/>
      <c r="H221" s="237">
        <v>262.39999999999998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138</v>
      </c>
      <c r="AU221" s="243" t="s">
        <v>91</v>
      </c>
      <c r="AV221" s="13" t="s">
        <v>91</v>
      </c>
      <c r="AW221" s="13" t="s">
        <v>36</v>
      </c>
      <c r="AX221" s="13" t="s">
        <v>81</v>
      </c>
      <c r="AY221" s="243" t="s">
        <v>129</v>
      </c>
    </row>
    <row r="222" s="16" customFormat="1">
      <c r="A222" s="16"/>
      <c r="B222" s="265"/>
      <c r="C222" s="266"/>
      <c r="D222" s="234" t="s">
        <v>138</v>
      </c>
      <c r="E222" s="267" t="s">
        <v>1</v>
      </c>
      <c r="F222" s="268" t="s">
        <v>155</v>
      </c>
      <c r="G222" s="266"/>
      <c r="H222" s="269">
        <v>1959.8800000000001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5" t="s">
        <v>138</v>
      </c>
      <c r="AU222" s="275" t="s">
        <v>91</v>
      </c>
      <c r="AV222" s="16" t="s">
        <v>136</v>
      </c>
      <c r="AW222" s="16" t="s">
        <v>36</v>
      </c>
      <c r="AX222" s="16" t="s">
        <v>89</v>
      </c>
      <c r="AY222" s="275" t="s">
        <v>129</v>
      </c>
    </row>
    <row r="223" s="2" customFormat="1" ht="37.8" customHeight="1">
      <c r="A223" s="39"/>
      <c r="B223" s="40"/>
      <c r="C223" s="219" t="s">
        <v>237</v>
      </c>
      <c r="D223" s="219" t="s">
        <v>131</v>
      </c>
      <c r="E223" s="220" t="s">
        <v>238</v>
      </c>
      <c r="F223" s="221" t="s">
        <v>239</v>
      </c>
      <c r="G223" s="222" t="s">
        <v>134</v>
      </c>
      <c r="H223" s="223">
        <v>1959.8800000000001</v>
      </c>
      <c r="I223" s="224"/>
      <c r="J223" s="225">
        <f>ROUND(I223*H223,2)</f>
        <v>0</v>
      </c>
      <c r="K223" s="221" t="s">
        <v>135</v>
      </c>
      <c r="L223" s="45"/>
      <c r="M223" s="226" t="s">
        <v>1</v>
      </c>
      <c r="N223" s="227" t="s">
        <v>46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136</v>
      </c>
      <c r="AT223" s="230" t="s">
        <v>131</v>
      </c>
      <c r="AU223" s="230" t="s">
        <v>91</v>
      </c>
      <c r="AY223" s="18" t="s">
        <v>129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89</v>
      </c>
      <c r="BK223" s="231">
        <f>ROUND(I223*H223,2)</f>
        <v>0</v>
      </c>
      <c r="BL223" s="18" t="s">
        <v>136</v>
      </c>
      <c r="BM223" s="230" t="s">
        <v>240</v>
      </c>
    </row>
    <row r="224" s="2" customFormat="1" ht="62.7" customHeight="1">
      <c r="A224" s="39"/>
      <c r="B224" s="40"/>
      <c r="C224" s="219" t="s">
        <v>241</v>
      </c>
      <c r="D224" s="219" t="s">
        <v>131</v>
      </c>
      <c r="E224" s="220" t="s">
        <v>242</v>
      </c>
      <c r="F224" s="221" t="s">
        <v>243</v>
      </c>
      <c r="G224" s="222" t="s">
        <v>215</v>
      </c>
      <c r="H224" s="223">
        <v>43.240000000000002</v>
      </c>
      <c r="I224" s="224"/>
      <c r="J224" s="225">
        <f>ROUND(I224*H224,2)</f>
        <v>0</v>
      </c>
      <c r="K224" s="221" t="s">
        <v>135</v>
      </c>
      <c r="L224" s="45"/>
      <c r="M224" s="226" t="s">
        <v>1</v>
      </c>
      <c r="N224" s="227" t="s">
        <v>46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136</v>
      </c>
      <c r="AT224" s="230" t="s">
        <v>131</v>
      </c>
      <c r="AU224" s="230" t="s">
        <v>91</v>
      </c>
      <c r="AY224" s="18" t="s">
        <v>129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89</v>
      </c>
      <c r="BK224" s="231">
        <f>ROUND(I224*H224,2)</f>
        <v>0</v>
      </c>
      <c r="BL224" s="18" t="s">
        <v>136</v>
      </c>
      <c r="BM224" s="230" t="s">
        <v>244</v>
      </c>
    </row>
    <row r="225" s="14" customFormat="1">
      <c r="A225" s="14"/>
      <c r="B225" s="244"/>
      <c r="C225" s="245"/>
      <c r="D225" s="234" t="s">
        <v>138</v>
      </c>
      <c r="E225" s="246" t="s">
        <v>1</v>
      </c>
      <c r="F225" s="247" t="s">
        <v>245</v>
      </c>
      <c r="G225" s="245"/>
      <c r="H225" s="246" t="s">
        <v>1</v>
      </c>
      <c r="I225" s="248"/>
      <c r="J225" s="245"/>
      <c r="K225" s="245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138</v>
      </c>
      <c r="AU225" s="253" t="s">
        <v>91</v>
      </c>
      <c r="AV225" s="14" t="s">
        <v>89</v>
      </c>
      <c r="AW225" s="14" t="s">
        <v>36</v>
      </c>
      <c r="AX225" s="14" t="s">
        <v>81</v>
      </c>
      <c r="AY225" s="253" t="s">
        <v>129</v>
      </c>
    </row>
    <row r="226" s="13" customFormat="1">
      <c r="A226" s="13"/>
      <c r="B226" s="232"/>
      <c r="C226" s="233"/>
      <c r="D226" s="234" t="s">
        <v>138</v>
      </c>
      <c r="E226" s="235" t="s">
        <v>1</v>
      </c>
      <c r="F226" s="236" t="s">
        <v>246</v>
      </c>
      <c r="G226" s="233"/>
      <c r="H226" s="237">
        <v>3.04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138</v>
      </c>
      <c r="AU226" s="243" t="s">
        <v>91</v>
      </c>
      <c r="AV226" s="13" t="s">
        <v>91</v>
      </c>
      <c r="AW226" s="13" t="s">
        <v>36</v>
      </c>
      <c r="AX226" s="13" t="s">
        <v>81</v>
      </c>
      <c r="AY226" s="243" t="s">
        <v>129</v>
      </c>
    </row>
    <row r="227" s="13" customFormat="1">
      <c r="A227" s="13"/>
      <c r="B227" s="232"/>
      <c r="C227" s="233"/>
      <c r="D227" s="234" t="s">
        <v>138</v>
      </c>
      <c r="E227" s="235" t="s">
        <v>1</v>
      </c>
      <c r="F227" s="236" t="s">
        <v>247</v>
      </c>
      <c r="G227" s="233"/>
      <c r="H227" s="237">
        <v>40.200000000000003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138</v>
      </c>
      <c r="AU227" s="243" t="s">
        <v>91</v>
      </c>
      <c r="AV227" s="13" t="s">
        <v>91</v>
      </c>
      <c r="AW227" s="13" t="s">
        <v>36</v>
      </c>
      <c r="AX227" s="13" t="s">
        <v>81</v>
      </c>
      <c r="AY227" s="243" t="s">
        <v>129</v>
      </c>
    </row>
    <row r="228" s="16" customFormat="1">
      <c r="A228" s="16"/>
      <c r="B228" s="265"/>
      <c r="C228" s="266"/>
      <c r="D228" s="234" t="s">
        <v>138</v>
      </c>
      <c r="E228" s="267" t="s">
        <v>1</v>
      </c>
      <c r="F228" s="268" t="s">
        <v>155</v>
      </c>
      <c r="G228" s="266"/>
      <c r="H228" s="269">
        <v>43.240000000000002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75" t="s">
        <v>138</v>
      </c>
      <c r="AU228" s="275" t="s">
        <v>91</v>
      </c>
      <c r="AV228" s="16" t="s">
        <v>136</v>
      </c>
      <c r="AW228" s="16" t="s">
        <v>36</v>
      </c>
      <c r="AX228" s="16" t="s">
        <v>89</v>
      </c>
      <c r="AY228" s="275" t="s">
        <v>129</v>
      </c>
    </row>
    <row r="229" s="2" customFormat="1" ht="62.7" customHeight="1">
      <c r="A229" s="39"/>
      <c r="B229" s="40"/>
      <c r="C229" s="219" t="s">
        <v>248</v>
      </c>
      <c r="D229" s="219" t="s">
        <v>131</v>
      </c>
      <c r="E229" s="220" t="s">
        <v>249</v>
      </c>
      <c r="F229" s="221" t="s">
        <v>250</v>
      </c>
      <c r="G229" s="222" t="s">
        <v>215</v>
      </c>
      <c r="H229" s="223">
        <v>383.185</v>
      </c>
      <c r="I229" s="224"/>
      <c r="J229" s="225">
        <f>ROUND(I229*H229,2)</f>
        <v>0</v>
      </c>
      <c r="K229" s="221" t="s">
        <v>135</v>
      </c>
      <c r="L229" s="45"/>
      <c r="M229" s="226" t="s">
        <v>1</v>
      </c>
      <c r="N229" s="227" t="s">
        <v>46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136</v>
      </c>
      <c r="AT229" s="230" t="s">
        <v>131</v>
      </c>
      <c r="AU229" s="230" t="s">
        <v>91</v>
      </c>
      <c r="AY229" s="18" t="s">
        <v>129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89</v>
      </c>
      <c r="BK229" s="231">
        <f>ROUND(I229*H229,2)</f>
        <v>0</v>
      </c>
      <c r="BL229" s="18" t="s">
        <v>136</v>
      </c>
      <c r="BM229" s="230" t="s">
        <v>251</v>
      </c>
    </row>
    <row r="230" s="14" customFormat="1">
      <c r="A230" s="14"/>
      <c r="B230" s="244"/>
      <c r="C230" s="245"/>
      <c r="D230" s="234" t="s">
        <v>138</v>
      </c>
      <c r="E230" s="246" t="s">
        <v>1</v>
      </c>
      <c r="F230" s="247" t="s">
        <v>252</v>
      </c>
      <c r="G230" s="245"/>
      <c r="H230" s="246" t="s">
        <v>1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138</v>
      </c>
      <c r="AU230" s="253" t="s">
        <v>91</v>
      </c>
      <c r="AV230" s="14" t="s">
        <v>89</v>
      </c>
      <c r="AW230" s="14" t="s">
        <v>36</v>
      </c>
      <c r="AX230" s="14" t="s">
        <v>81</v>
      </c>
      <c r="AY230" s="253" t="s">
        <v>129</v>
      </c>
    </row>
    <row r="231" s="13" customFormat="1">
      <c r="A231" s="13"/>
      <c r="B231" s="232"/>
      <c r="C231" s="233"/>
      <c r="D231" s="234" t="s">
        <v>138</v>
      </c>
      <c r="E231" s="235" t="s">
        <v>1</v>
      </c>
      <c r="F231" s="236" t="s">
        <v>253</v>
      </c>
      <c r="G231" s="233"/>
      <c r="H231" s="237">
        <v>404.80500000000001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138</v>
      </c>
      <c r="AU231" s="243" t="s">
        <v>91</v>
      </c>
      <c r="AV231" s="13" t="s">
        <v>91</v>
      </c>
      <c r="AW231" s="13" t="s">
        <v>36</v>
      </c>
      <c r="AX231" s="13" t="s">
        <v>81</v>
      </c>
      <c r="AY231" s="243" t="s">
        <v>129</v>
      </c>
    </row>
    <row r="232" s="13" customFormat="1">
      <c r="A232" s="13"/>
      <c r="B232" s="232"/>
      <c r="C232" s="233"/>
      <c r="D232" s="234" t="s">
        <v>138</v>
      </c>
      <c r="E232" s="235" t="s">
        <v>1</v>
      </c>
      <c r="F232" s="236" t="s">
        <v>254</v>
      </c>
      <c r="G232" s="233"/>
      <c r="H232" s="237">
        <v>-21.620000000000001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138</v>
      </c>
      <c r="AU232" s="243" t="s">
        <v>91</v>
      </c>
      <c r="AV232" s="13" t="s">
        <v>91</v>
      </c>
      <c r="AW232" s="13" t="s">
        <v>36</v>
      </c>
      <c r="AX232" s="13" t="s">
        <v>81</v>
      </c>
      <c r="AY232" s="243" t="s">
        <v>129</v>
      </c>
    </row>
    <row r="233" s="16" customFormat="1">
      <c r="A233" s="16"/>
      <c r="B233" s="265"/>
      <c r="C233" s="266"/>
      <c r="D233" s="234" t="s">
        <v>138</v>
      </c>
      <c r="E233" s="267" t="s">
        <v>1</v>
      </c>
      <c r="F233" s="268" t="s">
        <v>155</v>
      </c>
      <c r="G233" s="266"/>
      <c r="H233" s="269">
        <v>383.185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75" t="s">
        <v>138</v>
      </c>
      <c r="AU233" s="275" t="s">
        <v>91</v>
      </c>
      <c r="AV233" s="16" t="s">
        <v>136</v>
      </c>
      <c r="AW233" s="16" t="s">
        <v>36</v>
      </c>
      <c r="AX233" s="16" t="s">
        <v>89</v>
      </c>
      <c r="AY233" s="275" t="s">
        <v>129</v>
      </c>
    </row>
    <row r="234" s="2" customFormat="1" ht="62.7" customHeight="1">
      <c r="A234" s="39"/>
      <c r="B234" s="40"/>
      <c r="C234" s="219" t="s">
        <v>7</v>
      </c>
      <c r="D234" s="219" t="s">
        <v>131</v>
      </c>
      <c r="E234" s="220" t="s">
        <v>255</v>
      </c>
      <c r="F234" s="221" t="s">
        <v>256</v>
      </c>
      <c r="G234" s="222" t="s">
        <v>215</v>
      </c>
      <c r="H234" s="223">
        <v>404.80500000000001</v>
      </c>
      <c r="I234" s="224"/>
      <c r="J234" s="225">
        <f>ROUND(I234*H234,2)</f>
        <v>0</v>
      </c>
      <c r="K234" s="221" t="s">
        <v>135</v>
      </c>
      <c r="L234" s="45"/>
      <c r="M234" s="226" t="s">
        <v>1</v>
      </c>
      <c r="N234" s="227" t="s">
        <v>46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136</v>
      </c>
      <c r="AT234" s="230" t="s">
        <v>131</v>
      </c>
      <c r="AU234" s="230" t="s">
        <v>91</v>
      </c>
      <c r="AY234" s="18" t="s">
        <v>129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89</v>
      </c>
      <c r="BK234" s="231">
        <f>ROUND(I234*H234,2)</f>
        <v>0</v>
      </c>
      <c r="BL234" s="18" t="s">
        <v>136</v>
      </c>
      <c r="BM234" s="230" t="s">
        <v>257</v>
      </c>
    </row>
    <row r="235" s="14" customFormat="1">
      <c r="A235" s="14"/>
      <c r="B235" s="244"/>
      <c r="C235" s="245"/>
      <c r="D235" s="234" t="s">
        <v>138</v>
      </c>
      <c r="E235" s="246" t="s">
        <v>1</v>
      </c>
      <c r="F235" s="247" t="s">
        <v>252</v>
      </c>
      <c r="G235" s="245"/>
      <c r="H235" s="246" t="s">
        <v>1</v>
      </c>
      <c r="I235" s="248"/>
      <c r="J235" s="245"/>
      <c r="K235" s="245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138</v>
      </c>
      <c r="AU235" s="253" t="s">
        <v>91</v>
      </c>
      <c r="AV235" s="14" t="s">
        <v>89</v>
      </c>
      <c r="AW235" s="14" t="s">
        <v>36</v>
      </c>
      <c r="AX235" s="14" t="s">
        <v>81</v>
      </c>
      <c r="AY235" s="253" t="s">
        <v>129</v>
      </c>
    </row>
    <row r="236" s="13" customFormat="1">
      <c r="A236" s="13"/>
      <c r="B236" s="232"/>
      <c r="C236" s="233"/>
      <c r="D236" s="234" t="s">
        <v>138</v>
      </c>
      <c r="E236" s="235" t="s">
        <v>1</v>
      </c>
      <c r="F236" s="236" t="s">
        <v>253</v>
      </c>
      <c r="G236" s="233"/>
      <c r="H236" s="237">
        <v>404.80500000000001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138</v>
      </c>
      <c r="AU236" s="243" t="s">
        <v>91</v>
      </c>
      <c r="AV236" s="13" t="s">
        <v>91</v>
      </c>
      <c r="AW236" s="13" t="s">
        <v>36</v>
      </c>
      <c r="AX236" s="13" t="s">
        <v>89</v>
      </c>
      <c r="AY236" s="243" t="s">
        <v>129</v>
      </c>
    </row>
    <row r="237" s="2" customFormat="1" ht="44.25" customHeight="1">
      <c r="A237" s="39"/>
      <c r="B237" s="40"/>
      <c r="C237" s="219" t="s">
        <v>258</v>
      </c>
      <c r="D237" s="219" t="s">
        <v>131</v>
      </c>
      <c r="E237" s="220" t="s">
        <v>259</v>
      </c>
      <c r="F237" s="221" t="s">
        <v>260</v>
      </c>
      <c r="G237" s="222" t="s">
        <v>215</v>
      </c>
      <c r="H237" s="223">
        <v>21.620000000000001</v>
      </c>
      <c r="I237" s="224"/>
      <c r="J237" s="225">
        <f>ROUND(I237*H237,2)</f>
        <v>0</v>
      </c>
      <c r="K237" s="221" t="s">
        <v>135</v>
      </c>
      <c r="L237" s="45"/>
      <c r="M237" s="226" t="s">
        <v>1</v>
      </c>
      <c r="N237" s="227" t="s">
        <v>46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136</v>
      </c>
      <c r="AT237" s="230" t="s">
        <v>131</v>
      </c>
      <c r="AU237" s="230" t="s">
        <v>91</v>
      </c>
      <c r="AY237" s="18" t="s">
        <v>129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89</v>
      </c>
      <c r="BK237" s="231">
        <f>ROUND(I237*H237,2)</f>
        <v>0</v>
      </c>
      <c r="BL237" s="18" t="s">
        <v>136</v>
      </c>
      <c r="BM237" s="230" t="s">
        <v>261</v>
      </c>
    </row>
    <row r="238" s="14" customFormat="1">
      <c r="A238" s="14"/>
      <c r="B238" s="244"/>
      <c r="C238" s="245"/>
      <c r="D238" s="234" t="s">
        <v>138</v>
      </c>
      <c r="E238" s="246" t="s">
        <v>1</v>
      </c>
      <c r="F238" s="247" t="s">
        <v>262</v>
      </c>
      <c r="G238" s="245"/>
      <c r="H238" s="246" t="s">
        <v>1</v>
      </c>
      <c r="I238" s="248"/>
      <c r="J238" s="245"/>
      <c r="K238" s="245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138</v>
      </c>
      <c r="AU238" s="253" t="s">
        <v>91</v>
      </c>
      <c r="AV238" s="14" t="s">
        <v>89</v>
      </c>
      <c r="AW238" s="14" t="s">
        <v>36</v>
      </c>
      <c r="AX238" s="14" t="s">
        <v>81</v>
      </c>
      <c r="AY238" s="253" t="s">
        <v>129</v>
      </c>
    </row>
    <row r="239" s="13" customFormat="1">
      <c r="A239" s="13"/>
      <c r="B239" s="232"/>
      <c r="C239" s="233"/>
      <c r="D239" s="234" t="s">
        <v>138</v>
      </c>
      <c r="E239" s="235" t="s">
        <v>1</v>
      </c>
      <c r="F239" s="236" t="s">
        <v>263</v>
      </c>
      <c r="G239" s="233"/>
      <c r="H239" s="237">
        <v>1.52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138</v>
      </c>
      <c r="AU239" s="243" t="s">
        <v>91</v>
      </c>
      <c r="AV239" s="13" t="s">
        <v>91</v>
      </c>
      <c r="AW239" s="13" t="s">
        <v>36</v>
      </c>
      <c r="AX239" s="13" t="s">
        <v>81</v>
      </c>
      <c r="AY239" s="243" t="s">
        <v>129</v>
      </c>
    </row>
    <row r="240" s="13" customFormat="1">
      <c r="A240" s="13"/>
      <c r="B240" s="232"/>
      <c r="C240" s="233"/>
      <c r="D240" s="234" t="s">
        <v>138</v>
      </c>
      <c r="E240" s="235" t="s">
        <v>1</v>
      </c>
      <c r="F240" s="236" t="s">
        <v>264</v>
      </c>
      <c r="G240" s="233"/>
      <c r="H240" s="237">
        <v>20.100000000000001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138</v>
      </c>
      <c r="AU240" s="243" t="s">
        <v>91</v>
      </c>
      <c r="AV240" s="13" t="s">
        <v>91</v>
      </c>
      <c r="AW240" s="13" t="s">
        <v>36</v>
      </c>
      <c r="AX240" s="13" t="s">
        <v>81</v>
      </c>
      <c r="AY240" s="243" t="s">
        <v>129</v>
      </c>
    </row>
    <row r="241" s="16" customFormat="1">
      <c r="A241" s="16"/>
      <c r="B241" s="265"/>
      <c r="C241" s="266"/>
      <c r="D241" s="234" t="s">
        <v>138</v>
      </c>
      <c r="E241" s="267" t="s">
        <v>1</v>
      </c>
      <c r="F241" s="268" t="s">
        <v>155</v>
      </c>
      <c r="G241" s="266"/>
      <c r="H241" s="269">
        <v>21.620000000000001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5" t="s">
        <v>138</v>
      </c>
      <c r="AU241" s="275" t="s">
        <v>91</v>
      </c>
      <c r="AV241" s="16" t="s">
        <v>136</v>
      </c>
      <c r="AW241" s="16" t="s">
        <v>36</v>
      </c>
      <c r="AX241" s="16" t="s">
        <v>89</v>
      </c>
      <c r="AY241" s="275" t="s">
        <v>129</v>
      </c>
    </row>
    <row r="242" s="2" customFormat="1" ht="44.25" customHeight="1">
      <c r="A242" s="39"/>
      <c r="B242" s="40"/>
      <c r="C242" s="219" t="s">
        <v>265</v>
      </c>
      <c r="D242" s="280" t="s">
        <v>131</v>
      </c>
      <c r="E242" s="220" t="s">
        <v>266</v>
      </c>
      <c r="F242" s="221" t="s">
        <v>267</v>
      </c>
      <c r="G242" s="222" t="s">
        <v>268</v>
      </c>
      <c r="H242" s="223">
        <v>1418.3820000000001</v>
      </c>
      <c r="I242" s="224"/>
      <c r="J242" s="225">
        <f>ROUND(I242*H242,2)</f>
        <v>0</v>
      </c>
      <c r="K242" s="221" t="s">
        <v>269</v>
      </c>
      <c r="L242" s="45"/>
      <c r="M242" s="226" t="s">
        <v>1</v>
      </c>
      <c r="N242" s="227" t="s">
        <v>46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136</v>
      </c>
      <c r="AT242" s="230" t="s">
        <v>131</v>
      </c>
      <c r="AU242" s="230" t="s">
        <v>91</v>
      </c>
      <c r="AY242" s="18" t="s">
        <v>129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89</v>
      </c>
      <c r="BK242" s="231">
        <f>ROUND(I242*H242,2)</f>
        <v>0</v>
      </c>
      <c r="BL242" s="18" t="s">
        <v>136</v>
      </c>
      <c r="BM242" s="230" t="s">
        <v>270</v>
      </c>
    </row>
    <row r="243" s="13" customFormat="1">
      <c r="A243" s="13"/>
      <c r="B243" s="232"/>
      <c r="C243" s="233"/>
      <c r="D243" s="234" t="s">
        <v>138</v>
      </c>
      <c r="E243" s="235" t="s">
        <v>1</v>
      </c>
      <c r="F243" s="236" t="s">
        <v>271</v>
      </c>
      <c r="G243" s="233"/>
      <c r="H243" s="237">
        <v>689.73299999999995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138</v>
      </c>
      <c r="AU243" s="243" t="s">
        <v>91</v>
      </c>
      <c r="AV243" s="13" t="s">
        <v>91</v>
      </c>
      <c r="AW243" s="13" t="s">
        <v>36</v>
      </c>
      <c r="AX243" s="13" t="s">
        <v>81</v>
      </c>
      <c r="AY243" s="243" t="s">
        <v>129</v>
      </c>
    </row>
    <row r="244" s="13" customFormat="1">
      <c r="A244" s="13"/>
      <c r="B244" s="232"/>
      <c r="C244" s="233"/>
      <c r="D244" s="234" t="s">
        <v>138</v>
      </c>
      <c r="E244" s="235" t="s">
        <v>1</v>
      </c>
      <c r="F244" s="236" t="s">
        <v>272</v>
      </c>
      <c r="G244" s="233"/>
      <c r="H244" s="237">
        <v>728.649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138</v>
      </c>
      <c r="AU244" s="243" t="s">
        <v>91</v>
      </c>
      <c r="AV244" s="13" t="s">
        <v>91</v>
      </c>
      <c r="AW244" s="13" t="s">
        <v>36</v>
      </c>
      <c r="AX244" s="13" t="s">
        <v>81</v>
      </c>
      <c r="AY244" s="243" t="s">
        <v>129</v>
      </c>
    </row>
    <row r="245" s="16" customFormat="1">
      <c r="A245" s="16"/>
      <c r="B245" s="265"/>
      <c r="C245" s="266"/>
      <c r="D245" s="234" t="s">
        <v>138</v>
      </c>
      <c r="E245" s="267" t="s">
        <v>1</v>
      </c>
      <c r="F245" s="268" t="s">
        <v>155</v>
      </c>
      <c r="G245" s="266"/>
      <c r="H245" s="269">
        <v>1418.3820000000001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5" t="s">
        <v>138</v>
      </c>
      <c r="AU245" s="275" t="s">
        <v>91</v>
      </c>
      <c r="AV245" s="16" t="s">
        <v>136</v>
      </c>
      <c r="AW245" s="16" t="s">
        <v>36</v>
      </c>
      <c r="AX245" s="16" t="s">
        <v>89</v>
      </c>
      <c r="AY245" s="275" t="s">
        <v>129</v>
      </c>
    </row>
    <row r="246" s="2" customFormat="1" ht="44.25" customHeight="1">
      <c r="A246" s="39"/>
      <c r="B246" s="40"/>
      <c r="C246" s="219" t="s">
        <v>273</v>
      </c>
      <c r="D246" s="219" t="s">
        <v>131</v>
      </c>
      <c r="E246" s="220" t="s">
        <v>274</v>
      </c>
      <c r="F246" s="221" t="s">
        <v>275</v>
      </c>
      <c r="G246" s="222" t="s">
        <v>215</v>
      </c>
      <c r="H246" s="223">
        <v>416.05000000000001</v>
      </c>
      <c r="I246" s="224"/>
      <c r="J246" s="225">
        <f>ROUND(I246*H246,2)</f>
        <v>0</v>
      </c>
      <c r="K246" s="221" t="s">
        <v>135</v>
      </c>
      <c r="L246" s="45"/>
      <c r="M246" s="226" t="s">
        <v>1</v>
      </c>
      <c r="N246" s="227" t="s">
        <v>46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136</v>
      </c>
      <c r="AT246" s="230" t="s">
        <v>131</v>
      </c>
      <c r="AU246" s="230" t="s">
        <v>91</v>
      </c>
      <c r="AY246" s="18" t="s">
        <v>129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89</v>
      </c>
      <c r="BK246" s="231">
        <f>ROUND(I246*H246,2)</f>
        <v>0</v>
      </c>
      <c r="BL246" s="18" t="s">
        <v>136</v>
      </c>
      <c r="BM246" s="230" t="s">
        <v>276</v>
      </c>
    </row>
    <row r="247" s="14" customFormat="1">
      <c r="A247" s="14"/>
      <c r="B247" s="244"/>
      <c r="C247" s="245"/>
      <c r="D247" s="234" t="s">
        <v>138</v>
      </c>
      <c r="E247" s="246" t="s">
        <v>1</v>
      </c>
      <c r="F247" s="247" t="s">
        <v>143</v>
      </c>
      <c r="G247" s="245"/>
      <c r="H247" s="246" t="s">
        <v>1</v>
      </c>
      <c r="I247" s="248"/>
      <c r="J247" s="245"/>
      <c r="K247" s="245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138</v>
      </c>
      <c r="AU247" s="253" t="s">
        <v>91</v>
      </c>
      <c r="AV247" s="14" t="s">
        <v>89</v>
      </c>
      <c r="AW247" s="14" t="s">
        <v>36</v>
      </c>
      <c r="AX247" s="14" t="s">
        <v>81</v>
      </c>
      <c r="AY247" s="253" t="s">
        <v>129</v>
      </c>
    </row>
    <row r="248" s="14" customFormat="1">
      <c r="A248" s="14"/>
      <c r="B248" s="244"/>
      <c r="C248" s="245"/>
      <c r="D248" s="234" t="s">
        <v>138</v>
      </c>
      <c r="E248" s="246" t="s">
        <v>1</v>
      </c>
      <c r="F248" s="247" t="s">
        <v>221</v>
      </c>
      <c r="G248" s="245"/>
      <c r="H248" s="246" t="s">
        <v>1</v>
      </c>
      <c r="I248" s="248"/>
      <c r="J248" s="245"/>
      <c r="K248" s="245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138</v>
      </c>
      <c r="AU248" s="253" t="s">
        <v>91</v>
      </c>
      <c r="AV248" s="14" t="s">
        <v>89</v>
      </c>
      <c r="AW248" s="14" t="s">
        <v>36</v>
      </c>
      <c r="AX248" s="14" t="s">
        <v>81</v>
      </c>
      <c r="AY248" s="253" t="s">
        <v>129</v>
      </c>
    </row>
    <row r="249" s="13" customFormat="1">
      <c r="A249" s="13"/>
      <c r="B249" s="232"/>
      <c r="C249" s="233"/>
      <c r="D249" s="234" t="s">
        <v>138</v>
      </c>
      <c r="E249" s="235" t="s">
        <v>1</v>
      </c>
      <c r="F249" s="236" t="s">
        <v>277</v>
      </c>
      <c r="G249" s="233"/>
      <c r="H249" s="237">
        <v>349.58999999999997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138</v>
      </c>
      <c r="AU249" s="243" t="s">
        <v>91</v>
      </c>
      <c r="AV249" s="13" t="s">
        <v>91</v>
      </c>
      <c r="AW249" s="13" t="s">
        <v>36</v>
      </c>
      <c r="AX249" s="13" t="s">
        <v>81</v>
      </c>
      <c r="AY249" s="243" t="s">
        <v>129</v>
      </c>
    </row>
    <row r="250" s="13" customFormat="1">
      <c r="A250" s="13"/>
      <c r="B250" s="232"/>
      <c r="C250" s="233"/>
      <c r="D250" s="234" t="s">
        <v>138</v>
      </c>
      <c r="E250" s="235" t="s">
        <v>1</v>
      </c>
      <c r="F250" s="236" t="s">
        <v>278</v>
      </c>
      <c r="G250" s="233"/>
      <c r="H250" s="237">
        <v>1.52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138</v>
      </c>
      <c r="AU250" s="243" t="s">
        <v>91</v>
      </c>
      <c r="AV250" s="13" t="s">
        <v>91</v>
      </c>
      <c r="AW250" s="13" t="s">
        <v>36</v>
      </c>
      <c r="AX250" s="13" t="s">
        <v>81</v>
      </c>
      <c r="AY250" s="243" t="s">
        <v>129</v>
      </c>
    </row>
    <row r="251" s="15" customFormat="1">
      <c r="A251" s="15"/>
      <c r="B251" s="254"/>
      <c r="C251" s="255"/>
      <c r="D251" s="234" t="s">
        <v>138</v>
      </c>
      <c r="E251" s="256" t="s">
        <v>1</v>
      </c>
      <c r="F251" s="257" t="s">
        <v>152</v>
      </c>
      <c r="G251" s="255"/>
      <c r="H251" s="258">
        <v>351.11000000000001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138</v>
      </c>
      <c r="AU251" s="264" t="s">
        <v>91</v>
      </c>
      <c r="AV251" s="15" t="s">
        <v>146</v>
      </c>
      <c r="AW251" s="15" t="s">
        <v>36</v>
      </c>
      <c r="AX251" s="15" t="s">
        <v>81</v>
      </c>
      <c r="AY251" s="264" t="s">
        <v>129</v>
      </c>
    </row>
    <row r="252" s="13" customFormat="1">
      <c r="A252" s="13"/>
      <c r="B252" s="232"/>
      <c r="C252" s="233"/>
      <c r="D252" s="234" t="s">
        <v>138</v>
      </c>
      <c r="E252" s="235" t="s">
        <v>1</v>
      </c>
      <c r="F252" s="236" t="s">
        <v>279</v>
      </c>
      <c r="G252" s="233"/>
      <c r="H252" s="237">
        <v>44.840000000000003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138</v>
      </c>
      <c r="AU252" s="243" t="s">
        <v>91</v>
      </c>
      <c r="AV252" s="13" t="s">
        <v>91</v>
      </c>
      <c r="AW252" s="13" t="s">
        <v>36</v>
      </c>
      <c r="AX252" s="13" t="s">
        <v>81</v>
      </c>
      <c r="AY252" s="243" t="s">
        <v>129</v>
      </c>
    </row>
    <row r="253" s="13" customFormat="1">
      <c r="A253" s="13"/>
      <c r="B253" s="232"/>
      <c r="C253" s="233"/>
      <c r="D253" s="234" t="s">
        <v>138</v>
      </c>
      <c r="E253" s="235" t="s">
        <v>1</v>
      </c>
      <c r="F253" s="236" t="s">
        <v>280</v>
      </c>
      <c r="G253" s="233"/>
      <c r="H253" s="237">
        <v>20.100000000000001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138</v>
      </c>
      <c r="AU253" s="243" t="s">
        <v>91</v>
      </c>
      <c r="AV253" s="13" t="s">
        <v>91</v>
      </c>
      <c r="AW253" s="13" t="s">
        <v>36</v>
      </c>
      <c r="AX253" s="13" t="s">
        <v>81</v>
      </c>
      <c r="AY253" s="243" t="s">
        <v>129</v>
      </c>
    </row>
    <row r="254" s="15" customFormat="1">
      <c r="A254" s="15"/>
      <c r="B254" s="254"/>
      <c r="C254" s="255"/>
      <c r="D254" s="234" t="s">
        <v>138</v>
      </c>
      <c r="E254" s="256" t="s">
        <v>1</v>
      </c>
      <c r="F254" s="257" t="s">
        <v>152</v>
      </c>
      <c r="G254" s="255"/>
      <c r="H254" s="258">
        <v>64.939999999999998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138</v>
      </c>
      <c r="AU254" s="264" t="s">
        <v>91</v>
      </c>
      <c r="AV254" s="15" t="s">
        <v>146</v>
      </c>
      <c r="AW254" s="15" t="s">
        <v>36</v>
      </c>
      <c r="AX254" s="15" t="s">
        <v>81</v>
      </c>
      <c r="AY254" s="264" t="s">
        <v>129</v>
      </c>
    </row>
    <row r="255" s="16" customFormat="1">
      <c r="A255" s="16"/>
      <c r="B255" s="265"/>
      <c r="C255" s="266"/>
      <c r="D255" s="234" t="s">
        <v>138</v>
      </c>
      <c r="E255" s="267" t="s">
        <v>1</v>
      </c>
      <c r="F255" s="268" t="s">
        <v>155</v>
      </c>
      <c r="G255" s="266"/>
      <c r="H255" s="269">
        <v>416.05000000000001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138</v>
      </c>
      <c r="AU255" s="275" t="s">
        <v>91</v>
      </c>
      <c r="AV255" s="16" t="s">
        <v>136</v>
      </c>
      <c r="AW255" s="16" t="s">
        <v>36</v>
      </c>
      <c r="AX255" s="16" t="s">
        <v>89</v>
      </c>
      <c r="AY255" s="275" t="s">
        <v>129</v>
      </c>
    </row>
    <row r="256" s="2" customFormat="1" ht="16.5" customHeight="1">
      <c r="A256" s="39"/>
      <c r="B256" s="40"/>
      <c r="C256" s="281" t="s">
        <v>281</v>
      </c>
      <c r="D256" s="281" t="s">
        <v>282</v>
      </c>
      <c r="E256" s="282" t="s">
        <v>283</v>
      </c>
      <c r="F256" s="283" t="s">
        <v>284</v>
      </c>
      <c r="G256" s="284" t="s">
        <v>268</v>
      </c>
      <c r="H256" s="285">
        <v>788.86000000000001</v>
      </c>
      <c r="I256" s="286"/>
      <c r="J256" s="287">
        <f>ROUND(I256*H256,2)</f>
        <v>0</v>
      </c>
      <c r="K256" s="283" t="s">
        <v>135</v>
      </c>
      <c r="L256" s="288"/>
      <c r="M256" s="289" t="s">
        <v>1</v>
      </c>
      <c r="N256" s="290" t="s">
        <v>46</v>
      </c>
      <c r="O256" s="92"/>
      <c r="P256" s="228">
        <f>O256*H256</f>
        <v>0</v>
      </c>
      <c r="Q256" s="228">
        <v>1</v>
      </c>
      <c r="R256" s="228">
        <f>Q256*H256</f>
        <v>788.86000000000001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177</v>
      </c>
      <c r="AT256" s="230" t="s">
        <v>282</v>
      </c>
      <c r="AU256" s="230" t="s">
        <v>91</v>
      </c>
      <c r="AY256" s="18" t="s">
        <v>129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89</v>
      </c>
      <c r="BK256" s="231">
        <f>ROUND(I256*H256,2)</f>
        <v>0</v>
      </c>
      <c r="BL256" s="18" t="s">
        <v>136</v>
      </c>
      <c r="BM256" s="230" t="s">
        <v>285</v>
      </c>
    </row>
    <row r="257" s="13" customFormat="1">
      <c r="A257" s="13"/>
      <c r="B257" s="232"/>
      <c r="C257" s="233"/>
      <c r="D257" s="234" t="s">
        <v>138</v>
      </c>
      <c r="E257" s="235" t="s">
        <v>1</v>
      </c>
      <c r="F257" s="236" t="s">
        <v>286</v>
      </c>
      <c r="G257" s="233"/>
      <c r="H257" s="237">
        <v>699.17999999999995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138</v>
      </c>
      <c r="AU257" s="243" t="s">
        <v>91</v>
      </c>
      <c r="AV257" s="13" t="s">
        <v>91</v>
      </c>
      <c r="AW257" s="13" t="s">
        <v>36</v>
      </c>
      <c r="AX257" s="13" t="s">
        <v>81</v>
      </c>
      <c r="AY257" s="243" t="s">
        <v>129</v>
      </c>
    </row>
    <row r="258" s="13" customFormat="1">
      <c r="A258" s="13"/>
      <c r="B258" s="232"/>
      <c r="C258" s="233"/>
      <c r="D258" s="234" t="s">
        <v>138</v>
      </c>
      <c r="E258" s="235" t="s">
        <v>1</v>
      </c>
      <c r="F258" s="236" t="s">
        <v>287</v>
      </c>
      <c r="G258" s="233"/>
      <c r="H258" s="237">
        <v>89.680000000000007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138</v>
      </c>
      <c r="AU258" s="243" t="s">
        <v>91</v>
      </c>
      <c r="AV258" s="13" t="s">
        <v>91</v>
      </c>
      <c r="AW258" s="13" t="s">
        <v>36</v>
      </c>
      <c r="AX258" s="13" t="s">
        <v>81</v>
      </c>
      <c r="AY258" s="243" t="s">
        <v>129</v>
      </c>
    </row>
    <row r="259" s="16" customFormat="1">
      <c r="A259" s="16"/>
      <c r="B259" s="265"/>
      <c r="C259" s="266"/>
      <c r="D259" s="234" t="s">
        <v>138</v>
      </c>
      <c r="E259" s="267" t="s">
        <v>1</v>
      </c>
      <c r="F259" s="268" t="s">
        <v>155</v>
      </c>
      <c r="G259" s="266"/>
      <c r="H259" s="269">
        <v>788.86000000000001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5" t="s">
        <v>138</v>
      </c>
      <c r="AU259" s="275" t="s">
        <v>91</v>
      </c>
      <c r="AV259" s="16" t="s">
        <v>136</v>
      </c>
      <c r="AW259" s="16" t="s">
        <v>36</v>
      </c>
      <c r="AX259" s="16" t="s">
        <v>89</v>
      </c>
      <c r="AY259" s="275" t="s">
        <v>129</v>
      </c>
    </row>
    <row r="260" s="2" customFormat="1" ht="66.75" customHeight="1">
      <c r="A260" s="39"/>
      <c r="B260" s="40"/>
      <c r="C260" s="219" t="s">
        <v>288</v>
      </c>
      <c r="D260" s="219" t="s">
        <v>131</v>
      </c>
      <c r="E260" s="220" t="s">
        <v>289</v>
      </c>
      <c r="F260" s="221" t="s">
        <v>290</v>
      </c>
      <c r="G260" s="222" t="s">
        <v>215</v>
      </c>
      <c r="H260" s="223">
        <v>237.02000000000001</v>
      </c>
      <c r="I260" s="224"/>
      <c r="J260" s="225">
        <f>ROUND(I260*H260,2)</f>
        <v>0</v>
      </c>
      <c r="K260" s="221" t="s">
        <v>135</v>
      </c>
      <c r="L260" s="45"/>
      <c r="M260" s="226" t="s">
        <v>1</v>
      </c>
      <c r="N260" s="227" t="s">
        <v>46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136</v>
      </c>
      <c r="AT260" s="230" t="s">
        <v>131</v>
      </c>
      <c r="AU260" s="230" t="s">
        <v>91</v>
      </c>
      <c r="AY260" s="18" t="s">
        <v>129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89</v>
      </c>
      <c r="BK260" s="231">
        <f>ROUND(I260*H260,2)</f>
        <v>0</v>
      </c>
      <c r="BL260" s="18" t="s">
        <v>136</v>
      </c>
      <c r="BM260" s="230" t="s">
        <v>291</v>
      </c>
    </row>
    <row r="261" s="14" customFormat="1">
      <c r="A261" s="14"/>
      <c r="B261" s="244"/>
      <c r="C261" s="245"/>
      <c r="D261" s="234" t="s">
        <v>138</v>
      </c>
      <c r="E261" s="246" t="s">
        <v>1</v>
      </c>
      <c r="F261" s="247" t="s">
        <v>143</v>
      </c>
      <c r="G261" s="245"/>
      <c r="H261" s="246" t="s">
        <v>1</v>
      </c>
      <c r="I261" s="248"/>
      <c r="J261" s="245"/>
      <c r="K261" s="245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138</v>
      </c>
      <c r="AU261" s="253" t="s">
        <v>91</v>
      </c>
      <c r="AV261" s="14" t="s">
        <v>89</v>
      </c>
      <c r="AW261" s="14" t="s">
        <v>36</v>
      </c>
      <c r="AX261" s="14" t="s">
        <v>81</v>
      </c>
      <c r="AY261" s="253" t="s">
        <v>129</v>
      </c>
    </row>
    <row r="262" s="14" customFormat="1">
      <c r="A262" s="14"/>
      <c r="B262" s="244"/>
      <c r="C262" s="245"/>
      <c r="D262" s="234" t="s">
        <v>138</v>
      </c>
      <c r="E262" s="246" t="s">
        <v>1</v>
      </c>
      <c r="F262" s="247" t="s">
        <v>221</v>
      </c>
      <c r="G262" s="245"/>
      <c r="H262" s="246" t="s">
        <v>1</v>
      </c>
      <c r="I262" s="248"/>
      <c r="J262" s="245"/>
      <c r="K262" s="245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138</v>
      </c>
      <c r="AU262" s="253" t="s">
        <v>91</v>
      </c>
      <c r="AV262" s="14" t="s">
        <v>89</v>
      </c>
      <c r="AW262" s="14" t="s">
        <v>36</v>
      </c>
      <c r="AX262" s="14" t="s">
        <v>81</v>
      </c>
      <c r="AY262" s="253" t="s">
        <v>129</v>
      </c>
    </row>
    <row r="263" s="13" customFormat="1">
      <c r="A263" s="13"/>
      <c r="B263" s="232"/>
      <c r="C263" s="233"/>
      <c r="D263" s="234" t="s">
        <v>138</v>
      </c>
      <c r="E263" s="235" t="s">
        <v>1</v>
      </c>
      <c r="F263" s="236" t="s">
        <v>292</v>
      </c>
      <c r="G263" s="233"/>
      <c r="H263" s="237">
        <v>209.86000000000001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138</v>
      </c>
      <c r="AU263" s="243" t="s">
        <v>91</v>
      </c>
      <c r="AV263" s="13" t="s">
        <v>91</v>
      </c>
      <c r="AW263" s="13" t="s">
        <v>36</v>
      </c>
      <c r="AX263" s="13" t="s">
        <v>81</v>
      </c>
      <c r="AY263" s="243" t="s">
        <v>129</v>
      </c>
    </row>
    <row r="264" s="13" customFormat="1">
      <c r="A264" s="13"/>
      <c r="B264" s="232"/>
      <c r="C264" s="233"/>
      <c r="D264" s="234" t="s">
        <v>138</v>
      </c>
      <c r="E264" s="235" t="s">
        <v>1</v>
      </c>
      <c r="F264" s="236" t="s">
        <v>293</v>
      </c>
      <c r="G264" s="233"/>
      <c r="H264" s="237">
        <v>27.16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138</v>
      </c>
      <c r="AU264" s="243" t="s">
        <v>91</v>
      </c>
      <c r="AV264" s="13" t="s">
        <v>91</v>
      </c>
      <c r="AW264" s="13" t="s">
        <v>36</v>
      </c>
      <c r="AX264" s="13" t="s">
        <v>81</v>
      </c>
      <c r="AY264" s="243" t="s">
        <v>129</v>
      </c>
    </row>
    <row r="265" s="16" customFormat="1">
      <c r="A265" s="16"/>
      <c r="B265" s="265"/>
      <c r="C265" s="266"/>
      <c r="D265" s="234" t="s">
        <v>138</v>
      </c>
      <c r="E265" s="267" t="s">
        <v>1</v>
      </c>
      <c r="F265" s="268" t="s">
        <v>155</v>
      </c>
      <c r="G265" s="266"/>
      <c r="H265" s="269">
        <v>237.02000000000001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5" t="s">
        <v>138</v>
      </c>
      <c r="AU265" s="275" t="s">
        <v>91</v>
      </c>
      <c r="AV265" s="16" t="s">
        <v>136</v>
      </c>
      <c r="AW265" s="16" t="s">
        <v>36</v>
      </c>
      <c r="AX265" s="16" t="s">
        <v>89</v>
      </c>
      <c r="AY265" s="275" t="s">
        <v>129</v>
      </c>
    </row>
    <row r="266" s="2" customFormat="1" ht="16.5" customHeight="1">
      <c r="A266" s="39"/>
      <c r="B266" s="40"/>
      <c r="C266" s="281" t="s">
        <v>294</v>
      </c>
      <c r="D266" s="281" t="s">
        <v>282</v>
      </c>
      <c r="E266" s="282" t="s">
        <v>295</v>
      </c>
      <c r="F266" s="283" t="s">
        <v>296</v>
      </c>
      <c r="G266" s="284" t="s">
        <v>268</v>
      </c>
      <c r="H266" s="285">
        <v>474.04000000000002</v>
      </c>
      <c r="I266" s="286"/>
      <c r="J266" s="287">
        <f>ROUND(I266*H266,2)</f>
        <v>0</v>
      </c>
      <c r="K266" s="283" t="s">
        <v>135</v>
      </c>
      <c r="L266" s="288"/>
      <c r="M266" s="289" t="s">
        <v>1</v>
      </c>
      <c r="N266" s="290" t="s">
        <v>46</v>
      </c>
      <c r="O266" s="92"/>
      <c r="P266" s="228">
        <f>O266*H266</f>
        <v>0</v>
      </c>
      <c r="Q266" s="228">
        <v>1</v>
      </c>
      <c r="R266" s="228">
        <f>Q266*H266</f>
        <v>474.04000000000002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177</v>
      </c>
      <c r="AT266" s="230" t="s">
        <v>282</v>
      </c>
      <c r="AU266" s="230" t="s">
        <v>91</v>
      </c>
      <c r="AY266" s="18" t="s">
        <v>129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89</v>
      </c>
      <c r="BK266" s="231">
        <f>ROUND(I266*H266,2)</f>
        <v>0</v>
      </c>
      <c r="BL266" s="18" t="s">
        <v>136</v>
      </c>
      <c r="BM266" s="230" t="s">
        <v>297</v>
      </c>
    </row>
    <row r="267" s="13" customFormat="1">
      <c r="A267" s="13"/>
      <c r="B267" s="232"/>
      <c r="C267" s="233"/>
      <c r="D267" s="234" t="s">
        <v>138</v>
      </c>
      <c r="E267" s="233"/>
      <c r="F267" s="236" t="s">
        <v>298</v>
      </c>
      <c r="G267" s="233"/>
      <c r="H267" s="237">
        <v>474.04000000000002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138</v>
      </c>
      <c r="AU267" s="243" t="s">
        <v>91</v>
      </c>
      <c r="AV267" s="13" t="s">
        <v>91</v>
      </c>
      <c r="AW267" s="13" t="s">
        <v>4</v>
      </c>
      <c r="AX267" s="13" t="s">
        <v>89</v>
      </c>
      <c r="AY267" s="243" t="s">
        <v>129</v>
      </c>
    </row>
    <row r="268" s="12" customFormat="1" ht="22.8" customHeight="1">
      <c r="A268" s="12"/>
      <c r="B268" s="203"/>
      <c r="C268" s="204"/>
      <c r="D268" s="205" t="s">
        <v>80</v>
      </c>
      <c r="E268" s="217" t="s">
        <v>91</v>
      </c>
      <c r="F268" s="217" t="s">
        <v>299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SUM(P269:P277)</f>
        <v>0</v>
      </c>
      <c r="Q268" s="211"/>
      <c r="R268" s="212">
        <f>SUM(R269:R277)</f>
        <v>292.38554640000001</v>
      </c>
      <c r="S268" s="211"/>
      <c r="T268" s="213">
        <f>SUM(T269:T277)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89</v>
      </c>
      <c r="AT268" s="215" t="s">
        <v>80</v>
      </c>
      <c r="AU268" s="215" t="s">
        <v>89</v>
      </c>
      <c r="AY268" s="214" t="s">
        <v>129</v>
      </c>
      <c r="BK268" s="216">
        <f>SUM(BK269:BK277)</f>
        <v>0</v>
      </c>
    </row>
    <row r="269" s="2" customFormat="1" ht="44.25" customHeight="1">
      <c r="A269" s="39"/>
      <c r="B269" s="40"/>
      <c r="C269" s="219" t="s">
        <v>300</v>
      </c>
      <c r="D269" s="219" t="s">
        <v>131</v>
      </c>
      <c r="E269" s="220" t="s">
        <v>301</v>
      </c>
      <c r="F269" s="221" t="s">
        <v>302</v>
      </c>
      <c r="G269" s="222" t="s">
        <v>215</v>
      </c>
      <c r="H269" s="223">
        <v>90.900000000000006</v>
      </c>
      <c r="I269" s="224"/>
      <c r="J269" s="225">
        <f>ROUND(I269*H269,2)</f>
        <v>0</v>
      </c>
      <c r="K269" s="221" t="s">
        <v>135</v>
      </c>
      <c r="L269" s="45"/>
      <c r="M269" s="226" t="s">
        <v>1</v>
      </c>
      <c r="N269" s="227" t="s">
        <v>46</v>
      </c>
      <c r="O269" s="92"/>
      <c r="P269" s="228">
        <f>O269*H269</f>
        <v>0</v>
      </c>
      <c r="Q269" s="228">
        <v>1.6299999999999999</v>
      </c>
      <c r="R269" s="228">
        <f>Q269*H269</f>
        <v>148.167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136</v>
      </c>
      <c r="AT269" s="230" t="s">
        <v>131</v>
      </c>
      <c r="AU269" s="230" t="s">
        <v>91</v>
      </c>
      <c r="AY269" s="18" t="s">
        <v>129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89</v>
      </c>
      <c r="BK269" s="231">
        <f>ROUND(I269*H269,2)</f>
        <v>0</v>
      </c>
      <c r="BL269" s="18" t="s">
        <v>136</v>
      </c>
      <c r="BM269" s="230" t="s">
        <v>303</v>
      </c>
    </row>
    <row r="270" s="14" customFormat="1">
      <c r="A270" s="14"/>
      <c r="B270" s="244"/>
      <c r="C270" s="245"/>
      <c r="D270" s="234" t="s">
        <v>138</v>
      </c>
      <c r="E270" s="246" t="s">
        <v>1</v>
      </c>
      <c r="F270" s="247" t="s">
        <v>143</v>
      </c>
      <c r="G270" s="245"/>
      <c r="H270" s="246" t="s">
        <v>1</v>
      </c>
      <c r="I270" s="248"/>
      <c r="J270" s="245"/>
      <c r="K270" s="245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138</v>
      </c>
      <c r="AU270" s="253" t="s">
        <v>91</v>
      </c>
      <c r="AV270" s="14" t="s">
        <v>89</v>
      </c>
      <c r="AW270" s="14" t="s">
        <v>36</v>
      </c>
      <c r="AX270" s="14" t="s">
        <v>81</v>
      </c>
      <c r="AY270" s="253" t="s">
        <v>129</v>
      </c>
    </row>
    <row r="271" s="13" customFormat="1">
      <c r="A271" s="13"/>
      <c r="B271" s="232"/>
      <c r="C271" s="233"/>
      <c r="D271" s="234" t="s">
        <v>138</v>
      </c>
      <c r="E271" s="235" t="s">
        <v>1</v>
      </c>
      <c r="F271" s="236" t="s">
        <v>304</v>
      </c>
      <c r="G271" s="233"/>
      <c r="H271" s="237">
        <v>78.599999999999994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138</v>
      </c>
      <c r="AU271" s="243" t="s">
        <v>91</v>
      </c>
      <c r="AV271" s="13" t="s">
        <v>91</v>
      </c>
      <c r="AW271" s="13" t="s">
        <v>36</v>
      </c>
      <c r="AX271" s="13" t="s">
        <v>81</v>
      </c>
      <c r="AY271" s="243" t="s">
        <v>129</v>
      </c>
    </row>
    <row r="272" s="13" customFormat="1">
      <c r="A272" s="13"/>
      <c r="B272" s="232"/>
      <c r="C272" s="233"/>
      <c r="D272" s="234" t="s">
        <v>138</v>
      </c>
      <c r="E272" s="235" t="s">
        <v>1</v>
      </c>
      <c r="F272" s="236" t="s">
        <v>305</v>
      </c>
      <c r="G272" s="233"/>
      <c r="H272" s="237">
        <v>12.300000000000001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138</v>
      </c>
      <c r="AU272" s="243" t="s">
        <v>91</v>
      </c>
      <c r="AV272" s="13" t="s">
        <v>91</v>
      </c>
      <c r="AW272" s="13" t="s">
        <v>36</v>
      </c>
      <c r="AX272" s="13" t="s">
        <v>81</v>
      </c>
      <c r="AY272" s="243" t="s">
        <v>129</v>
      </c>
    </row>
    <row r="273" s="16" customFormat="1">
      <c r="A273" s="16"/>
      <c r="B273" s="265"/>
      <c r="C273" s="266"/>
      <c r="D273" s="234" t="s">
        <v>138</v>
      </c>
      <c r="E273" s="267" t="s">
        <v>1</v>
      </c>
      <c r="F273" s="268" t="s">
        <v>155</v>
      </c>
      <c r="G273" s="266"/>
      <c r="H273" s="269">
        <v>90.900000000000006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5" t="s">
        <v>138</v>
      </c>
      <c r="AU273" s="275" t="s">
        <v>91</v>
      </c>
      <c r="AV273" s="16" t="s">
        <v>136</v>
      </c>
      <c r="AW273" s="16" t="s">
        <v>36</v>
      </c>
      <c r="AX273" s="16" t="s">
        <v>89</v>
      </c>
      <c r="AY273" s="275" t="s">
        <v>129</v>
      </c>
    </row>
    <row r="274" s="2" customFormat="1" ht="66.75" customHeight="1">
      <c r="A274" s="39"/>
      <c r="B274" s="40"/>
      <c r="C274" s="219" t="s">
        <v>306</v>
      </c>
      <c r="D274" s="219" t="s">
        <v>131</v>
      </c>
      <c r="E274" s="220" t="s">
        <v>307</v>
      </c>
      <c r="F274" s="221" t="s">
        <v>308</v>
      </c>
      <c r="G274" s="222" t="s">
        <v>186</v>
      </c>
      <c r="H274" s="223">
        <v>606</v>
      </c>
      <c r="I274" s="224"/>
      <c r="J274" s="225">
        <f>ROUND(I274*H274,2)</f>
        <v>0</v>
      </c>
      <c r="K274" s="221" t="s">
        <v>135</v>
      </c>
      <c r="L274" s="45"/>
      <c r="M274" s="226" t="s">
        <v>1</v>
      </c>
      <c r="N274" s="227" t="s">
        <v>46</v>
      </c>
      <c r="O274" s="92"/>
      <c r="P274" s="228">
        <f>O274*H274</f>
        <v>0</v>
      </c>
      <c r="Q274" s="228">
        <v>0.23798440000000001</v>
      </c>
      <c r="R274" s="228">
        <f>Q274*H274</f>
        <v>144.21854640000001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136</v>
      </c>
      <c r="AT274" s="230" t="s">
        <v>131</v>
      </c>
      <c r="AU274" s="230" t="s">
        <v>91</v>
      </c>
      <c r="AY274" s="18" t="s">
        <v>129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89</v>
      </c>
      <c r="BK274" s="231">
        <f>ROUND(I274*H274,2)</f>
        <v>0</v>
      </c>
      <c r="BL274" s="18" t="s">
        <v>136</v>
      </c>
      <c r="BM274" s="230" t="s">
        <v>309</v>
      </c>
    </row>
    <row r="275" s="13" customFormat="1">
      <c r="A275" s="13"/>
      <c r="B275" s="232"/>
      <c r="C275" s="233"/>
      <c r="D275" s="234" t="s">
        <v>138</v>
      </c>
      <c r="E275" s="235" t="s">
        <v>1</v>
      </c>
      <c r="F275" s="236" t="s">
        <v>310</v>
      </c>
      <c r="G275" s="233"/>
      <c r="H275" s="237">
        <v>524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138</v>
      </c>
      <c r="AU275" s="243" t="s">
        <v>91</v>
      </c>
      <c r="AV275" s="13" t="s">
        <v>91</v>
      </c>
      <c r="AW275" s="13" t="s">
        <v>36</v>
      </c>
      <c r="AX275" s="13" t="s">
        <v>81</v>
      </c>
      <c r="AY275" s="243" t="s">
        <v>129</v>
      </c>
    </row>
    <row r="276" s="13" customFormat="1">
      <c r="A276" s="13"/>
      <c r="B276" s="232"/>
      <c r="C276" s="233"/>
      <c r="D276" s="234" t="s">
        <v>138</v>
      </c>
      <c r="E276" s="235" t="s">
        <v>1</v>
      </c>
      <c r="F276" s="236" t="s">
        <v>311</v>
      </c>
      <c r="G276" s="233"/>
      <c r="H276" s="237">
        <v>82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138</v>
      </c>
      <c r="AU276" s="243" t="s">
        <v>91</v>
      </c>
      <c r="AV276" s="13" t="s">
        <v>91</v>
      </c>
      <c r="AW276" s="13" t="s">
        <v>36</v>
      </c>
      <c r="AX276" s="13" t="s">
        <v>81</v>
      </c>
      <c r="AY276" s="243" t="s">
        <v>129</v>
      </c>
    </row>
    <row r="277" s="16" customFormat="1">
      <c r="A277" s="16"/>
      <c r="B277" s="265"/>
      <c r="C277" s="266"/>
      <c r="D277" s="234" t="s">
        <v>138</v>
      </c>
      <c r="E277" s="267" t="s">
        <v>1</v>
      </c>
      <c r="F277" s="268" t="s">
        <v>155</v>
      </c>
      <c r="G277" s="266"/>
      <c r="H277" s="269">
        <v>606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75" t="s">
        <v>138</v>
      </c>
      <c r="AU277" s="275" t="s">
        <v>91</v>
      </c>
      <c r="AV277" s="16" t="s">
        <v>136</v>
      </c>
      <c r="AW277" s="16" t="s">
        <v>36</v>
      </c>
      <c r="AX277" s="16" t="s">
        <v>89</v>
      </c>
      <c r="AY277" s="275" t="s">
        <v>129</v>
      </c>
    </row>
    <row r="278" s="12" customFormat="1" ht="22.8" customHeight="1">
      <c r="A278" s="12"/>
      <c r="B278" s="203"/>
      <c r="C278" s="204"/>
      <c r="D278" s="205" t="s">
        <v>80</v>
      </c>
      <c r="E278" s="217" t="s">
        <v>136</v>
      </c>
      <c r="F278" s="217" t="s">
        <v>312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SUM(P279:P290)</f>
        <v>0</v>
      </c>
      <c r="Q278" s="211"/>
      <c r="R278" s="212">
        <f>SUM(R279:R290)</f>
        <v>0</v>
      </c>
      <c r="S278" s="211"/>
      <c r="T278" s="213">
        <f>SUM(T279:T290)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89</v>
      </c>
      <c r="AT278" s="215" t="s">
        <v>80</v>
      </c>
      <c r="AU278" s="215" t="s">
        <v>89</v>
      </c>
      <c r="AY278" s="214" t="s">
        <v>129</v>
      </c>
      <c r="BK278" s="216">
        <f>SUM(BK279:BK290)</f>
        <v>0</v>
      </c>
    </row>
    <row r="279" s="2" customFormat="1" ht="24.15" customHeight="1">
      <c r="A279" s="39"/>
      <c r="B279" s="40"/>
      <c r="C279" s="219" t="s">
        <v>313</v>
      </c>
      <c r="D279" s="219" t="s">
        <v>131</v>
      </c>
      <c r="E279" s="220" t="s">
        <v>314</v>
      </c>
      <c r="F279" s="221" t="s">
        <v>315</v>
      </c>
      <c r="G279" s="222" t="s">
        <v>215</v>
      </c>
      <c r="H279" s="223">
        <v>1.5</v>
      </c>
      <c r="I279" s="224"/>
      <c r="J279" s="225">
        <f>ROUND(I279*H279,2)</f>
        <v>0</v>
      </c>
      <c r="K279" s="221" t="s">
        <v>135</v>
      </c>
      <c r="L279" s="45"/>
      <c r="M279" s="226" t="s">
        <v>1</v>
      </c>
      <c r="N279" s="227" t="s">
        <v>46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136</v>
      </c>
      <c r="AT279" s="230" t="s">
        <v>131</v>
      </c>
      <c r="AU279" s="230" t="s">
        <v>91</v>
      </c>
      <c r="AY279" s="18" t="s">
        <v>129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89</v>
      </c>
      <c r="BK279" s="231">
        <f>ROUND(I279*H279,2)</f>
        <v>0</v>
      </c>
      <c r="BL279" s="18" t="s">
        <v>136</v>
      </c>
      <c r="BM279" s="230" t="s">
        <v>316</v>
      </c>
    </row>
    <row r="280" s="13" customFormat="1">
      <c r="A280" s="13"/>
      <c r="B280" s="232"/>
      <c r="C280" s="233"/>
      <c r="D280" s="234" t="s">
        <v>138</v>
      </c>
      <c r="E280" s="235" t="s">
        <v>1</v>
      </c>
      <c r="F280" s="236" t="s">
        <v>317</v>
      </c>
      <c r="G280" s="233"/>
      <c r="H280" s="237">
        <v>1.5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138</v>
      </c>
      <c r="AU280" s="243" t="s">
        <v>91</v>
      </c>
      <c r="AV280" s="13" t="s">
        <v>91</v>
      </c>
      <c r="AW280" s="13" t="s">
        <v>36</v>
      </c>
      <c r="AX280" s="13" t="s">
        <v>89</v>
      </c>
      <c r="AY280" s="243" t="s">
        <v>129</v>
      </c>
    </row>
    <row r="281" s="2" customFormat="1" ht="33" customHeight="1">
      <c r="A281" s="39"/>
      <c r="B281" s="40"/>
      <c r="C281" s="219" t="s">
        <v>318</v>
      </c>
      <c r="D281" s="219" t="s">
        <v>131</v>
      </c>
      <c r="E281" s="220" t="s">
        <v>319</v>
      </c>
      <c r="F281" s="221" t="s">
        <v>320</v>
      </c>
      <c r="G281" s="222" t="s">
        <v>215</v>
      </c>
      <c r="H281" s="223">
        <v>60.600000000000001</v>
      </c>
      <c r="I281" s="224"/>
      <c r="J281" s="225">
        <f>ROUND(I281*H281,2)</f>
        <v>0</v>
      </c>
      <c r="K281" s="221" t="s">
        <v>135</v>
      </c>
      <c r="L281" s="45"/>
      <c r="M281" s="226" t="s">
        <v>1</v>
      </c>
      <c r="N281" s="227" t="s">
        <v>46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136</v>
      </c>
      <c r="AT281" s="230" t="s">
        <v>131</v>
      </c>
      <c r="AU281" s="230" t="s">
        <v>91</v>
      </c>
      <c r="AY281" s="18" t="s">
        <v>129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89</v>
      </c>
      <c r="BK281" s="231">
        <f>ROUND(I281*H281,2)</f>
        <v>0</v>
      </c>
      <c r="BL281" s="18" t="s">
        <v>136</v>
      </c>
      <c r="BM281" s="230" t="s">
        <v>321</v>
      </c>
    </row>
    <row r="282" s="14" customFormat="1">
      <c r="A282" s="14"/>
      <c r="B282" s="244"/>
      <c r="C282" s="245"/>
      <c r="D282" s="234" t="s">
        <v>138</v>
      </c>
      <c r="E282" s="246" t="s">
        <v>1</v>
      </c>
      <c r="F282" s="247" t="s">
        <v>143</v>
      </c>
      <c r="G282" s="245"/>
      <c r="H282" s="246" t="s">
        <v>1</v>
      </c>
      <c r="I282" s="248"/>
      <c r="J282" s="245"/>
      <c r="K282" s="245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138</v>
      </c>
      <c r="AU282" s="253" t="s">
        <v>91</v>
      </c>
      <c r="AV282" s="14" t="s">
        <v>89</v>
      </c>
      <c r="AW282" s="14" t="s">
        <v>36</v>
      </c>
      <c r="AX282" s="14" t="s">
        <v>81</v>
      </c>
      <c r="AY282" s="253" t="s">
        <v>129</v>
      </c>
    </row>
    <row r="283" s="14" customFormat="1">
      <c r="A283" s="14"/>
      <c r="B283" s="244"/>
      <c r="C283" s="245"/>
      <c r="D283" s="234" t="s">
        <v>138</v>
      </c>
      <c r="E283" s="246" t="s">
        <v>1</v>
      </c>
      <c r="F283" s="247" t="s">
        <v>221</v>
      </c>
      <c r="G283" s="245"/>
      <c r="H283" s="246" t="s">
        <v>1</v>
      </c>
      <c r="I283" s="248"/>
      <c r="J283" s="245"/>
      <c r="K283" s="245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138</v>
      </c>
      <c r="AU283" s="253" t="s">
        <v>91</v>
      </c>
      <c r="AV283" s="14" t="s">
        <v>89</v>
      </c>
      <c r="AW283" s="14" t="s">
        <v>36</v>
      </c>
      <c r="AX283" s="14" t="s">
        <v>81</v>
      </c>
      <c r="AY283" s="253" t="s">
        <v>129</v>
      </c>
    </row>
    <row r="284" s="13" customFormat="1">
      <c r="A284" s="13"/>
      <c r="B284" s="232"/>
      <c r="C284" s="233"/>
      <c r="D284" s="234" t="s">
        <v>138</v>
      </c>
      <c r="E284" s="235" t="s">
        <v>1</v>
      </c>
      <c r="F284" s="236" t="s">
        <v>322</v>
      </c>
      <c r="G284" s="233"/>
      <c r="H284" s="237">
        <v>52.399999999999999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138</v>
      </c>
      <c r="AU284" s="243" t="s">
        <v>91</v>
      </c>
      <c r="AV284" s="13" t="s">
        <v>91</v>
      </c>
      <c r="AW284" s="13" t="s">
        <v>36</v>
      </c>
      <c r="AX284" s="13" t="s">
        <v>81</v>
      </c>
      <c r="AY284" s="243" t="s">
        <v>129</v>
      </c>
    </row>
    <row r="285" s="13" customFormat="1">
      <c r="A285" s="13"/>
      <c r="B285" s="232"/>
      <c r="C285" s="233"/>
      <c r="D285" s="234" t="s">
        <v>138</v>
      </c>
      <c r="E285" s="235" t="s">
        <v>1</v>
      </c>
      <c r="F285" s="236" t="s">
        <v>323</v>
      </c>
      <c r="G285" s="233"/>
      <c r="H285" s="237">
        <v>8.1999999999999993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138</v>
      </c>
      <c r="AU285" s="243" t="s">
        <v>91</v>
      </c>
      <c r="AV285" s="13" t="s">
        <v>91</v>
      </c>
      <c r="AW285" s="13" t="s">
        <v>36</v>
      </c>
      <c r="AX285" s="13" t="s">
        <v>81</v>
      </c>
      <c r="AY285" s="243" t="s">
        <v>129</v>
      </c>
    </row>
    <row r="286" s="16" customFormat="1">
      <c r="A286" s="16"/>
      <c r="B286" s="265"/>
      <c r="C286" s="266"/>
      <c r="D286" s="234" t="s">
        <v>138</v>
      </c>
      <c r="E286" s="267" t="s">
        <v>1</v>
      </c>
      <c r="F286" s="268" t="s">
        <v>155</v>
      </c>
      <c r="G286" s="266"/>
      <c r="H286" s="269">
        <v>60.600000000000001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75" t="s">
        <v>138</v>
      </c>
      <c r="AU286" s="275" t="s">
        <v>91</v>
      </c>
      <c r="AV286" s="16" t="s">
        <v>136</v>
      </c>
      <c r="AW286" s="16" t="s">
        <v>36</v>
      </c>
      <c r="AX286" s="16" t="s">
        <v>89</v>
      </c>
      <c r="AY286" s="275" t="s">
        <v>129</v>
      </c>
    </row>
    <row r="287" s="2" customFormat="1" ht="44.25" customHeight="1">
      <c r="A287" s="39"/>
      <c r="B287" s="40"/>
      <c r="C287" s="219" t="s">
        <v>324</v>
      </c>
      <c r="D287" s="219" t="s">
        <v>131</v>
      </c>
      <c r="E287" s="220" t="s">
        <v>325</v>
      </c>
      <c r="F287" s="221" t="s">
        <v>326</v>
      </c>
      <c r="G287" s="222" t="s">
        <v>215</v>
      </c>
      <c r="H287" s="223">
        <v>0.39800000000000002</v>
      </c>
      <c r="I287" s="224"/>
      <c r="J287" s="225">
        <f>ROUND(I287*H287,2)</f>
        <v>0</v>
      </c>
      <c r="K287" s="221" t="s">
        <v>135</v>
      </c>
      <c r="L287" s="45"/>
      <c r="M287" s="226" t="s">
        <v>1</v>
      </c>
      <c r="N287" s="227" t="s">
        <v>46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136</v>
      </c>
      <c r="AT287" s="230" t="s">
        <v>131</v>
      </c>
      <c r="AU287" s="230" t="s">
        <v>91</v>
      </c>
      <c r="AY287" s="18" t="s">
        <v>129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89</v>
      </c>
      <c r="BK287" s="231">
        <f>ROUND(I287*H287,2)</f>
        <v>0</v>
      </c>
      <c r="BL287" s="18" t="s">
        <v>136</v>
      </c>
      <c r="BM287" s="230" t="s">
        <v>327</v>
      </c>
    </row>
    <row r="288" s="13" customFormat="1">
      <c r="A288" s="13"/>
      <c r="B288" s="232"/>
      <c r="C288" s="233"/>
      <c r="D288" s="234" t="s">
        <v>138</v>
      </c>
      <c r="E288" s="235" t="s">
        <v>1</v>
      </c>
      <c r="F288" s="236" t="s">
        <v>328</v>
      </c>
      <c r="G288" s="233"/>
      <c r="H288" s="237">
        <v>0.33000000000000002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138</v>
      </c>
      <c r="AU288" s="243" t="s">
        <v>91</v>
      </c>
      <c r="AV288" s="13" t="s">
        <v>91</v>
      </c>
      <c r="AW288" s="13" t="s">
        <v>36</v>
      </c>
      <c r="AX288" s="13" t="s">
        <v>81</v>
      </c>
      <c r="AY288" s="243" t="s">
        <v>129</v>
      </c>
    </row>
    <row r="289" s="13" customFormat="1">
      <c r="A289" s="13"/>
      <c r="B289" s="232"/>
      <c r="C289" s="233"/>
      <c r="D289" s="234" t="s">
        <v>138</v>
      </c>
      <c r="E289" s="235" t="s">
        <v>1</v>
      </c>
      <c r="F289" s="236" t="s">
        <v>329</v>
      </c>
      <c r="G289" s="233"/>
      <c r="H289" s="237">
        <v>0.068000000000000005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138</v>
      </c>
      <c r="AU289" s="243" t="s">
        <v>91</v>
      </c>
      <c r="AV289" s="13" t="s">
        <v>91</v>
      </c>
      <c r="AW289" s="13" t="s">
        <v>36</v>
      </c>
      <c r="AX289" s="13" t="s">
        <v>81</v>
      </c>
      <c r="AY289" s="243" t="s">
        <v>129</v>
      </c>
    </row>
    <row r="290" s="16" customFormat="1">
      <c r="A290" s="16"/>
      <c r="B290" s="265"/>
      <c r="C290" s="266"/>
      <c r="D290" s="234" t="s">
        <v>138</v>
      </c>
      <c r="E290" s="267" t="s">
        <v>1</v>
      </c>
      <c r="F290" s="268" t="s">
        <v>155</v>
      </c>
      <c r="G290" s="266"/>
      <c r="H290" s="269">
        <v>0.39800000000000002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75" t="s">
        <v>138</v>
      </c>
      <c r="AU290" s="275" t="s">
        <v>91</v>
      </c>
      <c r="AV290" s="16" t="s">
        <v>136</v>
      </c>
      <c r="AW290" s="16" t="s">
        <v>36</v>
      </c>
      <c r="AX290" s="16" t="s">
        <v>89</v>
      </c>
      <c r="AY290" s="275" t="s">
        <v>129</v>
      </c>
    </row>
    <row r="291" s="12" customFormat="1" ht="22.8" customHeight="1">
      <c r="A291" s="12"/>
      <c r="B291" s="203"/>
      <c r="C291" s="204"/>
      <c r="D291" s="205" t="s">
        <v>80</v>
      </c>
      <c r="E291" s="217" t="s">
        <v>161</v>
      </c>
      <c r="F291" s="217" t="s">
        <v>330</v>
      </c>
      <c r="G291" s="204"/>
      <c r="H291" s="204"/>
      <c r="I291" s="207"/>
      <c r="J291" s="218">
        <f>BK291</f>
        <v>0</v>
      </c>
      <c r="K291" s="204"/>
      <c r="L291" s="209"/>
      <c r="M291" s="210"/>
      <c r="N291" s="211"/>
      <c r="O291" s="211"/>
      <c r="P291" s="212">
        <f>SUM(P292:P365)</f>
        <v>0</v>
      </c>
      <c r="Q291" s="211"/>
      <c r="R291" s="212">
        <f>SUM(R292:R365)</f>
        <v>7.3714746000000009</v>
      </c>
      <c r="S291" s="211"/>
      <c r="T291" s="213">
        <f>SUM(T292:T365)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4" t="s">
        <v>89</v>
      </c>
      <c r="AT291" s="215" t="s">
        <v>80</v>
      </c>
      <c r="AU291" s="215" t="s">
        <v>89</v>
      </c>
      <c r="AY291" s="214" t="s">
        <v>129</v>
      </c>
      <c r="BK291" s="216">
        <f>SUM(BK292:BK365)</f>
        <v>0</v>
      </c>
    </row>
    <row r="292" s="2" customFormat="1" ht="33" customHeight="1">
      <c r="A292" s="39"/>
      <c r="B292" s="40"/>
      <c r="C292" s="219" t="s">
        <v>331</v>
      </c>
      <c r="D292" s="219" t="s">
        <v>131</v>
      </c>
      <c r="E292" s="220" t="s">
        <v>332</v>
      </c>
      <c r="F292" s="221" t="s">
        <v>333</v>
      </c>
      <c r="G292" s="222" t="s">
        <v>134</v>
      </c>
      <c r="H292" s="223">
        <v>606</v>
      </c>
      <c r="I292" s="224"/>
      <c r="J292" s="225">
        <f>ROUND(I292*H292,2)</f>
        <v>0</v>
      </c>
      <c r="K292" s="221" t="s">
        <v>135</v>
      </c>
      <c r="L292" s="45"/>
      <c r="M292" s="226" t="s">
        <v>1</v>
      </c>
      <c r="N292" s="227" t="s">
        <v>46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136</v>
      </c>
      <c r="AT292" s="230" t="s">
        <v>131</v>
      </c>
      <c r="AU292" s="230" t="s">
        <v>91</v>
      </c>
      <c r="AY292" s="18" t="s">
        <v>129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89</v>
      </c>
      <c r="BK292" s="231">
        <f>ROUND(I292*H292,2)</f>
        <v>0</v>
      </c>
      <c r="BL292" s="18" t="s">
        <v>136</v>
      </c>
      <c r="BM292" s="230" t="s">
        <v>334</v>
      </c>
    </row>
    <row r="293" s="14" customFormat="1">
      <c r="A293" s="14"/>
      <c r="B293" s="244"/>
      <c r="C293" s="245"/>
      <c r="D293" s="234" t="s">
        <v>138</v>
      </c>
      <c r="E293" s="246" t="s">
        <v>1</v>
      </c>
      <c r="F293" s="247" t="s">
        <v>143</v>
      </c>
      <c r="G293" s="245"/>
      <c r="H293" s="246" t="s">
        <v>1</v>
      </c>
      <c r="I293" s="248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138</v>
      </c>
      <c r="AU293" s="253" t="s">
        <v>91</v>
      </c>
      <c r="AV293" s="14" t="s">
        <v>89</v>
      </c>
      <c r="AW293" s="14" t="s">
        <v>36</v>
      </c>
      <c r="AX293" s="14" t="s">
        <v>81</v>
      </c>
      <c r="AY293" s="253" t="s">
        <v>129</v>
      </c>
    </row>
    <row r="294" s="14" customFormat="1">
      <c r="A294" s="14"/>
      <c r="B294" s="244"/>
      <c r="C294" s="245"/>
      <c r="D294" s="234" t="s">
        <v>138</v>
      </c>
      <c r="E294" s="246" t="s">
        <v>1</v>
      </c>
      <c r="F294" s="247" t="s">
        <v>144</v>
      </c>
      <c r="G294" s="245"/>
      <c r="H294" s="246" t="s">
        <v>1</v>
      </c>
      <c r="I294" s="248"/>
      <c r="J294" s="245"/>
      <c r="K294" s="245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138</v>
      </c>
      <c r="AU294" s="253" t="s">
        <v>91</v>
      </c>
      <c r="AV294" s="14" t="s">
        <v>89</v>
      </c>
      <c r="AW294" s="14" t="s">
        <v>36</v>
      </c>
      <c r="AX294" s="14" t="s">
        <v>81</v>
      </c>
      <c r="AY294" s="253" t="s">
        <v>129</v>
      </c>
    </row>
    <row r="295" s="13" customFormat="1">
      <c r="A295" s="13"/>
      <c r="B295" s="232"/>
      <c r="C295" s="233"/>
      <c r="D295" s="234" t="s">
        <v>138</v>
      </c>
      <c r="E295" s="235" t="s">
        <v>1</v>
      </c>
      <c r="F295" s="236" t="s">
        <v>150</v>
      </c>
      <c r="G295" s="233"/>
      <c r="H295" s="237">
        <v>518.27999999999997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138</v>
      </c>
      <c r="AU295" s="243" t="s">
        <v>91</v>
      </c>
      <c r="AV295" s="13" t="s">
        <v>91</v>
      </c>
      <c r="AW295" s="13" t="s">
        <v>36</v>
      </c>
      <c r="AX295" s="13" t="s">
        <v>81</v>
      </c>
      <c r="AY295" s="243" t="s">
        <v>129</v>
      </c>
    </row>
    <row r="296" s="13" customFormat="1">
      <c r="A296" s="13"/>
      <c r="B296" s="232"/>
      <c r="C296" s="233"/>
      <c r="D296" s="234" t="s">
        <v>138</v>
      </c>
      <c r="E296" s="235" t="s">
        <v>1</v>
      </c>
      <c r="F296" s="236" t="s">
        <v>151</v>
      </c>
      <c r="G296" s="233"/>
      <c r="H296" s="237">
        <v>5.7199999999999998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138</v>
      </c>
      <c r="AU296" s="243" t="s">
        <v>91</v>
      </c>
      <c r="AV296" s="13" t="s">
        <v>91</v>
      </c>
      <c r="AW296" s="13" t="s">
        <v>36</v>
      </c>
      <c r="AX296" s="13" t="s">
        <v>81</v>
      </c>
      <c r="AY296" s="243" t="s">
        <v>129</v>
      </c>
    </row>
    <row r="297" s="15" customFormat="1">
      <c r="A297" s="15"/>
      <c r="B297" s="254"/>
      <c r="C297" s="255"/>
      <c r="D297" s="234" t="s">
        <v>138</v>
      </c>
      <c r="E297" s="256" t="s">
        <v>1</v>
      </c>
      <c r="F297" s="257" t="s">
        <v>152</v>
      </c>
      <c r="G297" s="255"/>
      <c r="H297" s="258">
        <v>524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138</v>
      </c>
      <c r="AU297" s="264" t="s">
        <v>91</v>
      </c>
      <c r="AV297" s="15" t="s">
        <v>146</v>
      </c>
      <c r="AW297" s="15" t="s">
        <v>36</v>
      </c>
      <c r="AX297" s="15" t="s">
        <v>81</v>
      </c>
      <c r="AY297" s="264" t="s">
        <v>129</v>
      </c>
    </row>
    <row r="298" s="13" customFormat="1">
      <c r="A298" s="13"/>
      <c r="B298" s="232"/>
      <c r="C298" s="233"/>
      <c r="D298" s="234" t="s">
        <v>138</v>
      </c>
      <c r="E298" s="235" t="s">
        <v>1</v>
      </c>
      <c r="F298" s="236" t="s">
        <v>153</v>
      </c>
      <c r="G298" s="233"/>
      <c r="H298" s="237">
        <v>44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138</v>
      </c>
      <c r="AU298" s="243" t="s">
        <v>91</v>
      </c>
      <c r="AV298" s="13" t="s">
        <v>91</v>
      </c>
      <c r="AW298" s="13" t="s">
        <v>36</v>
      </c>
      <c r="AX298" s="13" t="s">
        <v>81</v>
      </c>
      <c r="AY298" s="243" t="s">
        <v>129</v>
      </c>
    </row>
    <row r="299" s="13" customFormat="1">
      <c r="A299" s="13"/>
      <c r="B299" s="232"/>
      <c r="C299" s="233"/>
      <c r="D299" s="234" t="s">
        <v>138</v>
      </c>
      <c r="E299" s="235" t="s">
        <v>1</v>
      </c>
      <c r="F299" s="236" t="s">
        <v>159</v>
      </c>
      <c r="G299" s="233"/>
      <c r="H299" s="237">
        <v>8.5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138</v>
      </c>
      <c r="AU299" s="243" t="s">
        <v>91</v>
      </c>
      <c r="AV299" s="13" t="s">
        <v>91</v>
      </c>
      <c r="AW299" s="13" t="s">
        <v>36</v>
      </c>
      <c r="AX299" s="13" t="s">
        <v>81</v>
      </c>
      <c r="AY299" s="243" t="s">
        <v>129</v>
      </c>
    </row>
    <row r="300" s="13" customFormat="1">
      <c r="A300" s="13"/>
      <c r="B300" s="232"/>
      <c r="C300" s="233"/>
      <c r="D300" s="234" t="s">
        <v>138</v>
      </c>
      <c r="E300" s="235" t="s">
        <v>1</v>
      </c>
      <c r="F300" s="236" t="s">
        <v>154</v>
      </c>
      <c r="G300" s="233"/>
      <c r="H300" s="237">
        <v>29.5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138</v>
      </c>
      <c r="AU300" s="243" t="s">
        <v>91</v>
      </c>
      <c r="AV300" s="13" t="s">
        <v>91</v>
      </c>
      <c r="AW300" s="13" t="s">
        <v>36</v>
      </c>
      <c r="AX300" s="13" t="s">
        <v>81</v>
      </c>
      <c r="AY300" s="243" t="s">
        <v>129</v>
      </c>
    </row>
    <row r="301" s="15" customFormat="1">
      <c r="A301" s="15"/>
      <c r="B301" s="254"/>
      <c r="C301" s="255"/>
      <c r="D301" s="234" t="s">
        <v>138</v>
      </c>
      <c r="E301" s="256" t="s">
        <v>1</v>
      </c>
      <c r="F301" s="257" t="s">
        <v>152</v>
      </c>
      <c r="G301" s="255"/>
      <c r="H301" s="258">
        <v>82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138</v>
      </c>
      <c r="AU301" s="264" t="s">
        <v>91</v>
      </c>
      <c r="AV301" s="15" t="s">
        <v>146</v>
      </c>
      <c r="AW301" s="15" t="s">
        <v>36</v>
      </c>
      <c r="AX301" s="15" t="s">
        <v>81</v>
      </c>
      <c r="AY301" s="264" t="s">
        <v>129</v>
      </c>
    </row>
    <row r="302" s="16" customFormat="1">
      <c r="A302" s="16"/>
      <c r="B302" s="265"/>
      <c r="C302" s="266"/>
      <c r="D302" s="234" t="s">
        <v>138</v>
      </c>
      <c r="E302" s="267" t="s">
        <v>1</v>
      </c>
      <c r="F302" s="268" t="s">
        <v>155</v>
      </c>
      <c r="G302" s="266"/>
      <c r="H302" s="269">
        <v>606</v>
      </c>
      <c r="I302" s="270"/>
      <c r="J302" s="266"/>
      <c r="K302" s="266"/>
      <c r="L302" s="271"/>
      <c r="M302" s="272"/>
      <c r="N302" s="273"/>
      <c r="O302" s="273"/>
      <c r="P302" s="273"/>
      <c r="Q302" s="273"/>
      <c r="R302" s="273"/>
      <c r="S302" s="273"/>
      <c r="T302" s="274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5" t="s">
        <v>138</v>
      </c>
      <c r="AU302" s="275" t="s">
        <v>91</v>
      </c>
      <c r="AV302" s="16" t="s">
        <v>136</v>
      </c>
      <c r="AW302" s="16" t="s">
        <v>36</v>
      </c>
      <c r="AX302" s="16" t="s">
        <v>89</v>
      </c>
      <c r="AY302" s="275" t="s">
        <v>129</v>
      </c>
    </row>
    <row r="303" s="2" customFormat="1" ht="33" customHeight="1">
      <c r="A303" s="39"/>
      <c r="B303" s="40"/>
      <c r="C303" s="219" t="s">
        <v>335</v>
      </c>
      <c r="D303" s="219" t="s">
        <v>131</v>
      </c>
      <c r="E303" s="220" t="s">
        <v>336</v>
      </c>
      <c r="F303" s="221" t="s">
        <v>337</v>
      </c>
      <c r="G303" s="222" t="s">
        <v>134</v>
      </c>
      <c r="H303" s="223">
        <v>562.27999999999997</v>
      </c>
      <c r="I303" s="224"/>
      <c r="J303" s="225">
        <f>ROUND(I303*H303,2)</f>
        <v>0</v>
      </c>
      <c r="K303" s="221" t="s">
        <v>135</v>
      </c>
      <c r="L303" s="45"/>
      <c r="M303" s="226" t="s">
        <v>1</v>
      </c>
      <c r="N303" s="227" t="s">
        <v>46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136</v>
      </c>
      <c r="AT303" s="230" t="s">
        <v>131</v>
      </c>
      <c r="AU303" s="230" t="s">
        <v>91</v>
      </c>
      <c r="AY303" s="18" t="s">
        <v>129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89</v>
      </c>
      <c r="BK303" s="231">
        <f>ROUND(I303*H303,2)</f>
        <v>0</v>
      </c>
      <c r="BL303" s="18" t="s">
        <v>136</v>
      </c>
      <c r="BM303" s="230" t="s">
        <v>338</v>
      </c>
    </row>
    <row r="304" s="14" customFormat="1">
      <c r="A304" s="14"/>
      <c r="B304" s="244"/>
      <c r="C304" s="245"/>
      <c r="D304" s="234" t="s">
        <v>138</v>
      </c>
      <c r="E304" s="246" t="s">
        <v>1</v>
      </c>
      <c r="F304" s="247" t="s">
        <v>160</v>
      </c>
      <c r="G304" s="245"/>
      <c r="H304" s="246" t="s">
        <v>1</v>
      </c>
      <c r="I304" s="248"/>
      <c r="J304" s="245"/>
      <c r="K304" s="245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138</v>
      </c>
      <c r="AU304" s="253" t="s">
        <v>91</v>
      </c>
      <c r="AV304" s="14" t="s">
        <v>89</v>
      </c>
      <c r="AW304" s="14" t="s">
        <v>36</v>
      </c>
      <c r="AX304" s="14" t="s">
        <v>81</v>
      </c>
      <c r="AY304" s="253" t="s">
        <v>129</v>
      </c>
    </row>
    <row r="305" s="14" customFormat="1">
      <c r="A305" s="14"/>
      <c r="B305" s="244"/>
      <c r="C305" s="245"/>
      <c r="D305" s="234" t="s">
        <v>138</v>
      </c>
      <c r="E305" s="246" t="s">
        <v>1</v>
      </c>
      <c r="F305" s="247" t="s">
        <v>143</v>
      </c>
      <c r="G305" s="245"/>
      <c r="H305" s="246" t="s">
        <v>1</v>
      </c>
      <c r="I305" s="248"/>
      <c r="J305" s="245"/>
      <c r="K305" s="245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138</v>
      </c>
      <c r="AU305" s="253" t="s">
        <v>91</v>
      </c>
      <c r="AV305" s="14" t="s">
        <v>89</v>
      </c>
      <c r="AW305" s="14" t="s">
        <v>36</v>
      </c>
      <c r="AX305" s="14" t="s">
        <v>81</v>
      </c>
      <c r="AY305" s="253" t="s">
        <v>129</v>
      </c>
    </row>
    <row r="306" s="13" customFormat="1">
      <c r="A306" s="13"/>
      <c r="B306" s="232"/>
      <c r="C306" s="233"/>
      <c r="D306" s="234" t="s">
        <v>138</v>
      </c>
      <c r="E306" s="235" t="s">
        <v>1</v>
      </c>
      <c r="F306" s="236" t="s">
        <v>150</v>
      </c>
      <c r="G306" s="233"/>
      <c r="H306" s="237">
        <v>518.27999999999997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138</v>
      </c>
      <c r="AU306" s="243" t="s">
        <v>91</v>
      </c>
      <c r="AV306" s="13" t="s">
        <v>91</v>
      </c>
      <c r="AW306" s="13" t="s">
        <v>36</v>
      </c>
      <c r="AX306" s="13" t="s">
        <v>81</v>
      </c>
      <c r="AY306" s="243" t="s">
        <v>129</v>
      </c>
    </row>
    <row r="307" s="13" customFormat="1">
      <c r="A307" s="13"/>
      <c r="B307" s="232"/>
      <c r="C307" s="233"/>
      <c r="D307" s="234" t="s">
        <v>138</v>
      </c>
      <c r="E307" s="235" t="s">
        <v>1</v>
      </c>
      <c r="F307" s="236" t="s">
        <v>153</v>
      </c>
      <c r="G307" s="233"/>
      <c r="H307" s="237">
        <v>44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138</v>
      </c>
      <c r="AU307" s="243" t="s">
        <v>91</v>
      </c>
      <c r="AV307" s="13" t="s">
        <v>91</v>
      </c>
      <c r="AW307" s="13" t="s">
        <v>36</v>
      </c>
      <c r="AX307" s="13" t="s">
        <v>81</v>
      </c>
      <c r="AY307" s="243" t="s">
        <v>129</v>
      </c>
    </row>
    <row r="308" s="16" customFormat="1">
      <c r="A308" s="16"/>
      <c r="B308" s="265"/>
      <c r="C308" s="266"/>
      <c r="D308" s="234" t="s">
        <v>138</v>
      </c>
      <c r="E308" s="267" t="s">
        <v>1</v>
      </c>
      <c r="F308" s="268" t="s">
        <v>155</v>
      </c>
      <c r="G308" s="266"/>
      <c r="H308" s="269">
        <v>562.27999999999997</v>
      </c>
      <c r="I308" s="270"/>
      <c r="J308" s="266"/>
      <c r="K308" s="266"/>
      <c r="L308" s="271"/>
      <c r="M308" s="272"/>
      <c r="N308" s="273"/>
      <c r="O308" s="273"/>
      <c r="P308" s="273"/>
      <c r="Q308" s="273"/>
      <c r="R308" s="273"/>
      <c r="S308" s="273"/>
      <c r="T308" s="274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75" t="s">
        <v>138</v>
      </c>
      <c r="AU308" s="275" t="s">
        <v>91</v>
      </c>
      <c r="AV308" s="16" t="s">
        <v>136</v>
      </c>
      <c r="AW308" s="16" t="s">
        <v>36</v>
      </c>
      <c r="AX308" s="16" t="s">
        <v>89</v>
      </c>
      <c r="AY308" s="275" t="s">
        <v>129</v>
      </c>
    </row>
    <row r="309" s="2" customFormat="1" ht="49.05" customHeight="1">
      <c r="A309" s="39"/>
      <c r="B309" s="40"/>
      <c r="C309" s="219" t="s">
        <v>339</v>
      </c>
      <c r="D309" s="219" t="s">
        <v>131</v>
      </c>
      <c r="E309" s="220" t="s">
        <v>340</v>
      </c>
      <c r="F309" s="221" t="s">
        <v>341</v>
      </c>
      <c r="G309" s="222" t="s">
        <v>134</v>
      </c>
      <c r="H309" s="223">
        <v>562.27999999999997</v>
      </c>
      <c r="I309" s="224"/>
      <c r="J309" s="225">
        <f>ROUND(I309*H309,2)</f>
        <v>0</v>
      </c>
      <c r="K309" s="221" t="s">
        <v>135</v>
      </c>
      <c r="L309" s="45"/>
      <c r="M309" s="226" t="s">
        <v>1</v>
      </c>
      <c r="N309" s="227" t="s">
        <v>46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136</v>
      </c>
      <c r="AT309" s="230" t="s">
        <v>131</v>
      </c>
      <c r="AU309" s="230" t="s">
        <v>91</v>
      </c>
      <c r="AY309" s="18" t="s">
        <v>129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89</v>
      </c>
      <c r="BK309" s="231">
        <f>ROUND(I309*H309,2)</f>
        <v>0</v>
      </c>
      <c r="BL309" s="18" t="s">
        <v>136</v>
      </c>
      <c r="BM309" s="230" t="s">
        <v>342</v>
      </c>
    </row>
    <row r="310" s="14" customFormat="1">
      <c r="A310" s="14"/>
      <c r="B310" s="244"/>
      <c r="C310" s="245"/>
      <c r="D310" s="234" t="s">
        <v>138</v>
      </c>
      <c r="E310" s="246" t="s">
        <v>1</v>
      </c>
      <c r="F310" s="247" t="s">
        <v>143</v>
      </c>
      <c r="G310" s="245"/>
      <c r="H310" s="246" t="s">
        <v>1</v>
      </c>
      <c r="I310" s="248"/>
      <c r="J310" s="245"/>
      <c r="K310" s="245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138</v>
      </c>
      <c r="AU310" s="253" t="s">
        <v>91</v>
      </c>
      <c r="AV310" s="14" t="s">
        <v>89</v>
      </c>
      <c r="AW310" s="14" t="s">
        <v>36</v>
      </c>
      <c r="AX310" s="14" t="s">
        <v>81</v>
      </c>
      <c r="AY310" s="253" t="s">
        <v>129</v>
      </c>
    </row>
    <row r="311" s="14" customFormat="1">
      <c r="A311" s="14"/>
      <c r="B311" s="244"/>
      <c r="C311" s="245"/>
      <c r="D311" s="234" t="s">
        <v>138</v>
      </c>
      <c r="E311" s="246" t="s">
        <v>1</v>
      </c>
      <c r="F311" s="247" t="s">
        <v>144</v>
      </c>
      <c r="G311" s="245"/>
      <c r="H311" s="246" t="s">
        <v>1</v>
      </c>
      <c r="I311" s="248"/>
      <c r="J311" s="245"/>
      <c r="K311" s="245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138</v>
      </c>
      <c r="AU311" s="253" t="s">
        <v>91</v>
      </c>
      <c r="AV311" s="14" t="s">
        <v>89</v>
      </c>
      <c r="AW311" s="14" t="s">
        <v>36</v>
      </c>
      <c r="AX311" s="14" t="s">
        <v>81</v>
      </c>
      <c r="AY311" s="253" t="s">
        <v>129</v>
      </c>
    </row>
    <row r="312" s="13" customFormat="1">
      <c r="A312" s="13"/>
      <c r="B312" s="232"/>
      <c r="C312" s="233"/>
      <c r="D312" s="234" t="s">
        <v>138</v>
      </c>
      <c r="E312" s="235" t="s">
        <v>1</v>
      </c>
      <c r="F312" s="236" t="s">
        <v>150</v>
      </c>
      <c r="G312" s="233"/>
      <c r="H312" s="237">
        <v>518.27999999999997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138</v>
      </c>
      <c r="AU312" s="243" t="s">
        <v>91</v>
      </c>
      <c r="AV312" s="13" t="s">
        <v>91</v>
      </c>
      <c r="AW312" s="13" t="s">
        <v>36</v>
      </c>
      <c r="AX312" s="13" t="s">
        <v>81</v>
      </c>
      <c r="AY312" s="243" t="s">
        <v>129</v>
      </c>
    </row>
    <row r="313" s="13" customFormat="1">
      <c r="A313" s="13"/>
      <c r="B313" s="232"/>
      <c r="C313" s="233"/>
      <c r="D313" s="234" t="s">
        <v>138</v>
      </c>
      <c r="E313" s="235" t="s">
        <v>1</v>
      </c>
      <c r="F313" s="236" t="s">
        <v>153</v>
      </c>
      <c r="G313" s="233"/>
      <c r="H313" s="237">
        <v>44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138</v>
      </c>
      <c r="AU313" s="243" t="s">
        <v>91</v>
      </c>
      <c r="AV313" s="13" t="s">
        <v>91</v>
      </c>
      <c r="AW313" s="13" t="s">
        <v>36</v>
      </c>
      <c r="AX313" s="13" t="s">
        <v>81</v>
      </c>
      <c r="AY313" s="243" t="s">
        <v>129</v>
      </c>
    </row>
    <row r="314" s="16" customFormat="1">
      <c r="A314" s="16"/>
      <c r="B314" s="265"/>
      <c r="C314" s="266"/>
      <c r="D314" s="234" t="s">
        <v>138</v>
      </c>
      <c r="E314" s="267" t="s">
        <v>1</v>
      </c>
      <c r="F314" s="268" t="s">
        <v>155</v>
      </c>
      <c r="G314" s="266"/>
      <c r="H314" s="269">
        <v>562.27999999999997</v>
      </c>
      <c r="I314" s="270"/>
      <c r="J314" s="266"/>
      <c r="K314" s="266"/>
      <c r="L314" s="271"/>
      <c r="M314" s="272"/>
      <c r="N314" s="273"/>
      <c r="O314" s="273"/>
      <c r="P314" s="273"/>
      <c r="Q314" s="273"/>
      <c r="R314" s="273"/>
      <c r="S314" s="273"/>
      <c r="T314" s="274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75" t="s">
        <v>138</v>
      </c>
      <c r="AU314" s="275" t="s">
        <v>91</v>
      </c>
      <c r="AV314" s="16" t="s">
        <v>136</v>
      </c>
      <c r="AW314" s="16" t="s">
        <v>36</v>
      </c>
      <c r="AX314" s="16" t="s">
        <v>89</v>
      </c>
      <c r="AY314" s="275" t="s">
        <v>129</v>
      </c>
    </row>
    <row r="315" s="2" customFormat="1" ht="37.8" customHeight="1">
      <c r="A315" s="39"/>
      <c r="B315" s="40"/>
      <c r="C315" s="219" t="s">
        <v>343</v>
      </c>
      <c r="D315" s="219" t="s">
        <v>131</v>
      </c>
      <c r="E315" s="220" t="s">
        <v>344</v>
      </c>
      <c r="F315" s="221" t="s">
        <v>345</v>
      </c>
      <c r="G315" s="222" t="s">
        <v>134</v>
      </c>
      <c r="H315" s="223">
        <v>8.5</v>
      </c>
      <c r="I315" s="224"/>
      <c r="J315" s="225">
        <f>ROUND(I315*H315,2)</f>
        <v>0</v>
      </c>
      <c r="K315" s="221" t="s">
        <v>1</v>
      </c>
      <c r="L315" s="45"/>
      <c r="M315" s="226" t="s">
        <v>1</v>
      </c>
      <c r="N315" s="227" t="s">
        <v>46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136</v>
      </c>
      <c r="AT315" s="230" t="s">
        <v>131</v>
      </c>
      <c r="AU315" s="230" t="s">
        <v>91</v>
      </c>
      <c r="AY315" s="18" t="s">
        <v>129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89</v>
      </c>
      <c r="BK315" s="231">
        <f>ROUND(I315*H315,2)</f>
        <v>0</v>
      </c>
      <c r="BL315" s="18" t="s">
        <v>136</v>
      </c>
      <c r="BM315" s="230" t="s">
        <v>346</v>
      </c>
    </row>
    <row r="316" s="13" customFormat="1">
      <c r="A316" s="13"/>
      <c r="B316" s="232"/>
      <c r="C316" s="233"/>
      <c r="D316" s="234" t="s">
        <v>138</v>
      </c>
      <c r="E316" s="235" t="s">
        <v>1</v>
      </c>
      <c r="F316" s="236" t="s">
        <v>159</v>
      </c>
      <c r="G316" s="233"/>
      <c r="H316" s="237">
        <v>8.5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138</v>
      </c>
      <c r="AU316" s="243" t="s">
        <v>91</v>
      </c>
      <c r="AV316" s="13" t="s">
        <v>91</v>
      </c>
      <c r="AW316" s="13" t="s">
        <v>36</v>
      </c>
      <c r="AX316" s="13" t="s">
        <v>89</v>
      </c>
      <c r="AY316" s="243" t="s">
        <v>129</v>
      </c>
    </row>
    <row r="317" s="2" customFormat="1" ht="37.8" customHeight="1">
      <c r="A317" s="39"/>
      <c r="B317" s="40"/>
      <c r="C317" s="219" t="s">
        <v>347</v>
      </c>
      <c r="D317" s="219" t="s">
        <v>131</v>
      </c>
      <c r="E317" s="220" t="s">
        <v>348</v>
      </c>
      <c r="F317" s="221" t="s">
        <v>349</v>
      </c>
      <c r="G317" s="222" t="s">
        <v>134</v>
      </c>
      <c r="H317" s="223">
        <v>52.829999999999998</v>
      </c>
      <c r="I317" s="224"/>
      <c r="J317" s="225">
        <f>ROUND(I317*H317,2)</f>
        <v>0</v>
      </c>
      <c r="K317" s="221" t="s">
        <v>135</v>
      </c>
      <c r="L317" s="45"/>
      <c r="M317" s="226" t="s">
        <v>1</v>
      </c>
      <c r="N317" s="227" t="s">
        <v>46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136</v>
      </c>
      <c r="AT317" s="230" t="s">
        <v>131</v>
      </c>
      <c r="AU317" s="230" t="s">
        <v>91</v>
      </c>
      <c r="AY317" s="18" t="s">
        <v>129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89</v>
      </c>
      <c r="BK317" s="231">
        <f>ROUND(I317*H317,2)</f>
        <v>0</v>
      </c>
      <c r="BL317" s="18" t="s">
        <v>136</v>
      </c>
      <c r="BM317" s="230" t="s">
        <v>350</v>
      </c>
    </row>
    <row r="318" s="14" customFormat="1">
      <c r="A318" s="14"/>
      <c r="B318" s="244"/>
      <c r="C318" s="245"/>
      <c r="D318" s="234" t="s">
        <v>138</v>
      </c>
      <c r="E318" s="246" t="s">
        <v>1</v>
      </c>
      <c r="F318" s="247" t="s">
        <v>143</v>
      </c>
      <c r="G318" s="245"/>
      <c r="H318" s="246" t="s">
        <v>1</v>
      </c>
      <c r="I318" s="248"/>
      <c r="J318" s="245"/>
      <c r="K318" s="245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138</v>
      </c>
      <c r="AU318" s="253" t="s">
        <v>91</v>
      </c>
      <c r="AV318" s="14" t="s">
        <v>89</v>
      </c>
      <c r="AW318" s="14" t="s">
        <v>36</v>
      </c>
      <c r="AX318" s="14" t="s">
        <v>81</v>
      </c>
      <c r="AY318" s="253" t="s">
        <v>129</v>
      </c>
    </row>
    <row r="319" s="14" customFormat="1">
      <c r="A319" s="14"/>
      <c r="B319" s="244"/>
      <c r="C319" s="245"/>
      <c r="D319" s="234" t="s">
        <v>138</v>
      </c>
      <c r="E319" s="246" t="s">
        <v>1</v>
      </c>
      <c r="F319" s="247" t="s">
        <v>144</v>
      </c>
      <c r="G319" s="245"/>
      <c r="H319" s="246" t="s">
        <v>1</v>
      </c>
      <c r="I319" s="248"/>
      <c r="J319" s="245"/>
      <c r="K319" s="245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138</v>
      </c>
      <c r="AU319" s="253" t="s">
        <v>91</v>
      </c>
      <c r="AV319" s="14" t="s">
        <v>89</v>
      </c>
      <c r="AW319" s="14" t="s">
        <v>36</v>
      </c>
      <c r="AX319" s="14" t="s">
        <v>81</v>
      </c>
      <c r="AY319" s="253" t="s">
        <v>129</v>
      </c>
    </row>
    <row r="320" s="13" customFormat="1">
      <c r="A320" s="13"/>
      <c r="B320" s="232"/>
      <c r="C320" s="233"/>
      <c r="D320" s="234" t="s">
        <v>138</v>
      </c>
      <c r="E320" s="235" t="s">
        <v>1</v>
      </c>
      <c r="F320" s="236" t="s">
        <v>165</v>
      </c>
      <c r="G320" s="233"/>
      <c r="H320" s="237">
        <v>8.5800000000000001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138</v>
      </c>
      <c r="AU320" s="243" t="s">
        <v>91</v>
      </c>
      <c r="AV320" s="13" t="s">
        <v>91</v>
      </c>
      <c r="AW320" s="13" t="s">
        <v>36</v>
      </c>
      <c r="AX320" s="13" t="s">
        <v>81</v>
      </c>
      <c r="AY320" s="243" t="s">
        <v>129</v>
      </c>
    </row>
    <row r="321" s="13" customFormat="1">
      <c r="A321" s="13"/>
      <c r="B321" s="232"/>
      <c r="C321" s="233"/>
      <c r="D321" s="234" t="s">
        <v>138</v>
      </c>
      <c r="E321" s="235" t="s">
        <v>1</v>
      </c>
      <c r="F321" s="236" t="s">
        <v>166</v>
      </c>
      <c r="G321" s="233"/>
      <c r="H321" s="237">
        <v>44.25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138</v>
      </c>
      <c r="AU321" s="243" t="s">
        <v>91</v>
      </c>
      <c r="AV321" s="13" t="s">
        <v>91</v>
      </c>
      <c r="AW321" s="13" t="s">
        <v>36</v>
      </c>
      <c r="AX321" s="13" t="s">
        <v>81</v>
      </c>
      <c r="AY321" s="243" t="s">
        <v>129</v>
      </c>
    </row>
    <row r="322" s="16" customFormat="1">
      <c r="A322" s="16"/>
      <c r="B322" s="265"/>
      <c r="C322" s="266"/>
      <c r="D322" s="234" t="s">
        <v>138</v>
      </c>
      <c r="E322" s="267" t="s">
        <v>1</v>
      </c>
      <c r="F322" s="268" t="s">
        <v>155</v>
      </c>
      <c r="G322" s="266"/>
      <c r="H322" s="269">
        <v>52.829999999999998</v>
      </c>
      <c r="I322" s="270"/>
      <c r="J322" s="266"/>
      <c r="K322" s="266"/>
      <c r="L322" s="271"/>
      <c r="M322" s="272"/>
      <c r="N322" s="273"/>
      <c r="O322" s="273"/>
      <c r="P322" s="273"/>
      <c r="Q322" s="273"/>
      <c r="R322" s="273"/>
      <c r="S322" s="273"/>
      <c r="T322" s="274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75" t="s">
        <v>138</v>
      </c>
      <c r="AU322" s="275" t="s">
        <v>91</v>
      </c>
      <c r="AV322" s="16" t="s">
        <v>136</v>
      </c>
      <c r="AW322" s="16" t="s">
        <v>36</v>
      </c>
      <c r="AX322" s="16" t="s">
        <v>89</v>
      </c>
      <c r="AY322" s="275" t="s">
        <v>129</v>
      </c>
    </row>
    <row r="323" s="2" customFormat="1" ht="37.8" customHeight="1">
      <c r="A323" s="39"/>
      <c r="B323" s="40"/>
      <c r="C323" s="219" t="s">
        <v>351</v>
      </c>
      <c r="D323" s="219" t="s">
        <v>131</v>
      </c>
      <c r="E323" s="220" t="s">
        <v>352</v>
      </c>
      <c r="F323" s="221" t="s">
        <v>353</v>
      </c>
      <c r="G323" s="222" t="s">
        <v>134</v>
      </c>
      <c r="H323" s="223">
        <v>562.27999999999997</v>
      </c>
      <c r="I323" s="224"/>
      <c r="J323" s="225">
        <f>ROUND(I323*H323,2)</f>
        <v>0</v>
      </c>
      <c r="K323" s="221" t="s">
        <v>135</v>
      </c>
      <c r="L323" s="45"/>
      <c r="M323" s="226" t="s">
        <v>1</v>
      </c>
      <c r="N323" s="227" t="s">
        <v>46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136</v>
      </c>
      <c r="AT323" s="230" t="s">
        <v>131</v>
      </c>
      <c r="AU323" s="230" t="s">
        <v>91</v>
      </c>
      <c r="AY323" s="18" t="s">
        <v>129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89</v>
      </c>
      <c r="BK323" s="231">
        <f>ROUND(I323*H323,2)</f>
        <v>0</v>
      </c>
      <c r="BL323" s="18" t="s">
        <v>136</v>
      </c>
      <c r="BM323" s="230" t="s">
        <v>354</v>
      </c>
    </row>
    <row r="324" s="14" customFormat="1">
      <c r="A324" s="14"/>
      <c r="B324" s="244"/>
      <c r="C324" s="245"/>
      <c r="D324" s="234" t="s">
        <v>138</v>
      </c>
      <c r="E324" s="246" t="s">
        <v>1</v>
      </c>
      <c r="F324" s="247" t="s">
        <v>143</v>
      </c>
      <c r="G324" s="245"/>
      <c r="H324" s="246" t="s">
        <v>1</v>
      </c>
      <c r="I324" s="248"/>
      <c r="J324" s="245"/>
      <c r="K324" s="245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138</v>
      </c>
      <c r="AU324" s="253" t="s">
        <v>91</v>
      </c>
      <c r="AV324" s="14" t="s">
        <v>89</v>
      </c>
      <c r="AW324" s="14" t="s">
        <v>36</v>
      </c>
      <c r="AX324" s="14" t="s">
        <v>81</v>
      </c>
      <c r="AY324" s="253" t="s">
        <v>129</v>
      </c>
    </row>
    <row r="325" s="14" customFormat="1">
      <c r="A325" s="14"/>
      <c r="B325" s="244"/>
      <c r="C325" s="245"/>
      <c r="D325" s="234" t="s">
        <v>138</v>
      </c>
      <c r="E325" s="246" t="s">
        <v>1</v>
      </c>
      <c r="F325" s="247" t="s">
        <v>144</v>
      </c>
      <c r="G325" s="245"/>
      <c r="H325" s="246" t="s">
        <v>1</v>
      </c>
      <c r="I325" s="248"/>
      <c r="J325" s="245"/>
      <c r="K325" s="245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138</v>
      </c>
      <c r="AU325" s="253" t="s">
        <v>91</v>
      </c>
      <c r="AV325" s="14" t="s">
        <v>89</v>
      </c>
      <c r="AW325" s="14" t="s">
        <v>36</v>
      </c>
      <c r="AX325" s="14" t="s">
        <v>81</v>
      </c>
      <c r="AY325" s="253" t="s">
        <v>129</v>
      </c>
    </row>
    <row r="326" s="13" customFormat="1">
      <c r="A326" s="13"/>
      <c r="B326" s="232"/>
      <c r="C326" s="233"/>
      <c r="D326" s="234" t="s">
        <v>138</v>
      </c>
      <c r="E326" s="235" t="s">
        <v>1</v>
      </c>
      <c r="F326" s="236" t="s">
        <v>150</v>
      </c>
      <c r="G326" s="233"/>
      <c r="H326" s="237">
        <v>518.27999999999997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138</v>
      </c>
      <c r="AU326" s="243" t="s">
        <v>91</v>
      </c>
      <c r="AV326" s="13" t="s">
        <v>91</v>
      </c>
      <c r="AW326" s="13" t="s">
        <v>36</v>
      </c>
      <c r="AX326" s="13" t="s">
        <v>81</v>
      </c>
      <c r="AY326" s="243" t="s">
        <v>129</v>
      </c>
    </row>
    <row r="327" s="13" customFormat="1">
      <c r="A327" s="13"/>
      <c r="B327" s="232"/>
      <c r="C327" s="233"/>
      <c r="D327" s="234" t="s">
        <v>138</v>
      </c>
      <c r="E327" s="235" t="s">
        <v>1</v>
      </c>
      <c r="F327" s="236" t="s">
        <v>153</v>
      </c>
      <c r="G327" s="233"/>
      <c r="H327" s="237">
        <v>44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138</v>
      </c>
      <c r="AU327" s="243" t="s">
        <v>91</v>
      </c>
      <c r="AV327" s="13" t="s">
        <v>91</v>
      </c>
      <c r="AW327" s="13" t="s">
        <v>36</v>
      </c>
      <c r="AX327" s="13" t="s">
        <v>81</v>
      </c>
      <c r="AY327" s="243" t="s">
        <v>129</v>
      </c>
    </row>
    <row r="328" s="16" customFormat="1">
      <c r="A328" s="16"/>
      <c r="B328" s="265"/>
      <c r="C328" s="266"/>
      <c r="D328" s="234" t="s">
        <v>138</v>
      </c>
      <c r="E328" s="267" t="s">
        <v>1</v>
      </c>
      <c r="F328" s="268" t="s">
        <v>155</v>
      </c>
      <c r="G328" s="266"/>
      <c r="H328" s="269">
        <v>562.27999999999997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5" t="s">
        <v>138</v>
      </c>
      <c r="AU328" s="275" t="s">
        <v>91</v>
      </c>
      <c r="AV328" s="16" t="s">
        <v>136</v>
      </c>
      <c r="AW328" s="16" t="s">
        <v>36</v>
      </c>
      <c r="AX328" s="16" t="s">
        <v>89</v>
      </c>
      <c r="AY328" s="275" t="s">
        <v>129</v>
      </c>
    </row>
    <row r="329" s="2" customFormat="1" ht="24.15" customHeight="1">
      <c r="A329" s="39"/>
      <c r="B329" s="40"/>
      <c r="C329" s="219" t="s">
        <v>355</v>
      </c>
      <c r="D329" s="219" t="s">
        <v>131</v>
      </c>
      <c r="E329" s="220" t="s">
        <v>356</v>
      </c>
      <c r="F329" s="221" t="s">
        <v>357</v>
      </c>
      <c r="G329" s="222" t="s">
        <v>134</v>
      </c>
      <c r="H329" s="223">
        <v>570.77999999999997</v>
      </c>
      <c r="I329" s="224"/>
      <c r="J329" s="225">
        <f>ROUND(I329*H329,2)</f>
        <v>0</v>
      </c>
      <c r="K329" s="221" t="s">
        <v>135</v>
      </c>
      <c r="L329" s="45"/>
      <c r="M329" s="226" t="s">
        <v>1</v>
      </c>
      <c r="N329" s="227" t="s">
        <v>46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136</v>
      </c>
      <c r="AT329" s="230" t="s">
        <v>131</v>
      </c>
      <c r="AU329" s="230" t="s">
        <v>91</v>
      </c>
      <c r="AY329" s="18" t="s">
        <v>129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89</v>
      </c>
      <c r="BK329" s="231">
        <f>ROUND(I329*H329,2)</f>
        <v>0</v>
      </c>
      <c r="BL329" s="18" t="s">
        <v>136</v>
      </c>
      <c r="BM329" s="230" t="s">
        <v>358</v>
      </c>
    </row>
    <row r="330" s="14" customFormat="1">
      <c r="A330" s="14"/>
      <c r="B330" s="244"/>
      <c r="C330" s="245"/>
      <c r="D330" s="234" t="s">
        <v>138</v>
      </c>
      <c r="E330" s="246" t="s">
        <v>1</v>
      </c>
      <c r="F330" s="247" t="s">
        <v>143</v>
      </c>
      <c r="G330" s="245"/>
      <c r="H330" s="246" t="s">
        <v>1</v>
      </c>
      <c r="I330" s="248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138</v>
      </c>
      <c r="AU330" s="253" t="s">
        <v>91</v>
      </c>
      <c r="AV330" s="14" t="s">
        <v>89</v>
      </c>
      <c r="AW330" s="14" t="s">
        <v>36</v>
      </c>
      <c r="AX330" s="14" t="s">
        <v>81</v>
      </c>
      <c r="AY330" s="253" t="s">
        <v>129</v>
      </c>
    </row>
    <row r="331" s="14" customFormat="1">
      <c r="A331" s="14"/>
      <c r="B331" s="244"/>
      <c r="C331" s="245"/>
      <c r="D331" s="234" t="s">
        <v>138</v>
      </c>
      <c r="E331" s="246" t="s">
        <v>1</v>
      </c>
      <c r="F331" s="247" t="s">
        <v>144</v>
      </c>
      <c r="G331" s="245"/>
      <c r="H331" s="246" t="s">
        <v>1</v>
      </c>
      <c r="I331" s="248"/>
      <c r="J331" s="245"/>
      <c r="K331" s="245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138</v>
      </c>
      <c r="AU331" s="253" t="s">
        <v>91</v>
      </c>
      <c r="AV331" s="14" t="s">
        <v>89</v>
      </c>
      <c r="AW331" s="14" t="s">
        <v>36</v>
      </c>
      <c r="AX331" s="14" t="s">
        <v>81</v>
      </c>
      <c r="AY331" s="253" t="s">
        <v>129</v>
      </c>
    </row>
    <row r="332" s="13" customFormat="1">
      <c r="A332" s="13"/>
      <c r="B332" s="232"/>
      <c r="C332" s="233"/>
      <c r="D332" s="234" t="s">
        <v>138</v>
      </c>
      <c r="E332" s="235" t="s">
        <v>1</v>
      </c>
      <c r="F332" s="236" t="s">
        <v>150</v>
      </c>
      <c r="G332" s="233"/>
      <c r="H332" s="237">
        <v>518.27999999999997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138</v>
      </c>
      <c r="AU332" s="243" t="s">
        <v>91</v>
      </c>
      <c r="AV332" s="13" t="s">
        <v>91</v>
      </c>
      <c r="AW332" s="13" t="s">
        <v>36</v>
      </c>
      <c r="AX332" s="13" t="s">
        <v>81</v>
      </c>
      <c r="AY332" s="243" t="s">
        <v>129</v>
      </c>
    </row>
    <row r="333" s="15" customFormat="1">
      <c r="A333" s="15"/>
      <c r="B333" s="254"/>
      <c r="C333" s="255"/>
      <c r="D333" s="234" t="s">
        <v>138</v>
      </c>
      <c r="E333" s="256" t="s">
        <v>1</v>
      </c>
      <c r="F333" s="257" t="s">
        <v>152</v>
      </c>
      <c r="G333" s="255"/>
      <c r="H333" s="258">
        <v>518.27999999999997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138</v>
      </c>
      <c r="AU333" s="264" t="s">
        <v>91</v>
      </c>
      <c r="AV333" s="15" t="s">
        <v>146</v>
      </c>
      <c r="AW333" s="15" t="s">
        <v>36</v>
      </c>
      <c r="AX333" s="15" t="s">
        <v>81</v>
      </c>
      <c r="AY333" s="264" t="s">
        <v>129</v>
      </c>
    </row>
    <row r="334" s="13" customFormat="1">
      <c r="A334" s="13"/>
      <c r="B334" s="232"/>
      <c r="C334" s="233"/>
      <c r="D334" s="234" t="s">
        <v>138</v>
      </c>
      <c r="E334" s="235" t="s">
        <v>1</v>
      </c>
      <c r="F334" s="236" t="s">
        <v>153</v>
      </c>
      <c r="G334" s="233"/>
      <c r="H334" s="237">
        <v>44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138</v>
      </c>
      <c r="AU334" s="243" t="s">
        <v>91</v>
      </c>
      <c r="AV334" s="13" t="s">
        <v>91</v>
      </c>
      <c r="AW334" s="13" t="s">
        <v>36</v>
      </c>
      <c r="AX334" s="13" t="s">
        <v>81</v>
      </c>
      <c r="AY334" s="243" t="s">
        <v>129</v>
      </c>
    </row>
    <row r="335" s="13" customFormat="1">
      <c r="A335" s="13"/>
      <c r="B335" s="232"/>
      <c r="C335" s="233"/>
      <c r="D335" s="234" t="s">
        <v>138</v>
      </c>
      <c r="E335" s="235" t="s">
        <v>1</v>
      </c>
      <c r="F335" s="236" t="s">
        <v>159</v>
      </c>
      <c r="G335" s="233"/>
      <c r="H335" s="237">
        <v>8.5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138</v>
      </c>
      <c r="AU335" s="243" t="s">
        <v>91</v>
      </c>
      <c r="AV335" s="13" t="s">
        <v>91</v>
      </c>
      <c r="AW335" s="13" t="s">
        <v>36</v>
      </c>
      <c r="AX335" s="13" t="s">
        <v>81</v>
      </c>
      <c r="AY335" s="243" t="s">
        <v>129</v>
      </c>
    </row>
    <row r="336" s="15" customFormat="1">
      <c r="A336" s="15"/>
      <c r="B336" s="254"/>
      <c r="C336" s="255"/>
      <c r="D336" s="234" t="s">
        <v>138</v>
      </c>
      <c r="E336" s="256" t="s">
        <v>1</v>
      </c>
      <c r="F336" s="257" t="s">
        <v>152</v>
      </c>
      <c r="G336" s="255"/>
      <c r="H336" s="258">
        <v>52.5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4" t="s">
        <v>138</v>
      </c>
      <c r="AU336" s="264" t="s">
        <v>91</v>
      </c>
      <c r="AV336" s="15" t="s">
        <v>146</v>
      </c>
      <c r="AW336" s="15" t="s">
        <v>36</v>
      </c>
      <c r="AX336" s="15" t="s">
        <v>81</v>
      </c>
      <c r="AY336" s="264" t="s">
        <v>129</v>
      </c>
    </row>
    <row r="337" s="16" customFormat="1">
      <c r="A337" s="16"/>
      <c r="B337" s="265"/>
      <c r="C337" s="266"/>
      <c r="D337" s="234" t="s">
        <v>138</v>
      </c>
      <c r="E337" s="267" t="s">
        <v>1</v>
      </c>
      <c r="F337" s="268" t="s">
        <v>155</v>
      </c>
      <c r="G337" s="266"/>
      <c r="H337" s="269">
        <v>570.77999999999997</v>
      </c>
      <c r="I337" s="270"/>
      <c r="J337" s="266"/>
      <c r="K337" s="266"/>
      <c r="L337" s="271"/>
      <c r="M337" s="272"/>
      <c r="N337" s="273"/>
      <c r="O337" s="273"/>
      <c r="P337" s="273"/>
      <c r="Q337" s="273"/>
      <c r="R337" s="273"/>
      <c r="S337" s="273"/>
      <c r="T337" s="274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75" t="s">
        <v>138</v>
      </c>
      <c r="AU337" s="275" t="s">
        <v>91</v>
      </c>
      <c r="AV337" s="16" t="s">
        <v>136</v>
      </c>
      <c r="AW337" s="16" t="s">
        <v>36</v>
      </c>
      <c r="AX337" s="16" t="s">
        <v>89</v>
      </c>
      <c r="AY337" s="275" t="s">
        <v>129</v>
      </c>
    </row>
    <row r="338" s="2" customFormat="1" ht="24.15" customHeight="1">
      <c r="A338" s="39"/>
      <c r="B338" s="40"/>
      <c r="C338" s="219" t="s">
        <v>359</v>
      </c>
      <c r="D338" s="219" t="s">
        <v>131</v>
      </c>
      <c r="E338" s="220" t="s">
        <v>360</v>
      </c>
      <c r="F338" s="221" t="s">
        <v>361</v>
      </c>
      <c r="G338" s="222" t="s">
        <v>134</v>
      </c>
      <c r="H338" s="223">
        <v>839.01999999999998</v>
      </c>
      <c r="I338" s="224"/>
      <c r="J338" s="225">
        <f>ROUND(I338*H338,2)</f>
        <v>0</v>
      </c>
      <c r="K338" s="221" t="s">
        <v>135</v>
      </c>
      <c r="L338" s="45"/>
      <c r="M338" s="226" t="s">
        <v>1</v>
      </c>
      <c r="N338" s="227" t="s">
        <v>46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136</v>
      </c>
      <c r="AT338" s="230" t="s">
        <v>131</v>
      </c>
      <c r="AU338" s="230" t="s">
        <v>91</v>
      </c>
      <c r="AY338" s="18" t="s">
        <v>129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89</v>
      </c>
      <c r="BK338" s="231">
        <f>ROUND(I338*H338,2)</f>
        <v>0</v>
      </c>
      <c r="BL338" s="18" t="s">
        <v>136</v>
      </c>
      <c r="BM338" s="230" t="s">
        <v>362</v>
      </c>
    </row>
    <row r="339" s="14" customFormat="1">
      <c r="A339" s="14"/>
      <c r="B339" s="244"/>
      <c r="C339" s="245"/>
      <c r="D339" s="234" t="s">
        <v>138</v>
      </c>
      <c r="E339" s="246" t="s">
        <v>1</v>
      </c>
      <c r="F339" s="247" t="s">
        <v>143</v>
      </c>
      <c r="G339" s="245"/>
      <c r="H339" s="246" t="s">
        <v>1</v>
      </c>
      <c r="I339" s="248"/>
      <c r="J339" s="245"/>
      <c r="K339" s="245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138</v>
      </c>
      <c r="AU339" s="253" t="s">
        <v>91</v>
      </c>
      <c r="AV339" s="14" t="s">
        <v>89</v>
      </c>
      <c r="AW339" s="14" t="s">
        <v>36</v>
      </c>
      <c r="AX339" s="14" t="s">
        <v>81</v>
      </c>
      <c r="AY339" s="253" t="s">
        <v>129</v>
      </c>
    </row>
    <row r="340" s="14" customFormat="1">
      <c r="A340" s="14"/>
      <c r="B340" s="244"/>
      <c r="C340" s="245"/>
      <c r="D340" s="234" t="s">
        <v>138</v>
      </c>
      <c r="E340" s="246" t="s">
        <v>1</v>
      </c>
      <c r="F340" s="247" t="s">
        <v>144</v>
      </c>
      <c r="G340" s="245"/>
      <c r="H340" s="246" t="s">
        <v>1</v>
      </c>
      <c r="I340" s="248"/>
      <c r="J340" s="245"/>
      <c r="K340" s="245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138</v>
      </c>
      <c r="AU340" s="253" t="s">
        <v>91</v>
      </c>
      <c r="AV340" s="14" t="s">
        <v>89</v>
      </c>
      <c r="AW340" s="14" t="s">
        <v>36</v>
      </c>
      <c r="AX340" s="14" t="s">
        <v>81</v>
      </c>
      <c r="AY340" s="253" t="s">
        <v>129</v>
      </c>
    </row>
    <row r="341" s="13" customFormat="1">
      <c r="A341" s="13"/>
      <c r="B341" s="232"/>
      <c r="C341" s="233"/>
      <c r="D341" s="234" t="s">
        <v>138</v>
      </c>
      <c r="E341" s="235" t="s">
        <v>1</v>
      </c>
      <c r="F341" s="236" t="s">
        <v>363</v>
      </c>
      <c r="G341" s="233"/>
      <c r="H341" s="237">
        <v>777.41999999999996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138</v>
      </c>
      <c r="AU341" s="243" t="s">
        <v>91</v>
      </c>
      <c r="AV341" s="13" t="s">
        <v>91</v>
      </c>
      <c r="AW341" s="13" t="s">
        <v>36</v>
      </c>
      <c r="AX341" s="13" t="s">
        <v>81</v>
      </c>
      <c r="AY341" s="243" t="s">
        <v>129</v>
      </c>
    </row>
    <row r="342" s="13" customFormat="1">
      <c r="A342" s="13"/>
      <c r="B342" s="232"/>
      <c r="C342" s="233"/>
      <c r="D342" s="234" t="s">
        <v>138</v>
      </c>
      <c r="E342" s="235" t="s">
        <v>1</v>
      </c>
      <c r="F342" s="236" t="s">
        <v>182</v>
      </c>
      <c r="G342" s="233"/>
      <c r="H342" s="237">
        <v>61.600000000000001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138</v>
      </c>
      <c r="AU342" s="243" t="s">
        <v>91</v>
      </c>
      <c r="AV342" s="13" t="s">
        <v>91</v>
      </c>
      <c r="AW342" s="13" t="s">
        <v>36</v>
      </c>
      <c r="AX342" s="13" t="s">
        <v>81</v>
      </c>
      <c r="AY342" s="243" t="s">
        <v>129</v>
      </c>
    </row>
    <row r="343" s="16" customFormat="1">
      <c r="A343" s="16"/>
      <c r="B343" s="265"/>
      <c r="C343" s="266"/>
      <c r="D343" s="234" t="s">
        <v>138</v>
      </c>
      <c r="E343" s="267" t="s">
        <v>1</v>
      </c>
      <c r="F343" s="268" t="s">
        <v>155</v>
      </c>
      <c r="G343" s="266"/>
      <c r="H343" s="269">
        <v>839.01999999999998</v>
      </c>
      <c r="I343" s="270"/>
      <c r="J343" s="266"/>
      <c r="K343" s="266"/>
      <c r="L343" s="271"/>
      <c r="M343" s="272"/>
      <c r="N343" s="273"/>
      <c r="O343" s="273"/>
      <c r="P343" s="273"/>
      <c r="Q343" s="273"/>
      <c r="R343" s="273"/>
      <c r="S343" s="273"/>
      <c r="T343" s="274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75" t="s">
        <v>138</v>
      </c>
      <c r="AU343" s="275" t="s">
        <v>91</v>
      </c>
      <c r="AV343" s="16" t="s">
        <v>136</v>
      </c>
      <c r="AW343" s="16" t="s">
        <v>36</v>
      </c>
      <c r="AX343" s="16" t="s">
        <v>89</v>
      </c>
      <c r="AY343" s="275" t="s">
        <v>129</v>
      </c>
    </row>
    <row r="344" s="2" customFormat="1" ht="49.05" customHeight="1">
      <c r="A344" s="39"/>
      <c r="B344" s="40"/>
      <c r="C344" s="219" t="s">
        <v>364</v>
      </c>
      <c r="D344" s="219" t="s">
        <v>131</v>
      </c>
      <c r="E344" s="220" t="s">
        <v>365</v>
      </c>
      <c r="F344" s="221" t="s">
        <v>366</v>
      </c>
      <c r="G344" s="222" t="s">
        <v>134</v>
      </c>
      <c r="H344" s="223">
        <v>847.51999999999998</v>
      </c>
      <c r="I344" s="224"/>
      <c r="J344" s="225">
        <f>ROUND(I344*H344,2)</f>
        <v>0</v>
      </c>
      <c r="K344" s="221" t="s">
        <v>135</v>
      </c>
      <c r="L344" s="45"/>
      <c r="M344" s="226" t="s">
        <v>1</v>
      </c>
      <c r="N344" s="227" t="s">
        <v>46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136</v>
      </c>
      <c r="AT344" s="230" t="s">
        <v>131</v>
      </c>
      <c r="AU344" s="230" t="s">
        <v>91</v>
      </c>
      <c r="AY344" s="18" t="s">
        <v>129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89</v>
      </c>
      <c r="BK344" s="231">
        <f>ROUND(I344*H344,2)</f>
        <v>0</v>
      </c>
      <c r="BL344" s="18" t="s">
        <v>136</v>
      </c>
      <c r="BM344" s="230" t="s">
        <v>367</v>
      </c>
    </row>
    <row r="345" s="14" customFormat="1">
      <c r="A345" s="14"/>
      <c r="B345" s="244"/>
      <c r="C345" s="245"/>
      <c r="D345" s="234" t="s">
        <v>138</v>
      </c>
      <c r="E345" s="246" t="s">
        <v>1</v>
      </c>
      <c r="F345" s="247" t="s">
        <v>143</v>
      </c>
      <c r="G345" s="245"/>
      <c r="H345" s="246" t="s">
        <v>1</v>
      </c>
      <c r="I345" s="248"/>
      <c r="J345" s="245"/>
      <c r="K345" s="245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138</v>
      </c>
      <c r="AU345" s="253" t="s">
        <v>91</v>
      </c>
      <c r="AV345" s="14" t="s">
        <v>89</v>
      </c>
      <c r="AW345" s="14" t="s">
        <v>36</v>
      </c>
      <c r="AX345" s="14" t="s">
        <v>81</v>
      </c>
      <c r="AY345" s="253" t="s">
        <v>129</v>
      </c>
    </row>
    <row r="346" s="14" customFormat="1">
      <c r="A346" s="14"/>
      <c r="B346" s="244"/>
      <c r="C346" s="245"/>
      <c r="D346" s="234" t="s">
        <v>138</v>
      </c>
      <c r="E346" s="246" t="s">
        <v>1</v>
      </c>
      <c r="F346" s="247" t="s">
        <v>144</v>
      </c>
      <c r="G346" s="245"/>
      <c r="H346" s="246" t="s">
        <v>1</v>
      </c>
      <c r="I346" s="248"/>
      <c r="J346" s="245"/>
      <c r="K346" s="245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138</v>
      </c>
      <c r="AU346" s="253" t="s">
        <v>91</v>
      </c>
      <c r="AV346" s="14" t="s">
        <v>89</v>
      </c>
      <c r="AW346" s="14" t="s">
        <v>36</v>
      </c>
      <c r="AX346" s="14" t="s">
        <v>81</v>
      </c>
      <c r="AY346" s="253" t="s">
        <v>129</v>
      </c>
    </row>
    <row r="347" s="13" customFormat="1">
      <c r="A347" s="13"/>
      <c r="B347" s="232"/>
      <c r="C347" s="233"/>
      <c r="D347" s="234" t="s">
        <v>138</v>
      </c>
      <c r="E347" s="235" t="s">
        <v>1</v>
      </c>
      <c r="F347" s="236" t="s">
        <v>363</v>
      </c>
      <c r="G347" s="233"/>
      <c r="H347" s="237">
        <v>777.41999999999996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138</v>
      </c>
      <c r="AU347" s="243" t="s">
        <v>91</v>
      </c>
      <c r="AV347" s="13" t="s">
        <v>91</v>
      </c>
      <c r="AW347" s="13" t="s">
        <v>36</v>
      </c>
      <c r="AX347" s="13" t="s">
        <v>81</v>
      </c>
      <c r="AY347" s="243" t="s">
        <v>129</v>
      </c>
    </row>
    <row r="348" s="15" customFormat="1">
      <c r="A348" s="15"/>
      <c r="B348" s="254"/>
      <c r="C348" s="255"/>
      <c r="D348" s="234" t="s">
        <v>138</v>
      </c>
      <c r="E348" s="256" t="s">
        <v>1</v>
      </c>
      <c r="F348" s="257" t="s">
        <v>152</v>
      </c>
      <c r="G348" s="255"/>
      <c r="H348" s="258">
        <v>777.41999999999996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4" t="s">
        <v>138</v>
      </c>
      <c r="AU348" s="264" t="s">
        <v>91</v>
      </c>
      <c r="AV348" s="15" t="s">
        <v>146</v>
      </c>
      <c r="AW348" s="15" t="s">
        <v>36</v>
      </c>
      <c r="AX348" s="15" t="s">
        <v>81</v>
      </c>
      <c r="AY348" s="264" t="s">
        <v>129</v>
      </c>
    </row>
    <row r="349" s="13" customFormat="1">
      <c r="A349" s="13"/>
      <c r="B349" s="232"/>
      <c r="C349" s="233"/>
      <c r="D349" s="234" t="s">
        <v>138</v>
      </c>
      <c r="E349" s="235" t="s">
        <v>1</v>
      </c>
      <c r="F349" s="236" t="s">
        <v>182</v>
      </c>
      <c r="G349" s="233"/>
      <c r="H349" s="237">
        <v>61.600000000000001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138</v>
      </c>
      <c r="AU349" s="243" t="s">
        <v>91</v>
      </c>
      <c r="AV349" s="13" t="s">
        <v>91</v>
      </c>
      <c r="AW349" s="13" t="s">
        <v>36</v>
      </c>
      <c r="AX349" s="13" t="s">
        <v>81</v>
      </c>
      <c r="AY349" s="243" t="s">
        <v>129</v>
      </c>
    </row>
    <row r="350" s="13" customFormat="1">
      <c r="A350" s="13"/>
      <c r="B350" s="232"/>
      <c r="C350" s="233"/>
      <c r="D350" s="234" t="s">
        <v>138</v>
      </c>
      <c r="E350" s="235" t="s">
        <v>1</v>
      </c>
      <c r="F350" s="236" t="s">
        <v>159</v>
      </c>
      <c r="G350" s="233"/>
      <c r="H350" s="237">
        <v>8.5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138</v>
      </c>
      <c r="AU350" s="243" t="s">
        <v>91</v>
      </c>
      <c r="AV350" s="13" t="s">
        <v>91</v>
      </c>
      <c r="AW350" s="13" t="s">
        <v>36</v>
      </c>
      <c r="AX350" s="13" t="s">
        <v>81</v>
      </c>
      <c r="AY350" s="243" t="s">
        <v>129</v>
      </c>
    </row>
    <row r="351" s="15" customFormat="1">
      <c r="A351" s="15"/>
      <c r="B351" s="254"/>
      <c r="C351" s="255"/>
      <c r="D351" s="234" t="s">
        <v>138</v>
      </c>
      <c r="E351" s="256" t="s">
        <v>1</v>
      </c>
      <c r="F351" s="257" t="s">
        <v>152</v>
      </c>
      <c r="G351" s="255"/>
      <c r="H351" s="258">
        <v>70.099999999999994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4" t="s">
        <v>138</v>
      </c>
      <c r="AU351" s="264" t="s">
        <v>91</v>
      </c>
      <c r="AV351" s="15" t="s">
        <v>146</v>
      </c>
      <c r="AW351" s="15" t="s">
        <v>36</v>
      </c>
      <c r="AX351" s="15" t="s">
        <v>81</v>
      </c>
      <c r="AY351" s="264" t="s">
        <v>129</v>
      </c>
    </row>
    <row r="352" s="16" customFormat="1">
      <c r="A352" s="16"/>
      <c r="B352" s="265"/>
      <c r="C352" s="266"/>
      <c r="D352" s="234" t="s">
        <v>138</v>
      </c>
      <c r="E352" s="267" t="s">
        <v>1</v>
      </c>
      <c r="F352" s="268" t="s">
        <v>155</v>
      </c>
      <c r="G352" s="266"/>
      <c r="H352" s="269">
        <v>847.51999999999998</v>
      </c>
      <c r="I352" s="270"/>
      <c r="J352" s="266"/>
      <c r="K352" s="266"/>
      <c r="L352" s="271"/>
      <c r="M352" s="272"/>
      <c r="N352" s="273"/>
      <c r="O352" s="273"/>
      <c r="P352" s="273"/>
      <c r="Q352" s="273"/>
      <c r="R352" s="273"/>
      <c r="S352" s="273"/>
      <c r="T352" s="274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75" t="s">
        <v>138</v>
      </c>
      <c r="AU352" s="275" t="s">
        <v>91</v>
      </c>
      <c r="AV352" s="16" t="s">
        <v>136</v>
      </c>
      <c r="AW352" s="16" t="s">
        <v>36</v>
      </c>
      <c r="AX352" s="16" t="s">
        <v>89</v>
      </c>
      <c r="AY352" s="275" t="s">
        <v>129</v>
      </c>
    </row>
    <row r="353" s="2" customFormat="1" ht="78" customHeight="1">
      <c r="A353" s="39"/>
      <c r="B353" s="40"/>
      <c r="C353" s="219" t="s">
        <v>368</v>
      </c>
      <c r="D353" s="219" t="s">
        <v>131</v>
      </c>
      <c r="E353" s="220" t="s">
        <v>369</v>
      </c>
      <c r="F353" s="221" t="s">
        <v>370</v>
      </c>
      <c r="G353" s="222" t="s">
        <v>134</v>
      </c>
      <c r="H353" s="223">
        <v>8.5800000000000001</v>
      </c>
      <c r="I353" s="224"/>
      <c r="J353" s="225">
        <f>ROUND(I353*H353,2)</f>
        <v>0</v>
      </c>
      <c r="K353" s="221" t="s">
        <v>135</v>
      </c>
      <c r="L353" s="45"/>
      <c r="M353" s="226" t="s">
        <v>1</v>
      </c>
      <c r="N353" s="227" t="s">
        <v>46</v>
      </c>
      <c r="O353" s="92"/>
      <c r="P353" s="228">
        <f>O353*H353</f>
        <v>0</v>
      </c>
      <c r="Q353" s="228">
        <v>0.089219999999999994</v>
      </c>
      <c r="R353" s="228">
        <f>Q353*H353</f>
        <v>0.76550759999999995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136</v>
      </c>
      <c r="AT353" s="230" t="s">
        <v>131</v>
      </c>
      <c r="AU353" s="230" t="s">
        <v>91</v>
      </c>
      <c r="AY353" s="18" t="s">
        <v>129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89</v>
      </c>
      <c r="BK353" s="231">
        <f>ROUND(I353*H353,2)</f>
        <v>0</v>
      </c>
      <c r="BL353" s="18" t="s">
        <v>136</v>
      </c>
      <c r="BM353" s="230" t="s">
        <v>371</v>
      </c>
    </row>
    <row r="354" s="14" customFormat="1">
      <c r="A354" s="14"/>
      <c r="B354" s="244"/>
      <c r="C354" s="245"/>
      <c r="D354" s="234" t="s">
        <v>138</v>
      </c>
      <c r="E354" s="246" t="s">
        <v>1</v>
      </c>
      <c r="F354" s="247" t="s">
        <v>372</v>
      </c>
      <c r="G354" s="245"/>
      <c r="H354" s="246" t="s">
        <v>1</v>
      </c>
      <c r="I354" s="248"/>
      <c r="J354" s="245"/>
      <c r="K354" s="245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138</v>
      </c>
      <c r="AU354" s="253" t="s">
        <v>91</v>
      </c>
      <c r="AV354" s="14" t="s">
        <v>89</v>
      </c>
      <c r="AW354" s="14" t="s">
        <v>36</v>
      </c>
      <c r="AX354" s="14" t="s">
        <v>81</v>
      </c>
      <c r="AY354" s="253" t="s">
        <v>129</v>
      </c>
    </row>
    <row r="355" s="13" customFormat="1">
      <c r="A355" s="13"/>
      <c r="B355" s="232"/>
      <c r="C355" s="233"/>
      <c r="D355" s="234" t="s">
        <v>138</v>
      </c>
      <c r="E355" s="235" t="s">
        <v>1</v>
      </c>
      <c r="F355" s="236" t="s">
        <v>145</v>
      </c>
      <c r="G355" s="233"/>
      <c r="H355" s="237">
        <v>8.5800000000000001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138</v>
      </c>
      <c r="AU355" s="243" t="s">
        <v>91</v>
      </c>
      <c r="AV355" s="13" t="s">
        <v>91</v>
      </c>
      <c r="AW355" s="13" t="s">
        <v>36</v>
      </c>
      <c r="AX355" s="13" t="s">
        <v>89</v>
      </c>
      <c r="AY355" s="243" t="s">
        <v>129</v>
      </c>
    </row>
    <row r="356" s="2" customFormat="1" ht="24.15" customHeight="1">
      <c r="A356" s="39"/>
      <c r="B356" s="40"/>
      <c r="C356" s="281" t="s">
        <v>373</v>
      </c>
      <c r="D356" s="281" t="s">
        <v>282</v>
      </c>
      <c r="E356" s="282" t="s">
        <v>374</v>
      </c>
      <c r="F356" s="283" t="s">
        <v>375</v>
      </c>
      <c r="G356" s="284" t="s">
        <v>134</v>
      </c>
      <c r="H356" s="285">
        <v>2.5739999999999998</v>
      </c>
      <c r="I356" s="286"/>
      <c r="J356" s="287">
        <f>ROUND(I356*H356,2)</f>
        <v>0</v>
      </c>
      <c r="K356" s="283" t="s">
        <v>135</v>
      </c>
      <c r="L356" s="288"/>
      <c r="M356" s="289" t="s">
        <v>1</v>
      </c>
      <c r="N356" s="290" t="s">
        <v>46</v>
      </c>
      <c r="O356" s="92"/>
      <c r="P356" s="228">
        <f>O356*H356</f>
        <v>0</v>
      </c>
      <c r="Q356" s="228">
        <v>0.113</v>
      </c>
      <c r="R356" s="228">
        <f>Q356*H356</f>
        <v>0.29086200000000001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177</v>
      </c>
      <c r="AT356" s="230" t="s">
        <v>282</v>
      </c>
      <c r="AU356" s="230" t="s">
        <v>91</v>
      </c>
      <c r="AY356" s="18" t="s">
        <v>129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89</v>
      </c>
      <c r="BK356" s="231">
        <f>ROUND(I356*H356,2)</f>
        <v>0</v>
      </c>
      <c r="BL356" s="18" t="s">
        <v>136</v>
      </c>
      <c r="BM356" s="230" t="s">
        <v>376</v>
      </c>
    </row>
    <row r="357" s="2" customFormat="1">
      <c r="A357" s="39"/>
      <c r="B357" s="40"/>
      <c r="C357" s="41"/>
      <c r="D357" s="234" t="s">
        <v>175</v>
      </c>
      <c r="E357" s="41"/>
      <c r="F357" s="276" t="s">
        <v>377</v>
      </c>
      <c r="G357" s="41"/>
      <c r="H357" s="41"/>
      <c r="I357" s="277"/>
      <c r="J357" s="41"/>
      <c r="K357" s="41"/>
      <c r="L357" s="45"/>
      <c r="M357" s="278"/>
      <c r="N357" s="279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175</v>
      </c>
      <c r="AU357" s="18" t="s">
        <v>91</v>
      </c>
    </row>
    <row r="358" s="14" customFormat="1">
      <c r="A358" s="14"/>
      <c r="B358" s="244"/>
      <c r="C358" s="245"/>
      <c r="D358" s="234" t="s">
        <v>138</v>
      </c>
      <c r="E358" s="246" t="s">
        <v>1</v>
      </c>
      <c r="F358" s="247" t="s">
        <v>378</v>
      </c>
      <c r="G358" s="245"/>
      <c r="H358" s="246" t="s">
        <v>1</v>
      </c>
      <c r="I358" s="248"/>
      <c r="J358" s="245"/>
      <c r="K358" s="245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138</v>
      </c>
      <c r="AU358" s="253" t="s">
        <v>91</v>
      </c>
      <c r="AV358" s="14" t="s">
        <v>89</v>
      </c>
      <c r="AW358" s="14" t="s">
        <v>36</v>
      </c>
      <c r="AX358" s="14" t="s">
        <v>81</v>
      </c>
      <c r="AY358" s="253" t="s">
        <v>129</v>
      </c>
    </row>
    <row r="359" s="13" customFormat="1">
      <c r="A359" s="13"/>
      <c r="B359" s="232"/>
      <c r="C359" s="233"/>
      <c r="D359" s="234" t="s">
        <v>138</v>
      </c>
      <c r="E359" s="235" t="s">
        <v>1</v>
      </c>
      <c r="F359" s="236" t="s">
        <v>379</v>
      </c>
      <c r="G359" s="233"/>
      <c r="H359" s="237">
        <v>2.5739999999999998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138</v>
      </c>
      <c r="AU359" s="243" t="s">
        <v>91</v>
      </c>
      <c r="AV359" s="13" t="s">
        <v>91</v>
      </c>
      <c r="AW359" s="13" t="s">
        <v>36</v>
      </c>
      <c r="AX359" s="13" t="s">
        <v>89</v>
      </c>
      <c r="AY359" s="243" t="s">
        <v>129</v>
      </c>
    </row>
    <row r="360" s="2" customFormat="1" ht="66.75" customHeight="1">
      <c r="A360" s="39"/>
      <c r="B360" s="40"/>
      <c r="C360" s="219" t="s">
        <v>380</v>
      </c>
      <c r="D360" s="219" t="s">
        <v>131</v>
      </c>
      <c r="E360" s="220" t="s">
        <v>381</v>
      </c>
      <c r="F360" s="221" t="s">
        <v>382</v>
      </c>
      <c r="G360" s="222" t="s">
        <v>134</v>
      </c>
      <c r="H360" s="223">
        <v>44.25</v>
      </c>
      <c r="I360" s="224"/>
      <c r="J360" s="225">
        <f>ROUND(I360*H360,2)</f>
        <v>0</v>
      </c>
      <c r="K360" s="221" t="s">
        <v>135</v>
      </c>
      <c r="L360" s="45"/>
      <c r="M360" s="226" t="s">
        <v>1</v>
      </c>
      <c r="N360" s="227" t="s">
        <v>46</v>
      </c>
      <c r="O360" s="92"/>
      <c r="P360" s="228">
        <f>O360*H360</f>
        <v>0</v>
      </c>
      <c r="Q360" s="228">
        <v>0.10100000000000001</v>
      </c>
      <c r="R360" s="228">
        <f>Q360*H360</f>
        <v>4.4692500000000006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136</v>
      </c>
      <c r="AT360" s="230" t="s">
        <v>131</v>
      </c>
      <c r="AU360" s="230" t="s">
        <v>91</v>
      </c>
      <c r="AY360" s="18" t="s">
        <v>129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89</v>
      </c>
      <c r="BK360" s="231">
        <f>ROUND(I360*H360,2)</f>
        <v>0</v>
      </c>
      <c r="BL360" s="18" t="s">
        <v>136</v>
      </c>
      <c r="BM360" s="230" t="s">
        <v>383</v>
      </c>
    </row>
    <row r="361" s="13" customFormat="1">
      <c r="A361" s="13"/>
      <c r="B361" s="232"/>
      <c r="C361" s="233"/>
      <c r="D361" s="234" t="s">
        <v>138</v>
      </c>
      <c r="E361" s="235" t="s">
        <v>1</v>
      </c>
      <c r="F361" s="236" t="s">
        <v>139</v>
      </c>
      <c r="G361" s="233"/>
      <c r="H361" s="237">
        <v>44.25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138</v>
      </c>
      <c r="AU361" s="243" t="s">
        <v>91</v>
      </c>
      <c r="AV361" s="13" t="s">
        <v>91</v>
      </c>
      <c r="AW361" s="13" t="s">
        <v>36</v>
      </c>
      <c r="AX361" s="13" t="s">
        <v>89</v>
      </c>
      <c r="AY361" s="243" t="s">
        <v>129</v>
      </c>
    </row>
    <row r="362" s="2" customFormat="1" ht="24.15" customHeight="1">
      <c r="A362" s="39"/>
      <c r="B362" s="40"/>
      <c r="C362" s="281" t="s">
        <v>384</v>
      </c>
      <c r="D362" s="281" t="s">
        <v>282</v>
      </c>
      <c r="E362" s="282" t="s">
        <v>385</v>
      </c>
      <c r="F362" s="283" t="s">
        <v>386</v>
      </c>
      <c r="G362" s="284" t="s">
        <v>134</v>
      </c>
      <c r="H362" s="285">
        <v>13.673</v>
      </c>
      <c r="I362" s="286"/>
      <c r="J362" s="287">
        <f>ROUND(I362*H362,2)</f>
        <v>0</v>
      </c>
      <c r="K362" s="283" t="s">
        <v>135</v>
      </c>
      <c r="L362" s="288"/>
      <c r="M362" s="289" t="s">
        <v>1</v>
      </c>
      <c r="N362" s="290" t="s">
        <v>46</v>
      </c>
      <c r="O362" s="92"/>
      <c r="P362" s="228">
        <f>O362*H362</f>
        <v>0</v>
      </c>
      <c r="Q362" s="228">
        <v>0.13500000000000001</v>
      </c>
      <c r="R362" s="228">
        <f>Q362*H362</f>
        <v>1.845855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177</v>
      </c>
      <c r="AT362" s="230" t="s">
        <v>282</v>
      </c>
      <c r="AU362" s="230" t="s">
        <v>91</v>
      </c>
      <c r="AY362" s="18" t="s">
        <v>129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89</v>
      </c>
      <c r="BK362" s="231">
        <f>ROUND(I362*H362,2)</f>
        <v>0</v>
      </c>
      <c r="BL362" s="18" t="s">
        <v>136</v>
      </c>
      <c r="BM362" s="230" t="s">
        <v>387</v>
      </c>
    </row>
    <row r="363" s="14" customFormat="1">
      <c r="A363" s="14"/>
      <c r="B363" s="244"/>
      <c r="C363" s="245"/>
      <c r="D363" s="234" t="s">
        <v>138</v>
      </c>
      <c r="E363" s="246" t="s">
        <v>1</v>
      </c>
      <c r="F363" s="247" t="s">
        <v>378</v>
      </c>
      <c r="G363" s="245"/>
      <c r="H363" s="246" t="s">
        <v>1</v>
      </c>
      <c r="I363" s="248"/>
      <c r="J363" s="245"/>
      <c r="K363" s="245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138</v>
      </c>
      <c r="AU363" s="253" t="s">
        <v>91</v>
      </c>
      <c r="AV363" s="14" t="s">
        <v>89</v>
      </c>
      <c r="AW363" s="14" t="s">
        <v>36</v>
      </c>
      <c r="AX363" s="14" t="s">
        <v>81</v>
      </c>
      <c r="AY363" s="253" t="s">
        <v>129</v>
      </c>
    </row>
    <row r="364" s="13" customFormat="1">
      <c r="A364" s="13"/>
      <c r="B364" s="232"/>
      <c r="C364" s="233"/>
      <c r="D364" s="234" t="s">
        <v>138</v>
      </c>
      <c r="E364" s="235" t="s">
        <v>1</v>
      </c>
      <c r="F364" s="236" t="s">
        <v>388</v>
      </c>
      <c r="G364" s="233"/>
      <c r="H364" s="237">
        <v>13.275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138</v>
      </c>
      <c r="AU364" s="243" t="s">
        <v>91</v>
      </c>
      <c r="AV364" s="13" t="s">
        <v>91</v>
      </c>
      <c r="AW364" s="13" t="s">
        <v>36</v>
      </c>
      <c r="AX364" s="13" t="s">
        <v>89</v>
      </c>
      <c r="AY364" s="243" t="s">
        <v>129</v>
      </c>
    </row>
    <row r="365" s="13" customFormat="1">
      <c r="A365" s="13"/>
      <c r="B365" s="232"/>
      <c r="C365" s="233"/>
      <c r="D365" s="234" t="s">
        <v>138</v>
      </c>
      <c r="E365" s="233"/>
      <c r="F365" s="236" t="s">
        <v>389</v>
      </c>
      <c r="G365" s="233"/>
      <c r="H365" s="237">
        <v>13.673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138</v>
      </c>
      <c r="AU365" s="243" t="s">
        <v>91</v>
      </c>
      <c r="AV365" s="13" t="s">
        <v>91</v>
      </c>
      <c r="AW365" s="13" t="s">
        <v>4</v>
      </c>
      <c r="AX365" s="13" t="s">
        <v>89</v>
      </c>
      <c r="AY365" s="243" t="s">
        <v>129</v>
      </c>
    </row>
    <row r="366" s="12" customFormat="1" ht="22.8" customHeight="1">
      <c r="A366" s="12"/>
      <c r="B366" s="203"/>
      <c r="C366" s="204"/>
      <c r="D366" s="205" t="s">
        <v>80</v>
      </c>
      <c r="E366" s="217" t="s">
        <v>177</v>
      </c>
      <c r="F366" s="217" t="s">
        <v>390</v>
      </c>
      <c r="G366" s="204"/>
      <c r="H366" s="204"/>
      <c r="I366" s="207"/>
      <c r="J366" s="218">
        <f>BK366</f>
        <v>0</v>
      </c>
      <c r="K366" s="204"/>
      <c r="L366" s="209"/>
      <c r="M366" s="210"/>
      <c r="N366" s="211"/>
      <c r="O366" s="211"/>
      <c r="P366" s="212">
        <f>SUM(P367:P426)</f>
        <v>0</v>
      </c>
      <c r="Q366" s="211"/>
      <c r="R366" s="212">
        <f>SUM(R367:R426)</f>
        <v>8.652267568000001</v>
      </c>
      <c r="S366" s="211"/>
      <c r="T366" s="213">
        <f>SUM(T367:T426)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4" t="s">
        <v>89</v>
      </c>
      <c r="AT366" s="215" t="s">
        <v>80</v>
      </c>
      <c r="AU366" s="215" t="s">
        <v>89</v>
      </c>
      <c r="AY366" s="214" t="s">
        <v>129</v>
      </c>
      <c r="BK366" s="216">
        <f>SUM(BK367:BK426)</f>
        <v>0</v>
      </c>
    </row>
    <row r="367" s="2" customFormat="1" ht="44.25" customHeight="1">
      <c r="A367" s="39"/>
      <c r="B367" s="40"/>
      <c r="C367" s="219" t="s">
        <v>391</v>
      </c>
      <c r="D367" s="219" t="s">
        <v>131</v>
      </c>
      <c r="E367" s="220" t="s">
        <v>392</v>
      </c>
      <c r="F367" s="221" t="s">
        <v>393</v>
      </c>
      <c r="G367" s="222" t="s">
        <v>394</v>
      </c>
      <c r="H367" s="223">
        <v>3</v>
      </c>
      <c r="I367" s="224"/>
      <c r="J367" s="225">
        <f>ROUND(I367*H367,2)</f>
        <v>0</v>
      </c>
      <c r="K367" s="221" t="s">
        <v>135</v>
      </c>
      <c r="L367" s="45"/>
      <c r="M367" s="226" t="s">
        <v>1</v>
      </c>
      <c r="N367" s="227" t="s">
        <v>46</v>
      </c>
      <c r="O367" s="92"/>
      <c r="P367" s="228">
        <f>O367*H367</f>
        <v>0</v>
      </c>
      <c r="Q367" s="228">
        <v>0.0016692</v>
      </c>
      <c r="R367" s="228">
        <f>Q367*H367</f>
        <v>0.0050076000000000001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136</v>
      </c>
      <c r="AT367" s="230" t="s">
        <v>131</v>
      </c>
      <c r="AU367" s="230" t="s">
        <v>91</v>
      </c>
      <c r="AY367" s="18" t="s">
        <v>129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89</v>
      </c>
      <c r="BK367" s="231">
        <f>ROUND(I367*H367,2)</f>
        <v>0</v>
      </c>
      <c r="BL367" s="18" t="s">
        <v>136</v>
      </c>
      <c r="BM367" s="230" t="s">
        <v>395</v>
      </c>
    </row>
    <row r="368" s="2" customFormat="1" ht="24.15" customHeight="1">
      <c r="A368" s="39"/>
      <c r="B368" s="40"/>
      <c r="C368" s="281" t="s">
        <v>396</v>
      </c>
      <c r="D368" s="281" t="s">
        <v>282</v>
      </c>
      <c r="E368" s="282" t="s">
        <v>397</v>
      </c>
      <c r="F368" s="283" t="s">
        <v>398</v>
      </c>
      <c r="G368" s="284" t="s">
        <v>394</v>
      </c>
      <c r="H368" s="285">
        <v>3</v>
      </c>
      <c r="I368" s="286"/>
      <c r="J368" s="287">
        <f>ROUND(I368*H368,2)</f>
        <v>0</v>
      </c>
      <c r="K368" s="283" t="s">
        <v>135</v>
      </c>
      <c r="L368" s="288"/>
      <c r="M368" s="289" t="s">
        <v>1</v>
      </c>
      <c r="N368" s="290" t="s">
        <v>46</v>
      </c>
      <c r="O368" s="92"/>
      <c r="P368" s="228">
        <f>O368*H368</f>
        <v>0</v>
      </c>
      <c r="Q368" s="228">
        <v>0.012200000000000001</v>
      </c>
      <c r="R368" s="228">
        <f>Q368*H368</f>
        <v>0.036600000000000001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177</v>
      </c>
      <c r="AT368" s="230" t="s">
        <v>282</v>
      </c>
      <c r="AU368" s="230" t="s">
        <v>91</v>
      </c>
      <c r="AY368" s="18" t="s">
        <v>129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89</v>
      </c>
      <c r="BK368" s="231">
        <f>ROUND(I368*H368,2)</f>
        <v>0</v>
      </c>
      <c r="BL368" s="18" t="s">
        <v>136</v>
      </c>
      <c r="BM368" s="230" t="s">
        <v>399</v>
      </c>
    </row>
    <row r="369" s="2" customFormat="1" ht="44.25" customHeight="1">
      <c r="A369" s="39"/>
      <c r="B369" s="40"/>
      <c r="C369" s="219" t="s">
        <v>400</v>
      </c>
      <c r="D369" s="219" t="s">
        <v>131</v>
      </c>
      <c r="E369" s="220" t="s">
        <v>401</v>
      </c>
      <c r="F369" s="221" t="s">
        <v>402</v>
      </c>
      <c r="G369" s="222" t="s">
        <v>394</v>
      </c>
      <c r="H369" s="223">
        <v>2</v>
      </c>
      <c r="I369" s="224"/>
      <c r="J369" s="225">
        <f>ROUND(I369*H369,2)</f>
        <v>0</v>
      </c>
      <c r="K369" s="221" t="s">
        <v>135</v>
      </c>
      <c r="L369" s="45"/>
      <c r="M369" s="226" t="s">
        <v>1</v>
      </c>
      <c r="N369" s="227" t="s">
        <v>46</v>
      </c>
      <c r="O369" s="92"/>
      <c r="P369" s="228">
        <f>O369*H369</f>
        <v>0</v>
      </c>
      <c r="Q369" s="228">
        <v>0.0017147</v>
      </c>
      <c r="R369" s="228">
        <f>Q369*H369</f>
        <v>0.0034294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136</v>
      </c>
      <c r="AT369" s="230" t="s">
        <v>131</v>
      </c>
      <c r="AU369" s="230" t="s">
        <v>91</v>
      </c>
      <c r="AY369" s="18" t="s">
        <v>129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89</v>
      </c>
      <c r="BK369" s="231">
        <f>ROUND(I369*H369,2)</f>
        <v>0</v>
      </c>
      <c r="BL369" s="18" t="s">
        <v>136</v>
      </c>
      <c r="BM369" s="230" t="s">
        <v>403</v>
      </c>
    </row>
    <row r="370" s="2" customFormat="1" ht="24.15" customHeight="1">
      <c r="A370" s="39"/>
      <c r="B370" s="40"/>
      <c r="C370" s="281" t="s">
        <v>404</v>
      </c>
      <c r="D370" s="281" t="s">
        <v>282</v>
      </c>
      <c r="E370" s="282" t="s">
        <v>405</v>
      </c>
      <c r="F370" s="283" t="s">
        <v>406</v>
      </c>
      <c r="G370" s="284" t="s">
        <v>394</v>
      </c>
      <c r="H370" s="285">
        <v>2</v>
      </c>
      <c r="I370" s="286"/>
      <c r="J370" s="287">
        <f>ROUND(I370*H370,2)</f>
        <v>0</v>
      </c>
      <c r="K370" s="283" t="s">
        <v>135</v>
      </c>
      <c r="L370" s="288"/>
      <c r="M370" s="289" t="s">
        <v>1</v>
      </c>
      <c r="N370" s="290" t="s">
        <v>46</v>
      </c>
      <c r="O370" s="92"/>
      <c r="P370" s="228">
        <f>O370*H370</f>
        <v>0</v>
      </c>
      <c r="Q370" s="228">
        <v>0.019699999999999999</v>
      </c>
      <c r="R370" s="228">
        <f>Q370*H370</f>
        <v>0.039399999999999998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177</v>
      </c>
      <c r="AT370" s="230" t="s">
        <v>282</v>
      </c>
      <c r="AU370" s="230" t="s">
        <v>91</v>
      </c>
      <c r="AY370" s="18" t="s">
        <v>129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89</v>
      </c>
      <c r="BK370" s="231">
        <f>ROUND(I370*H370,2)</f>
        <v>0</v>
      </c>
      <c r="BL370" s="18" t="s">
        <v>136</v>
      </c>
      <c r="BM370" s="230" t="s">
        <v>407</v>
      </c>
    </row>
    <row r="371" s="2" customFormat="1" ht="37.8" customHeight="1">
      <c r="A371" s="39"/>
      <c r="B371" s="40"/>
      <c r="C371" s="219" t="s">
        <v>408</v>
      </c>
      <c r="D371" s="219" t="s">
        <v>131</v>
      </c>
      <c r="E371" s="220" t="s">
        <v>409</v>
      </c>
      <c r="F371" s="221" t="s">
        <v>410</v>
      </c>
      <c r="G371" s="222" t="s">
        <v>186</v>
      </c>
      <c r="H371" s="223">
        <v>89</v>
      </c>
      <c r="I371" s="224"/>
      <c r="J371" s="225">
        <f>ROUND(I371*H371,2)</f>
        <v>0</v>
      </c>
      <c r="K371" s="221" t="s">
        <v>135</v>
      </c>
      <c r="L371" s="45"/>
      <c r="M371" s="226" t="s">
        <v>1</v>
      </c>
      <c r="N371" s="227" t="s">
        <v>46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136</v>
      </c>
      <c r="AT371" s="230" t="s">
        <v>131</v>
      </c>
      <c r="AU371" s="230" t="s">
        <v>91</v>
      </c>
      <c r="AY371" s="18" t="s">
        <v>129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89</v>
      </c>
      <c r="BK371" s="231">
        <f>ROUND(I371*H371,2)</f>
        <v>0</v>
      </c>
      <c r="BL371" s="18" t="s">
        <v>136</v>
      </c>
      <c r="BM371" s="230" t="s">
        <v>411</v>
      </c>
    </row>
    <row r="372" s="2" customFormat="1" ht="16.5" customHeight="1">
      <c r="A372" s="39"/>
      <c r="B372" s="40"/>
      <c r="C372" s="281" t="s">
        <v>412</v>
      </c>
      <c r="D372" s="281" t="s">
        <v>282</v>
      </c>
      <c r="E372" s="282" t="s">
        <v>413</v>
      </c>
      <c r="F372" s="283" t="s">
        <v>414</v>
      </c>
      <c r="G372" s="284" t="s">
        <v>186</v>
      </c>
      <c r="H372" s="285">
        <v>90.334999999999994</v>
      </c>
      <c r="I372" s="286"/>
      <c r="J372" s="287">
        <f>ROUND(I372*H372,2)</f>
        <v>0</v>
      </c>
      <c r="K372" s="283" t="s">
        <v>1</v>
      </c>
      <c r="L372" s="288"/>
      <c r="M372" s="289" t="s">
        <v>1</v>
      </c>
      <c r="N372" s="290" t="s">
        <v>46</v>
      </c>
      <c r="O372" s="92"/>
      <c r="P372" s="228">
        <f>O372*H372</f>
        <v>0</v>
      </c>
      <c r="Q372" s="228">
        <v>0.00027999999999999998</v>
      </c>
      <c r="R372" s="228">
        <f>Q372*H372</f>
        <v>0.025293799999999995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177</v>
      </c>
      <c r="AT372" s="230" t="s">
        <v>282</v>
      </c>
      <c r="AU372" s="230" t="s">
        <v>91</v>
      </c>
      <c r="AY372" s="18" t="s">
        <v>129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89</v>
      </c>
      <c r="BK372" s="231">
        <f>ROUND(I372*H372,2)</f>
        <v>0</v>
      </c>
      <c r="BL372" s="18" t="s">
        <v>136</v>
      </c>
      <c r="BM372" s="230" t="s">
        <v>415</v>
      </c>
    </row>
    <row r="373" s="2" customFormat="1">
      <c r="A373" s="39"/>
      <c r="B373" s="40"/>
      <c r="C373" s="41"/>
      <c r="D373" s="234" t="s">
        <v>175</v>
      </c>
      <c r="E373" s="41"/>
      <c r="F373" s="276" t="s">
        <v>416</v>
      </c>
      <c r="G373" s="41"/>
      <c r="H373" s="41"/>
      <c r="I373" s="277"/>
      <c r="J373" s="41"/>
      <c r="K373" s="41"/>
      <c r="L373" s="45"/>
      <c r="M373" s="278"/>
      <c r="N373" s="279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175</v>
      </c>
      <c r="AU373" s="18" t="s">
        <v>91</v>
      </c>
    </row>
    <row r="374" s="13" customFormat="1">
      <c r="A374" s="13"/>
      <c r="B374" s="232"/>
      <c r="C374" s="233"/>
      <c r="D374" s="234" t="s">
        <v>138</v>
      </c>
      <c r="E374" s="233"/>
      <c r="F374" s="236" t="s">
        <v>417</v>
      </c>
      <c r="G374" s="233"/>
      <c r="H374" s="237">
        <v>90.334999999999994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138</v>
      </c>
      <c r="AU374" s="243" t="s">
        <v>91</v>
      </c>
      <c r="AV374" s="13" t="s">
        <v>91</v>
      </c>
      <c r="AW374" s="13" t="s">
        <v>4</v>
      </c>
      <c r="AX374" s="13" t="s">
        <v>89</v>
      </c>
      <c r="AY374" s="243" t="s">
        <v>129</v>
      </c>
    </row>
    <row r="375" s="2" customFormat="1" ht="44.25" customHeight="1">
      <c r="A375" s="39"/>
      <c r="B375" s="40"/>
      <c r="C375" s="219" t="s">
        <v>418</v>
      </c>
      <c r="D375" s="219" t="s">
        <v>131</v>
      </c>
      <c r="E375" s="220" t="s">
        <v>419</v>
      </c>
      <c r="F375" s="221" t="s">
        <v>420</v>
      </c>
      <c r="G375" s="222" t="s">
        <v>186</v>
      </c>
      <c r="H375" s="223">
        <v>524</v>
      </c>
      <c r="I375" s="224"/>
      <c r="J375" s="225">
        <f>ROUND(I375*H375,2)</f>
        <v>0</v>
      </c>
      <c r="K375" s="221" t="s">
        <v>135</v>
      </c>
      <c r="L375" s="45"/>
      <c r="M375" s="226" t="s">
        <v>1</v>
      </c>
      <c r="N375" s="227" t="s">
        <v>46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136</v>
      </c>
      <c r="AT375" s="230" t="s">
        <v>131</v>
      </c>
      <c r="AU375" s="230" t="s">
        <v>91</v>
      </c>
      <c r="AY375" s="18" t="s">
        <v>129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89</v>
      </c>
      <c r="BK375" s="231">
        <f>ROUND(I375*H375,2)</f>
        <v>0</v>
      </c>
      <c r="BL375" s="18" t="s">
        <v>136</v>
      </c>
      <c r="BM375" s="230" t="s">
        <v>421</v>
      </c>
    </row>
    <row r="376" s="2" customFormat="1" ht="24.15" customHeight="1">
      <c r="A376" s="39"/>
      <c r="B376" s="40"/>
      <c r="C376" s="281" t="s">
        <v>422</v>
      </c>
      <c r="D376" s="281" t="s">
        <v>282</v>
      </c>
      <c r="E376" s="282" t="s">
        <v>423</v>
      </c>
      <c r="F376" s="283" t="s">
        <v>424</v>
      </c>
      <c r="G376" s="284" t="s">
        <v>186</v>
      </c>
      <c r="H376" s="285">
        <v>531.86000000000001</v>
      </c>
      <c r="I376" s="286"/>
      <c r="J376" s="287">
        <f>ROUND(I376*H376,2)</f>
        <v>0</v>
      </c>
      <c r="K376" s="283" t="s">
        <v>135</v>
      </c>
      <c r="L376" s="288"/>
      <c r="M376" s="289" t="s">
        <v>1</v>
      </c>
      <c r="N376" s="290" t="s">
        <v>46</v>
      </c>
      <c r="O376" s="92"/>
      <c r="P376" s="228">
        <f>O376*H376</f>
        <v>0</v>
      </c>
      <c r="Q376" s="228">
        <v>0.0031800000000000001</v>
      </c>
      <c r="R376" s="228">
        <f>Q376*H376</f>
        <v>1.6913148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177</v>
      </c>
      <c r="AT376" s="230" t="s">
        <v>282</v>
      </c>
      <c r="AU376" s="230" t="s">
        <v>91</v>
      </c>
      <c r="AY376" s="18" t="s">
        <v>129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89</v>
      </c>
      <c r="BK376" s="231">
        <f>ROUND(I376*H376,2)</f>
        <v>0</v>
      </c>
      <c r="BL376" s="18" t="s">
        <v>136</v>
      </c>
      <c r="BM376" s="230" t="s">
        <v>425</v>
      </c>
    </row>
    <row r="377" s="13" customFormat="1">
      <c r="A377" s="13"/>
      <c r="B377" s="232"/>
      <c r="C377" s="233"/>
      <c r="D377" s="234" t="s">
        <v>138</v>
      </c>
      <c r="E377" s="233"/>
      <c r="F377" s="236" t="s">
        <v>426</v>
      </c>
      <c r="G377" s="233"/>
      <c r="H377" s="237">
        <v>531.86000000000001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138</v>
      </c>
      <c r="AU377" s="243" t="s">
        <v>91</v>
      </c>
      <c r="AV377" s="13" t="s">
        <v>91</v>
      </c>
      <c r="AW377" s="13" t="s">
        <v>4</v>
      </c>
      <c r="AX377" s="13" t="s">
        <v>89</v>
      </c>
      <c r="AY377" s="243" t="s">
        <v>129</v>
      </c>
    </row>
    <row r="378" s="2" customFormat="1" ht="37.8" customHeight="1">
      <c r="A378" s="39"/>
      <c r="B378" s="40"/>
      <c r="C378" s="219" t="s">
        <v>427</v>
      </c>
      <c r="D378" s="219" t="s">
        <v>131</v>
      </c>
      <c r="E378" s="220" t="s">
        <v>428</v>
      </c>
      <c r="F378" s="221" t="s">
        <v>429</v>
      </c>
      <c r="G378" s="222" t="s">
        <v>394</v>
      </c>
      <c r="H378" s="223">
        <v>26</v>
      </c>
      <c r="I378" s="224"/>
      <c r="J378" s="225">
        <f>ROUND(I378*H378,2)</f>
        <v>0</v>
      </c>
      <c r="K378" s="221" t="s">
        <v>135</v>
      </c>
      <c r="L378" s="45"/>
      <c r="M378" s="226" t="s">
        <v>1</v>
      </c>
      <c r="N378" s="227" t="s">
        <v>46</v>
      </c>
      <c r="O378" s="92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136</v>
      </c>
      <c r="AT378" s="230" t="s">
        <v>131</v>
      </c>
      <c r="AU378" s="230" t="s">
        <v>91</v>
      </c>
      <c r="AY378" s="18" t="s">
        <v>129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89</v>
      </c>
      <c r="BK378" s="231">
        <f>ROUND(I378*H378,2)</f>
        <v>0</v>
      </c>
      <c r="BL378" s="18" t="s">
        <v>136</v>
      </c>
      <c r="BM378" s="230" t="s">
        <v>430</v>
      </c>
    </row>
    <row r="379" s="2" customFormat="1" ht="24.15" customHeight="1">
      <c r="A379" s="39"/>
      <c r="B379" s="40"/>
      <c r="C379" s="281" t="s">
        <v>431</v>
      </c>
      <c r="D379" s="281" t="s">
        <v>282</v>
      </c>
      <c r="E379" s="282" t="s">
        <v>432</v>
      </c>
      <c r="F379" s="283" t="s">
        <v>433</v>
      </c>
      <c r="G379" s="284" t="s">
        <v>394</v>
      </c>
      <c r="H379" s="285">
        <v>26</v>
      </c>
      <c r="I379" s="286"/>
      <c r="J379" s="287">
        <f>ROUND(I379*H379,2)</f>
        <v>0</v>
      </c>
      <c r="K379" s="283" t="s">
        <v>1</v>
      </c>
      <c r="L379" s="288"/>
      <c r="M379" s="289" t="s">
        <v>1</v>
      </c>
      <c r="N379" s="290" t="s">
        <v>46</v>
      </c>
      <c r="O379" s="92"/>
      <c r="P379" s="228">
        <f>O379*H379</f>
        <v>0</v>
      </c>
      <c r="Q379" s="228">
        <v>0.00016000000000000001</v>
      </c>
      <c r="R379" s="228">
        <f>Q379*H379</f>
        <v>0.0041600000000000005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177</v>
      </c>
      <c r="AT379" s="230" t="s">
        <v>282</v>
      </c>
      <c r="AU379" s="230" t="s">
        <v>91</v>
      </c>
      <c r="AY379" s="18" t="s">
        <v>129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89</v>
      </c>
      <c r="BK379" s="231">
        <f>ROUND(I379*H379,2)</f>
        <v>0</v>
      </c>
      <c r="BL379" s="18" t="s">
        <v>136</v>
      </c>
      <c r="BM379" s="230" t="s">
        <v>434</v>
      </c>
    </row>
    <row r="380" s="2" customFormat="1" ht="44.25" customHeight="1">
      <c r="A380" s="39"/>
      <c r="B380" s="40"/>
      <c r="C380" s="219" t="s">
        <v>435</v>
      </c>
      <c r="D380" s="219" t="s">
        <v>131</v>
      </c>
      <c r="E380" s="220" t="s">
        <v>436</v>
      </c>
      <c r="F380" s="221" t="s">
        <v>437</v>
      </c>
      <c r="G380" s="222" t="s">
        <v>394</v>
      </c>
      <c r="H380" s="223">
        <v>26</v>
      </c>
      <c r="I380" s="224"/>
      <c r="J380" s="225">
        <f>ROUND(I380*H380,2)</f>
        <v>0</v>
      </c>
      <c r="K380" s="221" t="s">
        <v>135</v>
      </c>
      <c r="L380" s="45"/>
      <c r="M380" s="226" t="s">
        <v>1</v>
      </c>
      <c r="N380" s="227" t="s">
        <v>46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136</v>
      </c>
      <c r="AT380" s="230" t="s">
        <v>131</v>
      </c>
      <c r="AU380" s="230" t="s">
        <v>91</v>
      </c>
      <c r="AY380" s="18" t="s">
        <v>129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89</v>
      </c>
      <c r="BK380" s="231">
        <f>ROUND(I380*H380,2)</f>
        <v>0</v>
      </c>
      <c r="BL380" s="18" t="s">
        <v>136</v>
      </c>
      <c r="BM380" s="230" t="s">
        <v>438</v>
      </c>
    </row>
    <row r="381" s="2" customFormat="1" ht="16.5" customHeight="1">
      <c r="A381" s="39"/>
      <c r="B381" s="40"/>
      <c r="C381" s="281" t="s">
        <v>439</v>
      </c>
      <c r="D381" s="281" t="s">
        <v>282</v>
      </c>
      <c r="E381" s="282" t="s">
        <v>440</v>
      </c>
      <c r="F381" s="283" t="s">
        <v>441</v>
      </c>
      <c r="G381" s="284" t="s">
        <v>394</v>
      </c>
      <c r="H381" s="285">
        <v>26</v>
      </c>
      <c r="I381" s="286"/>
      <c r="J381" s="287">
        <f>ROUND(I381*H381,2)</f>
        <v>0</v>
      </c>
      <c r="K381" s="283" t="s">
        <v>135</v>
      </c>
      <c r="L381" s="288"/>
      <c r="M381" s="289" t="s">
        <v>1</v>
      </c>
      <c r="N381" s="290" t="s">
        <v>46</v>
      </c>
      <c r="O381" s="92"/>
      <c r="P381" s="228">
        <f>O381*H381</f>
        <v>0</v>
      </c>
      <c r="Q381" s="228">
        <v>0.00017000000000000001</v>
      </c>
      <c r="R381" s="228">
        <f>Q381*H381</f>
        <v>0.0044200000000000003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177</v>
      </c>
      <c r="AT381" s="230" t="s">
        <v>282</v>
      </c>
      <c r="AU381" s="230" t="s">
        <v>91</v>
      </c>
      <c r="AY381" s="18" t="s">
        <v>129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89</v>
      </c>
      <c r="BK381" s="231">
        <f>ROUND(I381*H381,2)</f>
        <v>0</v>
      </c>
      <c r="BL381" s="18" t="s">
        <v>136</v>
      </c>
      <c r="BM381" s="230" t="s">
        <v>442</v>
      </c>
    </row>
    <row r="382" s="2" customFormat="1" ht="44.25" customHeight="1">
      <c r="A382" s="39"/>
      <c r="B382" s="40"/>
      <c r="C382" s="219" t="s">
        <v>443</v>
      </c>
      <c r="D382" s="219" t="s">
        <v>131</v>
      </c>
      <c r="E382" s="220" t="s">
        <v>444</v>
      </c>
      <c r="F382" s="221" t="s">
        <v>445</v>
      </c>
      <c r="G382" s="222" t="s">
        <v>394</v>
      </c>
      <c r="H382" s="223">
        <v>3</v>
      </c>
      <c r="I382" s="224"/>
      <c r="J382" s="225">
        <f>ROUND(I382*H382,2)</f>
        <v>0</v>
      </c>
      <c r="K382" s="221" t="s">
        <v>135</v>
      </c>
      <c r="L382" s="45"/>
      <c r="M382" s="226" t="s">
        <v>1</v>
      </c>
      <c r="N382" s="227" t="s">
        <v>46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136</v>
      </c>
      <c r="AT382" s="230" t="s">
        <v>131</v>
      </c>
      <c r="AU382" s="230" t="s">
        <v>91</v>
      </c>
      <c r="AY382" s="18" t="s">
        <v>129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89</v>
      </c>
      <c r="BK382" s="231">
        <f>ROUND(I382*H382,2)</f>
        <v>0</v>
      </c>
      <c r="BL382" s="18" t="s">
        <v>136</v>
      </c>
      <c r="BM382" s="230" t="s">
        <v>446</v>
      </c>
    </row>
    <row r="383" s="2" customFormat="1" ht="16.5" customHeight="1">
      <c r="A383" s="39"/>
      <c r="B383" s="40"/>
      <c r="C383" s="281" t="s">
        <v>447</v>
      </c>
      <c r="D383" s="281" t="s">
        <v>282</v>
      </c>
      <c r="E383" s="282" t="s">
        <v>448</v>
      </c>
      <c r="F383" s="283" t="s">
        <v>449</v>
      </c>
      <c r="G383" s="284" t="s">
        <v>394</v>
      </c>
      <c r="H383" s="285">
        <v>3</v>
      </c>
      <c r="I383" s="286"/>
      <c r="J383" s="287">
        <f>ROUND(I383*H383,2)</f>
        <v>0</v>
      </c>
      <c r="K383" s="283" t="s">
        <v>1</v>
      </c>
      <c r="L383" s="288"/>
      <c r="M383" s="289" t="s">
        <v>1</v>
      </c>
      <c r="N383" s="290" t="s">
        <v>46</v>
      </c>
      <c r="O383" s="92"/>
      <c r="P383" s="228">
        <f>O383*H383</f>
        <v>0</v>
      </c>
      <c r="Q383" s="228">
        <v>0.0043</v>
      </c>
      <c r="R383" s="228">
        <f>Q383*H383</f>
        <v>0.0129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177</v>
      </c>
      <c r="AT383" s="230" t="s">
        <v>282</v>
      </c>
      <c r="AU383" s="230" t="s">
        <v>91</v>
      </c>
      <c r="AY383" s="18" t="s">
        <v>129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89</v>
      </c>
      <c r="BK383" s="231">
        <f>ROUND(I383*H383,2)</f>
        <v>0</v>
      </c>
      <c r="BL383" s="18" t="s">
        <v>136</v>
      </c>
      <c r="BM383" s="230" t="s">
        <v>450</v>
      </c>
    </row>
    <row r="384" s="2" customFormat="1" ht="44.25" customHeight="1">
      <c r="A384" s="39"/>
      <c r="B384" s="40"/>
      <c r="C384" s="219" t="s">
        <v>451</v>
      </c>
      <c r="D384" s="219" t="s">
        <v>131</v>
      </c>
      <c r="E384" s="220" t="s">
        <v>452</v>
      </c>
      <c r="F384" s="221" t="s">
        <v>453</v>
      </c>
      <c r="G384" s="222" t="s">
        <v>394</v>
      </c>
      <c r="H384" s="223">
        <v>99</v>
      </c>
      <c r="I384" s="224"/>
      <c r="J384" s="225">
        <f>ROUND(I384*H384,2)</f>
        <v>0</v>
      </c>
      <c r="K384" s="221" t="s">
        <v>135</v>
      </c>
      <c r="L384" s="45"/>
      <c r="M384" s="226" t="s">
        <v>1</v>
      </c>
      <c r="N384" s="227" t="s">
        <v>46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136</v>
      </c>
      <c r="AT384" s="230" t="s">
        <v>131</v>
      </c>
      <c r="AU384" s="230" t="s">
        <v>91</v>
      </c>
      <c r="AY384" s="18" t="s">
        <v>129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89</v>
      </c>
      <c r="BK384" s="231">
        <f>ROUND(I384*H384,2)</f>
        <v>0</v>
      </c>
      <c r="BL384" s="18" t="s">
        <v>136</v>
      </c>
      <c r="BM384" s="230" t="s">
        <v>454</v>
      </c>
    </row>
    <row r="385" s="2" customFormat="1" ht="16.5" customHeight="1">
      <c r="A385" s="39"/>
      <c r="B385" s="40"/>
      <c r="C385" s="281" t="s">
        <v>455</v>
      </c>
      <c r="D385" s="281" t="s">
        <v>282</v>
      </c>
      <c r="E385" s="282" t="s">
        <v>456</v>
      </c>
      <c r="F385" s="283" t="s">
        <v>457</v>
      </c>
      <c r="G385" s="284" t="s">
        <v>394</v>
      </c>
      <c r="H385" s="285">
        <v>92</v>
      </c>
      <c r="I385" s="286"/>
      <c r="J385" s="287">
        <f>ROUND(I385*H385,2)</f>
        <v>0</v>
      </c>
      <c r="K385" s="283" t="s">
        <v>135</v>
      </c>
      <c r="L385" s="288"/>
      <c r="M385" s="289" t="s">
        <v>1</v>
      </c>
      <c r="N385" s="290" t="s">
        <v>46</v>
      </c>
      <c r="O385" s="92"/>
      <c r="P385" s="228">
        <f>O385*H385</f>
        <v>0</v>
      </c>
      <c r="Q385" s="228">
        <v>0.00072000000000000005</v>
      </c>
      <c r="R385" s="228">
        <f>Q385*H385</f>
        <v>0.066240000000000007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177</v>
      </c>
      <c r="AT385" s="230" t="s">
        <v>282</v>
      </c>
      <c r="AU385" s="230" t="s">
        <v>91</v>
      </c>
      <c r="AY385" s="18" t="s">
        <v>129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89</v>
      </c>
      <c r="BK385" s="231">
        <f>ROUND(I385*H385,2)</f>
        <v>0</v>
      </c>
      <c r="BL385" s="18" t="s">
        <v>136</v>
      </c>
      <c r="BM385" s="230" t="s">
        <v>458</v>
      </c>
    </row>
    <row r="386" s="13" customFormat="1">
      <c r="A386" s="13"/>
      <c r="B386" s="232"/>
      <c r="C386" s="233"/>
      <c r="D386" s="234" t="s">
        <v>138</v>
      </c>
      <c r="E386" s="235" t="s">
        <v>1</v>
      </c>
      <c r="F386" s="236" t="s">
        <v>459</v>
      </c>
      <c r="G386" s="233"/>
      <c r="H386" s="237">
        <v>92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138</v>
      </c>
      <c r="AU386" s="243" t="s">
        <v>91</v>
      </c>
      <c r="AV386" s="13" t="s">
        <v>91</v>
      </c>
      <c r="AW386" s="13" t="s">
        <v>36</v>
      </c>
      <c r="AX386" s="13" t="s">
        <v>89</v>
      </c>
      <c r="AY386" s="243" t="s">
        <v>129</v>
      </c>
    </row>
    <row r="387" s="2" customFormat="1" ht="16.5" customHeight="1">
      <c r="A387" s="39"/>
      <c r="B387" s="40"/>
      <c r="C387" s="281" t="s">
        <v>460</v>
      </c>
      <c r="D387" s="281" t="s">
        <v>282</v>
      </c>
      <c r="E387" s="282" t="s">
        <v>461</v>
      </c>
      <c r="F387" s="283" t="s">
        <v>462</v>
      </c>
      <c r="G387" s="284" t="s">
        <v>394</v>
      </c>
      <c r="H387" s="285">
        <v>7</v>
      </c>
      <c r="I387" s="286"/>
      <c r="J387" s="287">
        <f>ROUND(I387*H387,2)</f>
        <v>0</v>
      </c>
      <c r="K387" s="283" t="s">
        <v>1</v>
      </c>
      <c r="L387" s="288"/>
      <c r="M387" s="289" t="s">
        <v>1</v>
      </c>
      <c r="N387" s="290" t="s">
        <v>46</v>
      </c>
      <c r="O387" s="92"/>
      <c r="P387" s="228">
        <f>O387*H387</f>
        <v>0</v>
      </c>
      <c r="Q387" s="228">
        <v>0.0051000000000000004</v>
      </c>
      <c r="R387" s="228">
        <f>Q387*H387</f>
        <v>0.035700000000000003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177</v>
      </c>
      <c r="AT387" s="230" t="s">
        <v>282</v>
      </c>
      <c r="AU387" s="230" t="s">
        <v>91</v>
      </c>
      <c r="AY387" s="18" t="s">
        <v>129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89</v>
      </c>
      <c r="BK387" s="231">
        <f>ROUND(I387*H387,2)</f>
        <v>0</v>
      </c>
      <c r="BL387" s="18" t="s">
        <v>136</v>
      </c>
      <c r="BM387" s="230" t="s">
        <v>463</v>
      </c>
    </row>
    <row r="388" s="2" customFormat="1" ht="37.8" customHeight="1">
      <c r="A388" s="39"/>
      <c r="B388" s="40"/>
      <c r="C388" s="219" t="s">
        <v>464</v>
      </c>
      <c r="D388" s="219" t="s">
        <v>131</v>
      </c>
      <c r="E388" s="220" t="s">
        <v>465</v>
      </c>
      <c r="F388" s="221" t="s">
        <v>466</v>
      </c>
      <c r="G388" s="222" t="s">
        <v>394</v>
      </c>
      <c r="H388" s="223">
        <v>6</v>
      </c>
      <c r="I388" s="224"/>
      <c r="J388" s="225">
        <f>ROUND(I388*H388,2)</f>
        <v>0</v>
      </c>
      <c r="K388" s="221" t="s">
        <v>135</v>
      </c>
      <c r="L388" s="45"/>
      <c r="M388" s="226" t="s">
        <v>1</v>
      </c>
      <c r="N388" s="227" t="s">
        <v>46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136</v>
      </c>
      <c r="AT388" s="230" t="s">
        <v>131</v>
      </c>
      <c r="AU388" s="230" t="s">
        <v>91</v>
      </c>
      <c r="AY388" s="18" t="s">
        <v>129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89</v>
      </c>
      <c r="BK388" s="231">
        <f>ROUND(I388*H388,2)</f>
        <v>0</v>
      </c>
      <c r="BL388" s="18" t="s">
        <v>136</v>
      </c>
      <c r="BM388" s="230" t="s">
        <v>467</v>
      </c>
    </row>
    <row r="389" s="2" customFormat="1" ht="16.5" customHeight="1">
      <c r="A389" s="39"/>
      <c r="B389" s="40"/>
      <c r="C389" s="281" t="s">
        <v>468</v>
      </c>
      <c r="D389" s="281" t="s">
        <v>282</v>
      </c>
      <c r="E389" s="282" t="s">
        <v>469</v>
      </c>
      <c r="F389" s="283" t="s">
        <v>470</v>
      </c>
      <c r="G389" s="284" t="s">
        <v>394</v>
      </c>
      <c r="H389" s="285">
        <v>3</v>
      </c>
      <c r="I389" s="286"/>
      <c r="J389" s="287">
        <f>ROUND(I389*H389,2)</f>
        <v>0</v>
      </c>
      <c r="K389" s="283" t="s">
        <v>135</v>
      </c>
      <c r="L389" s="288"/>
      <c r="M389" s="289" t="s">
        <v>1</v>
      </c>
      <c r="N389" s="290" t="s">
        <v>46</v>
      </c>
      <c r="O389" s="92"/>
      <c r="P389" s="228">
        <f>O389*H389</f>
        <v>0</v>
      </c>
      <c r="Q389" s="228">
        <v>0.0012099999999999999</v>
      </c>
      <c r="R389" s="228">
        <f>Q389*H389</f>
        <v>0.0036299999999999995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177</v>
      </c>
      <c r="AT389" s="230" t="s">
        <v>282</v>
      </c>
      <c r="AU389" s="230" t="s">
        <v>91</v>
      </c>
      <c r="AY389" s="18" t="s">
        <v>129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89</v>
      </c>
      <c r="BK389" s="231">
        <f>ROUND(I389*H389,2)</f>
        <v>0</v>
      </c>
      <c r="BL389" s="18" t="s">
        <v>136</v>
      </c>
      <c r="BM389" s="230" t="s">
        <v>471</v>
      </c>
    </row>
    <row r="390" s="2" customFormat="1" ht="16.5" customHeight="1">
      <c r="A390" s="39"/>
      <c r="B390" s="40"/>
      <c r="C390" s="281" t="s">
        <v>472</v>
      </c>
      <c r="D390" s="281" t="s">
        <v>282</v>
      </c>
      <c r="E390" s="282" t="s">
        <v>473</v>
      </c>
      <c r="F390" s="283" t="s">
        <v>474</v>
      </c>
      <c r="G390" s="284" t="s">
        <v>394</v>
      </c>
      <c r="H390" s="285">
        <v>3</v>
      </c>
      <c r="I390" s="286"/>
      <c r="J390" s="287">
        <f>ROUND(I390*H390,2)</f>
        <v>0</v>
      </c>
      <c r="K390" s="283" t="s">
        <v>1</v>
      </c>
      <c r="L390" s="288"/>
      <c r="M390" s="289" t="s">
        <v>1</v>
      </c>
      <c r="N390" s="290" t="s">
        <v>46</v>
      </c>
      <c r="O390" s="92"/>
      <c r="P390" s="228">
        <f>O390*H390</f>
        <v>0</v>
      </c>
      <c r="Q390" s="228">
        <v>0.0012099999999999999</v>
      </c>
      <c r="R390" s="228">
        <f>Q390*H390</f>
        <v>0.0036299999999999995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177</v>
      </c>
      <c r="AT390" s="230" t="s">
        <v>282</v>
      </c>
      <c r="AU390" s="230" t="s">
        <v>91</v>
      </c>
      <c r="AY390" s="18" t="s">
        <v>129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89</v>
      </c>
      <c r="BK390" s="231">
        <f>ROUND(I390*H390,2)</f>
        <v>0</v>
      </c>
      <c r="BL390" s="18" t="s">
        <v>136</v>
      </c>
      <c r="BM390" s="230" t="s">
        <v>475</v>
      </c>
    </row>
    <row r="391" s="2" customFormat="1" ht="49.05" customHeight="1">
      <c r="A391" s="39"/>
      <c r="B391" s="40"/>
      <c r="C391" s="219" t="s">
        <v>476</v>
      </c>
      <c r="D391" s="219" t="s">
        <v>131</v>
      </c>
      <c r="E391" s="220" t="s">
        <v>477</v>
      </c>
      <c r="F391" s="221" t="s">
        <v>478</v>
      </c>
      <c r="G391" s="222" t="s">
        <v>394</v>
      </c>
      <c r="H391" s="223">
        <v>26</v>
      </c>
      <c r="I391" s="224"/>
      <c r="J391" s="225">
        <f>ROUND(I391*H391,2)</f>
        <v>0</v>
      </c>
      <c r="K391" s="221" t="s">
        <v>135</v>
      </c>
      <c r="L391" s="45"/>
      <c r="M391" s="226" t="s">
        <v>1</v>
      </c>
      <c r="N391" s="227" t="s">
        <v>46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136</v>
      </c>
      <c r="AT391" s="230" t="s">
        <v>131</v>
      </c>
      <c r="AU391" s="230" t="s">
        <v>91</v>
      </c>
      <c r="AY391" s="18" t="s">
        <v>129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89</v>
      </c>
      <c r="BK391" s="231">
        <f>ROUND(I391*H391,2)</f>
        <v>0</v>
      </c>
      <c r="BL391" s="18" t="s">
        <v>136</v>
      </c>
      <c r="BM391" s="230" t="s">
        <v>479</v>
      </c>
    </row>
    <row r="392" s="2" customFormat="1" ht="24.15" customHeight="1">
      <c r="A392" s="39"/>
      <c r="B392" s="40"/>
      <c r="C392" s="281" t="s">
        <v>480</v>
      </c>
      <c r="D392" s="281" t="s">
        <v>282</v>
      </c>
      <c r="E392" s="282" t="s">
        <v>481</v>
      </c>
      <c r="F392" s="283" t="s">
        <v>482</v>
      </c>
      <c r="G392" s="284" t="s">
        <v>394</v>
      </c>
      <c r="H392" s="285">
        <v>26</v>
      </c>
      <c r="I392" s="286"/>
      <c r="J392" s="287">
        <f>ROUND(I392*H392,2)</f>
        <v>0</v>
      </c>
      <c r="K392" s="283" t="s">
        <v>135</v>
      </c>
      <c r="L392" s="288"/>
      <c r="M392" s="289" t="s">
        <v>1</v>
      </c>
      <c r="N392" s="290" t="s">
        <v>46</v>
      </c>
      <c r="O392" s="92"/>
      <c r="P392" s="228">
        <f>O392*H392</f>
        <v>0</v>
      </c>
      <c r="Q392" s="228">
        <v>0.0028999999999999998</v>
      </c>
      <c r="R392" s="228">
        <f>Q392*H392</f>
        <v>0.075399999999999995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177</v>
      </c>
      <c r="AT392" s="230" t="s">
        <v>282</v>
      </c>
      <c r="AU392" s="230" t="s">
        <v>91</v>
      </c>
      <c r="AY392" s="18" t="s">
        <v>129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89</v>
      </c>
      <c r="BK392" s="231">
        <f>ROUND(I392*H392,2)</f>
        <v>0</v>
      </c>
      <c r="BL392" s="18" t="s">
        <v>136</v>
      </c>
      <c r="BM392" s="230" t="s">
        <v>483</v>
      </c>
    </row>
    <row r="393" s="2" customFormat="1" ht="24.15" customHeight="1">
      <c r="A393" s="39"/>
      <c r="B393" s="40"/>
      <c r="C393" s="281" t="s">
        <v>484</v>
      </c>
      <c r="D393" s="281" t="s">
        <v>282</v>
      </c>
      <c r="E393" s="282" t="s">
        <v>485</v>
      </c>
      <c r="F393" s="283" t="s">
        <v>486</v>
      </c>
      <c r="G393" s="284" t="s">
        <v>394</v>
      </c>
      <c r="H393" s="285">
        <v>26</v>
      </c>
      <c r="I393" s="286"/>
      <c r="J393" s="287">
        <f>ROUND(I393*H393,2)</f>
        <v>0</v>
      </c>
      <c r="K393" s="283" t="s">
        <v>1</v>
      </c>
      <c r="L393" s="288"/>
      <c r="M393" s="289" t="s">
        <v>1</v>
      </c>
      <c r="N393" s="290" t="s">
        <v>46</v>
      </c>
      <c r="O393" s="92"/>
      <c r="P393" s="228">
        <f>O393*H393</f>
        <v>0</v>
      </c>
      <c r="Q393" s="228">
        <v>0.0033999999999999998</v>
      </c>
      <c r="R393" s="228">
        <f>Q393*H393</f>
        <v>0.088399999999999992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177</v>
      </c>
      <c r="AT393" s="230" t="s">
        <v>282</v>
      </c>
      <c r="AU393" s="230" t="s">
        <v>91</v>
      </c>
      <c r="AY393" s="18" t="s">
        <v>129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89</v>
      </c>
      <c r="BK393" s="231">
        <f>ROUND(I393*H393,2)</f>
        <v>0</v>
      </c>
      <c r="BL393" s="18" t="s">
        <v>136</v>
      </c>
      <c r="BM393" s="230" t="s">
        <v>487</v>
      </c>
    </row>
    <row r="394" s="2" customFormat="1" ht="37.8" customHeight="1">
      <c r="A394" s="39"/>
      <c r="B394" s="40"/>
      <c r="C394" s="219" t="s">
        <v>488</v>
      </c>
      <c r="D394" s="219" t="s">
        <v>131</v>
      </c>
      <c r="E394" s="220" t="s">
        <v>489</v>
      </c>
      <c r="F394" s="221" t="s">
        <v>490</v>
      </c>
      <c r="G394" s="222" t="s">
        <v>394</v>
      </c>
      <c r="H394" s="223">
        <v>3</v>
      </c>
      <c r="I394" s="224"/>
      <c r="J394" s="225">
        <f>ROUND(I394*H394,2)</f>
        <v>0</v>
      </c>
      <c r="K394" s="221" t="s">
        <v>1</v>
      </c>
      <c r="L394" s="45"/>
      <c r="M394" s="226" t="s">
        <v>1</v>
      </c>
      <c r="N394" s="227" t="s">
        <v>46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136</v>
      </c>
      <c r="AT394" s="230" t="s">
        <v>131</v>
      </c>
      <c r="AU394" s="230" t="s">
        <v>91</v>
      </c>
      <c r="AY394" s="18" t="s">
        <v>129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89</v>
      </c>
      <c r="BK394" s="231">
        <f>ROUND(I394*H394,2)</f>
        <v>0</v>
      </c>
      <c r="BL394" s="18" t="s">
        <v>136</v>
      </c>
      <c r="BM394" s="230" t="s">
        <v>491</v>
      </c>
    </row>
    <row r="395" s="2" customFormat="1" ht="16.5" customHeight="1">
      <c r="A395" s="39"/>
      <c r="B395" s="40"/>
      <c r="C395" s="281" t="s">
        <v>492</v>
      </c>
      <c r="D395" s="281" t="s">
        <v>282</v>
      </c>
      <c r="E395" s="282" t="s">
        <v>493</v>
      </c>
      <c r="F395" s="283" t="s">
        <v>494</v>
      </c>
      <c r="G395" s="284" t="s">
        <v>394</v>
      </c>
      <c r="H395" s="285">
        <v>3</v>
      </c>
      <c r="I395" s="286"/>
      <c r="J395" s="287">
        <f>ROUND(I395*H395,2)</f>
        <v>0</v>
      </c>
      <c r="K395" s="283" t="s">
        <v>1</v>
      </c>
      <c r="L395" s="288"/>
      <c r="M395" s="289" t="s">
        <v>1</v>
      </c>
      <c r="N395" s="290" t="s">
        <v>46</v>
      </c>
      <c r="O395" s="92"/>
      <c r="P395" s="228">
        <f>O395*H395</f>
        <v>0</v>
      </c>
      <c r="Q395" s="228">
        <v>0.00165</v>
      </c>
      <c r="R395" s="228">
        <f>Q395*H395</f>
        <v>0.0049499999999999995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177</v>
      </c>
      <c r="AT395" s="230" t="s">
        <v>282</v>
      </c>
      <c r="AU395" s="230" t="s">
        <v>91</v>
      </c>
      <c r="AY395" s="18" t="s">
        <v>129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89</v>
      </c>
      <c r="BK395" s="231">
        <f>ROUND(I395*H395,2)</f>
        <v>0</v>
      </c>
      <c r="BL395" s="18" t="s">
        <v>136</v>
      </c>
      <c r="BM395" s="230" t="s">
        <v>495</v>
      </c>
    </row>
    <row r="396" s="2" customFormat="1" ht="49.05" customHeight="1">
      <c r="A396" s="39"/>
      <c r="B396" s="40"/>
      <c r="C396" s="219" t="s">
        <v>496</v>
      </c>
      <c r="D396" s="219" t="s">
        <v>131</v>
      </c>
      <c r="E396" s="220" t="s">
        <v>497</v>
      </c>
      <c r="F396" s="221" t="s">
        <v>498</v>
      </c>
      <c r="G396" s="222" t="s">
        <v>394</v>
      </c>
      <c r="H396" s="223">
        <v>3</v>
      </c>
      <c r="I396" s="224"/>
      <c r="J396" s="225">
        <f>ROUND(I396*H396,2)</f>
        <v>0</v>
      </c>
      <c r="K396" s="221" t="s">
        <v>135</v>
      </c>
      <c r="L396" s="45"/>
      <c r="M396" s="226" t="s">
        <v>1</v>
      </c>
      <c r="N396" s="227" t="s">
        <v>46</v>
      </c>
      <c r="O396" s="92"/>
      <c r="P396" s="228">
        <f>O396*H396</f>
        <v>0</v>
      </c>
      <c r="Q396" s="228">
        <v>0.00161652</v>
      </c>
      <c r="R396" s="228">
        <f>Q396*H396</f>
        <v>0.0048495600000000002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136</v>
      </c>
      <c r="AT396" s="230" t="s">
        <v>131</v>
      </c>
      <c r="AU396" s="230" t="s">
        <v>91</v>
      </c>
      <c r="AY396" s="18" t="s">
        <v>129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89</v>
      </c>
      <c r="BK396" s="231">
        <f>ROUND(I396*H396,2)</f>
        <v>0</v>
      </c>
      <c r="BL396" s="18" t="s">
        <v>136</v>
      </c>
      <c r="BM396" s="230" t="s">
        <v>499</v>
      </c>
    </row>
    <row r="397" s="2" customFormat="1" ht="24.15" customHeight="1">
      <c r="A397" s="39"/>
      <c r="B397" s="40"/>
      <c r="C397" s="281" t="s">
        <v>500</v>
      </c>
      <c r="D397" s="281" t="s">
        <v>282</v>
      </c>
      <c r="E397" s="282" t="s">
        <v>501</v>
      </c>
      <c r="F397" s="283" t="s">
        <v>502</v>
      </c>
      <c r="G397" s="284" t="s">
        <v>394</v>
      </c>
      <c r="H397" s="285">
        <v>3</v>
      </c>
      <c r="I397" s="286"/>
      <c r="J397" s="287">
        <f>ROUND(I397*H397,2)</f>
        <v>0</v>
      </c>
      <c r="K397" s="283" t="s">
        <v>135</v>
      </c>
      <c r="L397" s="288"/>
      <c r="M397" s="289" t="s">
        <v>1</v>
      </c>
      <c r="N397" s="290" t="s">
        <v>46</v>
      </c>
      <c r="O397" s="92"/>
      <c r="P397" s="228">
        <f>O397*H397</f>
        <v>0</v>
      </c>
      <c r="Q397" s="228">
        <v>0.017999999999999999</v>
      </c>
      <c r="R397" s="228">
        <f>Q397*H397</f>
        <v>0.053999999999999992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177</v>
      </c>
      <c r="AT397" s="230" t="s">
        <v>282</v>
      </c>
      <c r="AU397" s="230" t="s">
        <v>91</v>
      </c>
      <c r="AY397" s="18" t="s">
        <v>129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89</v>
      </c>
      <c r="BK397" s="231">
        <f>ROUND(I397*H397,2)</f>
        <v>0</v>
      </c>
      <c r="BL397" s="18" t="s">
        <v>136</v>
      </c>
      <c r="BM397" s="230" t="s">
        <v>503</v>
      </c>
    </row>
    <row r="398" s="2" customFormat="1" ht="24.15" customHeight="1">
      <c r="A398" s="39"/>
      <c r="B398" s="40"/>
      <c r="C398" s="281" t="s">
        <v>504</v>
      </c>
      <c r="D398" s="281" t="s">
        <v>282</v>
      </c>
      <c r="E398" s="282" t="s">
        <v>505</v>
      </c>
      <c r="F398" s="283" t="s">
        <v>506</v>
      </c>
      <c r="G398" s="284" t="s">
        <v>394</v>
      </c>
      <c r="H398" s="285">
        <v>3</v>
      </c>
      <c r="I398" s="286"/>
      <c r="J398" s="287">
        <f>ROUND(I398*H398,2)</f>
        <v>0</v>
      </c>
      <c r="K398" s="283" t="s">
        <v>1</v>
      </c>
      <c r="L398" s="288"/>
      <c r="M398" s="289" t="s">
        <v>1</v>
      </c>
      <c r="N398" s="290" t="s">
        <v>46</v>
      </c>
      <c r="O398" s="92"/>
      <c r="P398" s="228">
        <f>O398*H398</f>
        <v>0</v>
      </c>
      <c r="Q398" s="228">
        <v>0.0067499999999999999</v>
      </c>
      <c r="R398" s="228">
        <f>Q398*H398</f>
        <v>0.020250000000000001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177</v>
      </c>
      <c r="AT398" s="230" t="s">
        <v>282</v>
      </c>
      <c r="AU398" s="230" t="s">
        <v>91</v>
      </c>
      <c r="AY398" s="18" t="s">
        <v>129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89</v>
      </c>
      <c r="BK398" s="231">
        <f>ROUND(I398*H398,2)</f>
        <v>0</v>
      </c>
      <c r="BL398" s="18" t="s">
        <v>136</v>
      </c>
      <c r="BM398" s="230" t="s">
        <v>507</v>
      </c>
    </row>
    <row r="399" s="2" customFormat="1" ht="24.15" customHeight="1">
      <c r="A399" s="39"/>
      <c r="B399" s="40"/>
      <c r="C399" s="219" t="s">
        <v>508</v>
      </c>
      <c r="D399" s="219" t="s">
        <v>131</v>
      </c>
      <c r="E399" s="220" t="s">
        <v>509</v>
      </c>
      <c r="F399" s="221" t="s">
        <v>510</v>
      </c>
      <c r="G399" s="222" t="s">
        <v>394</v>
      </c>
      <c r="H399" s="223">
        <v>3</v>
      </c>
      <c r="I399" s="224"/>
      <c r="J399" s="225">
        <f>ROUND(I399*H399,2)</f>
        <v>0</v>
      </c>
      <c r="K399" s="221" t="s">
        <v>135</v>
      </c>
      <c r="L399" s="45"/>
      <c r="M399" s="226" t="s">
        <v>1</v>
      </c>
      <c r="N399" s="227" t="s">
        <v>46</v>
      </c>
      <c r="O399" s="92"/>
      <c r="P399" s="228">
        <f>O399*H399</f>
        <v>0</v>
      </c>
      <c r="Q399" s="228">
        <v>0.0013628</v>
      </c>
      <c r="R399" s="228">
        <f>Q399*H399</f>
        <v>0.0040883999999999998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136</v>
      </c>
      <c r="AT399" s="230" t="s">
        <v>131</v>
      </c>
      <c r="AU399" s="230" t="s">
        <v>91</v>
      </c>
      <c r="AY399" s="18" t="s">
        <v>129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89</v>
      </c>
      <c r="BK399" s="231">
        <f>ROUND(I399*H399,2)</f>
        <v>0</v>
      </c>
      <c r="BL399" s="18" t="s">
        <v>136</v>
      </c>
      <c r="BM399" s="230" t="s">
        <v>511</v>
      </c>
    </row>
    <row r="400" s="2" customFormat="1" ht="24.15" customHeight="1">
      <c r="A400" s="39"/>
      <c r="B400" s="40"/>
      <c r="C400" s="281" t="s">
        <v>512</v>
      </c>
      <c r="D400" s="281" t="s">
        <v>282</v>
      </c>
      <c r="E400" s="282" t="s">
        <v>513</v>
      </c>
      <c r="F400" s="283" t="s">
        <v>514</v>
      </c>
      <c r="G400" s="284" t="s">
        <v>394</v>
      </c>
      <c r="H400" s="285">
        <v>3</v>
      </c>
      <c r="I400" s="286"/>
      <c r="J400" s="287">
        <f>ROUND(I400*H400,2)</f>
        <v>0</v>
      </c>
      <c r="K400" s="283" t="s">
        <v>135</v>
      </c>
      <c r="L400" s="288"/>
      <c r="M400" s="289" t="s">
        <v>1</v>
      </c>
      <c r="N400" s="290" t="s">
        <v>46</v>
      </c>
      <c r="O400" s="92"/>
      <c r="P400" s="228">
        <f>O400*H400</f>
        <v>0</v>
      </c>
      <c r="Q400" s="228">
        <v>0.042999999999999997</v>
      </c>
      <c r="R400" s="228">
        <f>Q400*H400</f>
        <v>0.129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177</v>
      </c>
      <c r="AT400" s="230" t="s">
        <v>282</v>
      </c>
      <c r="AU400" s="230" t="s">
        <v>91</v>
      </c>
      <c r="AY400" s="18" t="s">
        <v>129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89</v>
      </c>
      <c r="BK400" s="231">
        <f>ROUND(I400*H400,2)</f>
        <v>0</v>
      </c>
      <c r="BL400" s="18" t="s">
        <v>136</v>
      </c>
      <c r="BM400" s="230" t="s">
        <v>515</v>
      </c>
    </row>
    <row r="401" s="2" customFormat="1" ht="49.05" customHeight="1">
      <c r="A401" s="39"/>
      <c r="B401" s="40"/>
      <c r="C401" s="219" t="s">
        <v>516</v>
      </c>
      <c r="D401" s="219" t="s">
        <v>131</v>
      </c>
      <c r="E401" s="220" t="s">
        <v>517</v>
      </c>
      <c r="F401" s="221" t="s">
        <v>518</v>
      </c>
      <c r="G401" s="222" t="s">
        <v>394</v>
      </c>
      <c r="H401" s="223">
        <v>6</v>
      </c>
      <c r="I401" s="224"/>
      <c r="J401" s="225">
        <f>ROUND(I401*H401,2)</f>
        <v>0</v>
      </c>
      <c r="K401" s="221" t="s">
        <v>135</v>
      </c>
      <c r="L401" s="45"/>
      <c r="M401" s="226" t="s">
        <v>1</v>
      </c>
      <c r="N401" s="227" t="s">
        <v>46</v>
      </c>
      <c r="O401" s="92"/>
      <c r="P401" s="228">
        <f>O401*H401</f>
        <v>0</v>
      </c>
      <c r="Q401" s="228">
        <v>0.00165424</v>
      </c>
      <c r="R401" s="228">
        <f>Q401*H401</f>
        <v>0.0099254400000000007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136</v>
      </c>
      <c r="AT401" s="230" t="s">
        <v>131</v>
      </c>
      <c r="AU401" s="230" t="s">
        <v>91</v>
      </c>
      <c r="AY401" s="18" t="s">
        <v>129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89</v>
      </c>
      <c r="BK401" s="231">
        <f>ROUND(I401*H401,2)</f>
        <v>0</v>
      </c>
      <c r="BL401" s="18" t="s">
        <v>136</v>
      </c>
      <c r="BM401" s="230" t="s">
        <v>519</v>
      </c>
    </row>
    <row r="402" s="2" customFormat="1" ht="24.15" customHeight="1">
      <c r="A402" s="39"/>
      <c r="B402" s="40"/>
      <c r="C402" s="281" t="s">
        <v>520</v>
      </c>
      <c r="D402" s="281" t="s">
        <v>282</v>
      </c>
      <c r="E402" s="282" t="s">
        <v>521</v>
      </c>
      <c r="F402" s="283" t="s">
        <v>522</v>
      </c>
      <c r="G402" s="284" t="s">
        <v>394</v>
      </c>
      <c r="H402" s="285">
        <v>6</v>
      </c>
      <c r="I402" s="286"/>
      <c r="J402" s="287">
        <f>ROUND(I402*H402,2)</f>
        <v>0</v>
      </c>
      <c r="K402" s="283" t="s">
        <v>135</v>
      </c>
      <c r="L402" s="288"/>
      <c r="M402" s="289" t="s">
        <v>1</v>
      </c>
      <c r="N402" s="290" t="s">
        <v>46</v>
      </c>
      <c r="O402" s="92"/>
      <c r="P402" s="228">
        <f>O402*H402</f>
        <v>0</v>
      </c>
      <c r="Q402" s="228">
        <v>0.023</v>
      </c>
      <c r="R402" s="228">
        <f>Q402*H402</f>
        <v>0.13800000000000001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177</v>
      </c>
      <c r="AT402" s="230" t="s">
        <v>282</v>
      </c>
      <c r="AU402" s="230" t="s">
        <v>91</v>
      </c>
      <c r="AY402" s="18" t="s">
        <v>129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89</v>
      </c>
      <c r="BK402" s="231">
        <f>ROUND(I402*H402,2)</f>
        <v>0</v>
      </c>
      <c r="BL402" s="18" t="s">
        <v>136</v>
      </c>
      <c r="BM402" s="230" t="s">
        <v>523</v>
      </c>
    </row>
    <row r="403" s="2" customFormat="1" ht="24.15" customHeight="1">
      <c r="A403" s="39"/>
      <c r="B403" s="40"/>
      <c r="C403" s="281" t="s">
        <v>524</v>
      </c>
      <c r="D403" s="281" t="s">
        <v>282</v>
      </c>
      <c r="E403" s="282" t="s">
        <v>525</v>
      </c>
      <c r="F403" s="283" t="s">
        <v>526</v>
      </c>
      <c r="G403" s="284" t="s">
        <v>394</v>
      </c>
      <c r="H403" s="285">
        <v>6</v>
      </c>
      <c r="I403" s="286"/>
      <c r="J403" s="287">
        <f>ROUND(I403*H403,2)</f>
        <v>0</v>
      </c>
      <c r="K403" s="283" t="s">
        <v>1</v>
      </c>
      <c r="L403" s="288"/>
      <c r="M403" s="289" t="s">
        <v>1</v>
      </c>
      <c r="N403" s="290" t="s">
        <v>46</v>
      </c>
      <c r="O403" s="92"/>
      <c r="P403" s="228">
        <f>O403*H403</f>
        <v>0</v>
      </c>
      <c r="Q403" s="228">
        <v>0.0068199999999999997</v>
      </c>
      <c r="R403" s="228">
        <f>Q403*H403</f>
        <v>0.040919999999999998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177</v>
      </c>
      <c r="AT403" s="230" t="s">
        <v>282</v>
      </c>
      <c r="AU403" s="230" t="s">
        <v>91</v>
      </c>
      <c r="AY403" s="18" t="s">
        <v>129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89</v>
      </c>
      <c r="BK403" s="231">
        <f>ROUND(I403*H403,2)</f>
        <v>0</v>
      </c>
      <c r="BL403" s="18" t="s">
        <v>136</v>
      </c>
      <c r="BM403" s="230" t="s">
        <v>527</v>
      </c>
    </row>
    <row r="404" s="2" customFormat="1" ht="37.8" customHeight="1">
      <c r="A404" s="39"/>
      <c r="B404" s="40"/>
      <c r="C404" s="219" t="s">
        <v>528</v>
      </c>
      <c r="D404" s="219" t="s">
        <v>131</v>
      </c>
      <c r="E404" s="220" t="s">
        <v>529</v>
      </c>
      <c r="F404" s="221" t="s">
        <v>530</v>
      </c>
      <c r="G404" s="222" t="s">
        <v>394</v>
      </c>
      <c r="H404" s="223">
        <v>3</v>
      </c>
      <c r="I404" s="224"/>
      <c r="J404" s="225">
        <f>ROUND(I404*H404,2)</f>
        <v>0</v>
      </c>
      <c r="K404" s="221" t="s">
        <v>135</v>
      </c>
      <c r="L404" s="45"/>
      <c r="M404" s="226" t="s">
        <v>1</v>
      </c>
      <c r="N404" s="227" t="s">
        <v>46</v>
      </c>
      <c r="O404" s="92"/>
      <c r="P404" s="228">
        <f>O404*H404</f>
        <v>0</v>
      </c>
      <c r="Q404" s="228">
        <v>0.0017561600000000001</v>
      </c>
      <c r="R404" s="228">
        <f>Q404*H404</f>
        <v>0.0052684800000000007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136</v>
      </c>
      <c r="AT404" s="230" t="s">
        <v>131</v>
      </c>
      <c r="AU404" s="230" t="s">
        <v>91</v>
      </c>
      <c r="AY404" s="18" t="s">
        <v>129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89</v>
      </c>
      <c r="BK404" s="231">
        <f>ROUND(I404*H404,2)</f>
        <v>0</v>
      </c>
      <c r="BL404" s="18" t="s">
        <v>136</v>
      </c>
      <c r="BM404" s="230" t="s">
        <v>531</v>
      </c>
    </row>
    <row r="405" s="2" customFormat="1" ht="24.15" customHeight="1">
      <c r="A405" s="39"/>
      <c r="B405" s="40"/>
      <c r="C405" s="281" t="s">
        <v>532</v>
      </c>
      <c r="D405" s="281" t="s">
        <v>282</v>
      </c>
      <c r="E405" s="282" t="s">
        <v>533</v>
      </c>
      <c r="F405" s="283" t="s">
        <v>534</v>
      </c>
      <c r="G405" s="284" t="s">
        <v>394</v>
      </c>
      <c r="H405" s="285">
        <v>3</v>
      </c>
      <c r="I405" s="286"/>
      <c r="J405" s="287">
        <f>ROUND(I405*H405,2)</f>
        <v>0</v>
      </c>
      <c r="K405" s="283" t="s">
        <v>135</v>
      </c>
      <c r="L405" s="288"/>
      <c r="M405" s="289" t="s">
        <v>1</v>
      </c>
      <c r="N405" s="290" t="s">
        <v>46</v>
      </c>
      <c r="O405" s="92"/>
      <c r="P405" s="228">
        <f>O405*H405</f>
        <v>0</v>
      </c>
      <c r="Q405" s="228">
        <v>0.01</v>
      </c>
      <c r="R405" s="228">
        <f>Q405*H405</f>
        <v>0.029999999999999999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177</v>
      </c>
      <c r="AT405" s="230" t="s">
        <v>282</v>
      </c>
      <c r="AU405" s="230" t="s">
        <v>91</v>
      </c>
      <c r="AY405" s="18" t="s">
        <v>129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89</v>
      </c>
      <c r="BK405" s="231">
        <f>ROUND(I405*H405,2)</f>
        <v>0</v>
      </c>
      <c r="BL405" s="18" t="s">
        <v>136</v>
      </c>
      <c r="BM405" s="230" t="s">
        <v>535</v>
      </c>
    </row>
    <row r="406" s="2" customFormat="1" ht="21.75" customHeight="1">
      <c r="A406" s="39"/>
      <c r="B406" s="40"/>
      <c r="C406" s="219" t="s">
        <v>536</v>
      </c>
      <c r="D406" s="219" t="s">
        <v>131</v>
      </c>
      <c r="E406" s="220" t="s">
        <v>537</v>
      </c>
      <c r="F406" s="221" t="s">
        <v>538</v>
      </c>
      <c r="G406" s="222" t="s">
        <v>186</v>
      </c>
      <c r="H406" s="223">
        <v>524</v>
      </c>
      <c r="I406" s="224"/>
      <c r="J406" s="225">
        <f>ROUND(I406*H406,2)</f>
        <v>0</v>
      </c>
      <c r="K406" s="221" t="s">
        <v>135</v>
      </c>
      <c r="L406" s="45"/>
      <c r="M406" s="226" t="s">
        <v>1</v>
      </c>
      <c r="N406" s="227" t="s">
        <v>46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136</v>
      </c>
      <c r="AT406" s="230" t="s">
        <v>131</v>
      </c>
      <c r="AU406" s="230" t="s">
        <v>91</v>
      </c>
      <c r="AY406" s="18" t="s">
        <v>129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89</v>
      </c>
      <c r="BK406" s="231">
        <f>ROUND(I406*H406,2)</f>
        <v>0</v>
      </c>
      <c r="BL406" s="18" t="s">
        <v>136</v>
      </c>
      <c r="BM406" s="230" t="s">
        <v>539</v>
      </c>
    </row>
    <row r="407" s="2" customFormat="1" ht="24.15" customHeight="1">
      <c r="A407" s="39"/>
      <c r="B407" s="40"/>
      <c r="C407" s="219" t="s">
        <v>540</v>
      </c>
      <c r="D407" s="219" t="s">
        <v>131</v>
      </c>
      <c r="E407" s="220" t="s">
        <v>541</v>
      </c>
      <c r="F407" s="221" t="s">
        <v>542</v>
      </c>
      <c r="G407" s="222" t="s">
        <v>186</v>
      </c>
      <c r="H407" s="223">
        <v>524</v>
      </c>
      <c r="I407" s="224"/>
      <c r="J407" s="225">
        <f>ROUND(I407*H407,2)</f>
        <v>0</v>
      </c>
      <c r="K407" s="221" t="s">
        <v>135</v>
      </c>
      <c r="L407" s="45"/>
      <c r="M407" s="226" t="s">
        <v>1</v>
      </c>
      <c r="N407" s="227" t="s">
        <v>46</v>
      </c>
      <c r="O407" s="92"/>
      <c r="P407" s="228">
        <f>O407*H407</f>
        <v>0</v>
      </c>
      <c r="Q407" s="228">
        <v>5.5000000000000003E-07</v>
      </c>
      <c r="R407" s="228">
        <f>Q407*H407</f>
        <v>0.00028820000000000001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136</v>
      </c>
      <c r="AT407" s="230" t="s">
        <v>131</v>
      </c>
      <c r="AU407" s="230" t="s">
        <v>91</v>
      </c>
      <c r="AY407" s="18" t="s">
        <v>129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89</v>
      </c>
      <c r="BK407" s="231">
        <f>ROUND(I407*H407,2)</f>
        <v>0</v>
      </c>
      <c r="BL407" s="18" t="s">
        <v>136</v>
      </c>
      <c r="BM407" s="230" t="s">
        <v>543</v>
      </c>
    </row>
    <row r="408" s="2" customFormat="1" ht="24.15" customHeight="1">
      <c r="A408" s="39"/>
      <c r="B408" s="40"/>
      <c r="C408" s="219" t="s">
        <v>544</v>
      </c>
      <c r="D408" s="219" t="s">
        <v>131</v>
      </c>
      <c r="E408" s="220" t="s">
        <v>545</v>
      </c>
      <c r="F408" s="221" t="s">
        <v>546</v>
      </c>
      <c r="G408" s="222" t="s">
        <v>394</v>
      </c>
      <c r="H408" s="223">
        <v>8</v>
      </c>
      <c r="I408" s="224"/>
      <c r="J408" s="225">
        <f>ROUND(I408*H408,2)</f>
        <v>0</v>
      </c>
      <c r="K408" s="221" t="s">
        <v>135</v>
      </c>
      <c r="L408" s="45"/>
      <c r="M408" s="226" t="s">
        <v>1</v>
      </c>
      <c r="N408" s="227" t="s">
        <v>46</v>
      </c>
      <c r="O408" s="92"/>
      <c r="P408" s="228">
        <f>O408*H408</f>
        <v>0</v>
      </c>
      <c r="Q408" s="228">
        <v>0.45937290600000003</v>
      </c>
      <c r="R408" s="228">
        <f>Q408*H408</f>
        <v>3.6749832480000002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136</v>
      </c>
      <c r="AT408" s="230" t="s">
        <v>131</v>
      </c>
      <c r="AU408" s="230" t="s">
        <v>91</v>
      </c>
      <c r="AY408" s="18" t="s">
        <v>129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89</v>
      </c>
      <c r="BK408" s="231">
        <f>ROUND(I408*H408,2)</f>
        <v>0</v>
      </c>
      <c r="BL408" s="18" t="s">
        <v>136</v>
      </c>
      <c r="BM408" s="230" t="s">
        <v>547</v>
      </c>
    </row>
    <row r="409" s="2" customFormat="1" ht="16.5" customHeight="1">
      <c r="A409" s="39"/>
      <c r="B409" s="40"/>
      <c r="C409" s="219" t="s">
        <v>548</v>
      </c>
      <c r="D409" s="219" t="s">
        <v>131</v>
      </c>
      <c r="E409" s="220" t="s">
        <v>549</v>
      </c>
      <c r="F409" s="221" t="s">
        <v>550</v>
      </c>
      <c r="G409" s="222" t="s">
        <v>394</v>
      </c>
      <c r="H409" s="223">
        <v>26</v>
      </c>
      <c r="I409" s="224"/>
      <c r="J409" s="225">
        <f>ROUND(I409*H409,2)</f>
        <v>0</v>
      </c>
      <c r="K409" s="221" t="s">
        <v>135</v>
      </c>
      <c r="L409" s="45"/>
      <c r="M409" s="226" t="s">
        <v>1</v>
      </c>
      <c r="N409" s="227" t="s">
        <v>46</v>
      </c>
      <c r="O409" s="92"/>
      <c r="P409" s="228">
        <f>O409*H409</f>
        <v>0</v>
      </c>
      <c r="Q409" s="228">
        <v>0.040000000000000001</v>
      </c>
      <c r="R409" s="228">
        <f>Q409*H409</f>
        <v>1.04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136</v>
      </c>
      <c r="AT409" s="230" t="s">
        <v>131</v>
      </c>
      <c r="AU409" s="230" t="s">
        <v>91</v>
      </c>
      <c r="AY409" s="18" t="s">
        <v>129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89</v>
      </c>
      <c r="BK409" s="231">
        <f>ROUND(I409*H409,2)</f>
        <v>0</v>
      </c>
      <c r="BL409" s="18" t="s">
        <v>136</v>
      </c>
      <c r="BM409" s="230" t="s">
        <v>551</v>
      </c>
    </row>
    <row r="410" s="2" customFormat="1" ht="16.5" customHeight="1">
      <c r="A410" s="39"/>
      <c r="B410" s="40"/>
      <c r="C410" s="281" t="s">
        <v>552</v>
      </c>
      <c r="D410" s="281" t="s">
        <v>282</v>
      </c>
      <c r="E410" s="282" t="s">
        <v>553</v>
      </c>
      <c r="F410" s="283" t="s">
        <v>554</v>
      </c>
      <c r="G410" s="284" t="s">
        <v>394</v>
      </c>
      <c r="H410" s="285">
        <v>26</v>
      </c>
      <c r="I410" s="286"/>
      <c r="J410" s="287">
        <f>ROUND(I410*H410,2)</f>
        <v>0</v>
      </c>
      <c r="K410" s="283" t="s">
        <v>135</v>
      </c>
      <c r="L410" s="288"/>
      <c r="M410" s="289" t="s">
        <v>1</v>
      </c>
      <c r="N410" s="290" t="s">
        <v>46</v>
      </c>
      <c r="O410" s="92"/>
      <c r="P410" s="228">
        <f>O410*H410</f>
        <v>0</v>
      </c>
      <c r="Q410" s="228">
        <v>0.0073000000000000001</v>
      </c>
      <c r="R410" s="228">
        <f>Q410*H410</f>
        <v>0.1898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177</v>
      </c>
      <c r="AT410" s="230" t="s">
        <v>282</v>
      </c>
      <c r="AU410" s="230" t="s">
        <v>91</v>
      </c>
      <c r="AY410" s="18" t="s">
        <v>129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89</v>
      </c>
      <c r="BK410" s="231">
        <f>ROUND(I410*H410,2)</f>
        <v>0</v>
      </c>
      <c r="BL410" s="18" t="s">
        <v>136</v>
      </c>
      <c r="BM410" s="230" t="s">
        <v>555</v>
      </c>
    </row>
    <row r="411" s="2" customFormat="1" ht="24.15" customHeight="1">
      <c r="A411" s="39"/>
      <c r="B411" s="40"/>
      <c r="C411" s="281" t="s">
        <v>556</v>
      </c>
      <c r="D411" s="281" t="s">
        <v>282</v>
      </c>
      <c r="E411" s="282" t="s">
        <v>557</v>
      </c>
      <c r="F411" s="283" t="s">
        <v>558</v>
      </c>
      <c r="G411" s="284" t="s">
        <v>394</v>
      </c>
      <c r="H411" s="285">
        <v>26</v>
      </c>
      <c r="I411" s="286"/>
      <c r="J411" s="287">
        <f>ROUND(I411*H411,2)</f>
        <v>0</v>
      </c>
      <c r="K411" s="283" t="s">
        <v>135</v>
      </c>
      <c r="L411" s="288"/>
      <c r="M411" s="289" t="s">
        <v>1</v>
      </c>
      <c r="N411" s="290" t="s">
        <v>46</v>
      </c>
      <c r="O411" s="92"/>
      <c r="P411" s="228">
        <f>O411*H411</f>
        <v>0</v>
      </c>
      <c r="Q411" s="228">
        <v>0.00029999999999999997</v>
      </c>
      <c r="R411" s="228">
        <f>Q411*H411</f>
        <v>0.0077999999999999996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177</v>
      </c>
      <c r="AT411" s="230" t="s">
        <v>282</v>
      </c>
      <c r="AU411" s="230" t="s">
        <v>91</v>
      </c>
      <c r="AY411" s="18" t="s">
        <v>129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89</v>
      </c>
      <c r="BK411" s="231">
        <f>ROUND(I411*H411,2)</f>
        <v>0</v>
      </c>
      <c r="BL411" s="18" t="s">
        <v>136</v>
      </c>
      <c r="BM411" s="230" t="s">
        <v>559</v>
      </c>
    </row>
    <row r="412" s="2" customFormat="1" ht="16.5" customHeight="1">
      <c r="A412" s="39"/>
      <c r="B412" s="40"/>
      <c r="C412" s="219" t="s">
        <v>560</v>
      </c>
      <c r="D412" s="219" t="s">
        <v>131</v>
      </c>
      <c r="E412" s="220" t="s">
        <v>561</v>
      </c>
      <c r="F412" s="221" t="s">
        <v>562</v>
      </c>
      <c r="G412" s="222" t="s">
        <v>394</v>
      </c>
      <c r="H412" s="223">
        <v>9</v>
      </c>
      <c r="I412" s="224"/>
      <c r="J412" s="225">
        <f>ROUND(I412*H412,2)</f>
        <v>0</v>
      </c>
      <c r="K412" s="221" t="s">
        <v>135</v>
      </c>
      <c r="L412" s="45"/>
      <c r="M412" s="226" t="s">
        <v>1</v>
      </c>
      <c r="N412" s="227" t="s">
        <v>46</v>
      </c>
      <c r="O412" s="92"/>
      <c r="P412" s="228">
        <f>O412*H412</f>
        <v>0</v>
      </c>
      <c r="Q412" s="228">
        <v>0.040000000000000001</v>
      </c>
      <c r="R412" s="228">
        <f>Q412*H412</f>
        <v>0.35999999999999999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136</v>
      </c>
      <c r="AT412" s="230" t="s">
        <v>131</v>
      </c>
      <c r="AU412" s="230" t="s">
        <v>91</v>
      </c>
      <c r="AY412" s="18" t="s">
        <v>129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89</v>
      </c>
      <c r="BK412" s="231">
        <f>ROUND(I412*H412,2)</f>
        <v>0</v>
      </c>
      <c r="BL412" s="18" t="s">
        <v>136</v>
      </c>
      <c r="BM412" s="230" t="s">
        <v>563</v>
      </c>
    </row>
    <row r="413" s="2" customFormat="1" ht="24.15" customHeight="1">
      <c r="A413" s="39"/>
      <c r="B413" s="40"/>
      <c r="C413" s="281" t="s">
        <v>564</v>
      </c>
      <c r="D413" s="281" t="s">
        <v>282</v>
      </c>
      <c r="E413" s="282" t="s">
        <v>565</v>
      </c>
      <c r="F413" s="283" t="s">
        <v>566</v>
      </c>
      <c r="G413" s="284" t="s">
        <v>394</v>
      </c>
      <c r="H413" s="285">
        <v>9</v>
      </c>
      <c r="I413" s="286"/>
      <c r="J413" s="287">
        <f>ROUND(I413*H413,2)</f>
        <v>0</v>
      </c>
      <c r="K413" s="283" t="s">
        <v>1</v>
      </c>
      <c r="L413" s="288"/>
      <c r="M413" s="289" t="s">
        <v>1</v>
      </c>
      <c r="N413" s="290" t="s">
        <v>46</v>
      </c>
      <c r="O413" s="92"/>
      <c r="P413" s="228">
        <f>O413*H413</f>
        <v>0</v>
      </c>
      <c r="Q413" s="228">
        <v>0.013299999999999999</v>
      </c>
      <c r="R413" s="228">
        <f>Q413*H413</f>
        <v>0.1197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177</v>
      </c>
      <c r="AT413" s="230" t="s">
        <v>282</v>
      </c>
      <c r="AU413" s="230" t="s">
        <v>91</v>
      </c>
      <c r="AY413" s="18" t="s">
        <v>129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89</v>
      </c>
      <c r="BK413" s="231">
        <f>ROUND(I413*H413,2)</f>
        <v>0</v>
      </c>
      <c r="BL413" s="18" t="s">
        <v>136</v>
      </c>
      <c r="BM413" s="230" t="s">
        <v>567</v>
      </c>
    </row>
    <row r="414" s="2" customFormat="1" ht="24.15" customHeight="1">
      <c r="A414" s="39"/>
      <c r="B414" s="40"/>
      <c r="C414" s="281" t="s">
        <v>568</v>
      </c>
      <c r="D414" s="281" t="s">
        <v>282</v>
      </c>
      <c r="E414" s="282" t="s">
        <v>569</v>
      </c>
      <c r="F414" s="283" t="s">
        <v>570</v>
      </c>
      <c r="G414" s="284" t="s">
        <v>394</v>
      </c>
      <c r="H414" s="285">
        <v>9</v>
      </c>
      <c r="I414" s="286"/>
      <c r="J414" s="287">
        <f>ROUND(I414*H414,2)</f>
        <v>0</v>
      </c>
      <c r="K414" s="283" t="s">
        <v>135</v>
      </c>
      <c r="L414" s="288"/>
      <c r="M414" s="289" t="s">
        <v>1</v>
      </c>
      <c r="N414" s="290" t="s">
        <v>46</v>
      </c>
      <c r="O414" s="92"/>
      <c r="P414" s="228">
        <f>O414*H414</f>
        <v>0</v>
      </c>
      <c r="Q414" s="228">
        <v>0.00029999999999999997</v>
      </c>
      <c r="R414" s="228">
        <f>Q414*H414</f>
        <v>0.0026999999999999997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177</v>
      </c>
      <c r="AT414" s="230" t="s">
        <v>282</v>
      </c>
      <c r="AU414" s="230" t="s">
        <v>91</v>
      </c>
      <c r="AY414" s="18" t="s">
        <v>129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89</v>
      </c>
      <c r="BK414" s="231">
        <f>ROUND(I414*H414,2)</f>
        <v>0</v>
      </c>
      <c r="BL414" s="18" t="s">
        <v>136</v>
      </c>
      <c r="BM414" s="230" t="s">
        <v>571</v>
      </c>
    </row>
    <row r="415" s="2" customFormat="1" ht="16.5" customHeight="1">
      <c r="A415" s="39"/>
      <c r="B415" s="40"/>
      <c r="C415" s="219" t="s">
        <v>572</v>
      </c>
      <c r="D415" s="219" t="s">
        <v>131</v>
      </c>
      <c r="E415" s="220" t="s">
        <v>573</v>
      </c>
      <c r="F415" s="221" t="s">
        <v>574</v>
      </c>
      <c r="G415" s="222" t="s">
        <v>394</v>
      </c>
      <c r="H415" s="223">
        <v>3</v>
      </c>
      <c r="I415" s="224"/>
      <c r="J415" s="225">
        <f>ROUND(I415*H415,2)</f>
        <v>0</v>
      </c>
      <c r="K415" s="221" t="s">
        <v>135</v>
      </c>
      <c r="L415" s="45"/>
      <c r="M415" s="226" t="s">
        <v>1</v>
      </c>
      <c r="N415" s="227" t="s">
        <v>46</v>
      </c>
      <c r="O415" s="92"/>
      <c r="P415" s="228">
        <f>O415*H415</f>
        <v>0</v>
      </c>
      <c r="Q415" s="228">
        <v>0.050000000000000003</v>
      </c>
      <c r="R415" s="228">
        <f>Q415*H415</f>
        <v>0.15000000000000002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136</v>
      </c>
      <c r="AT415" s="230" t="s">
        <v>131</v>
      </c>
      <c r="AU415" s="230" t="s">
        <v>91</v>
      </c>
      <c r="AY415" s="18" t="s">
        <v>129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89</v>
      </c>
      <c r="BK415" s="231">
        <f>ROUND(I415*H415,2)</f>
        <v>0</v>
      </c>
      <c r="BL415" s="18" t="s">
        <v>136</v>
      </c>
      <c r="BM415" s="230" t="s">
        <v>575</v>
      </c>
    </row>
    <row r="416" s="2" customFormat="1" ht="21.75" customHeight="1">
      <c r="A416" s="39"/>
      <c r="B416" s="40"/>
      <c r="C416" s="281" t="s">
        <v>576</v>
      </c>
      <c r="D416" s="281" t="s">
        <v>282</v>
      </c>
      <c r="E416" s="282" t="s">
        <v>577</v>
      </c>
      <c r="F416" s="283" t="s">
        <v>578</v>
      </c>
      <c r="G416" s="284" t="s">
        <v>394</v>
      </c>
      <c r="H416" s="285">
        <v>3</v>
      </c>
      <c r="I416" s="286"/>
      <c r="J416" s="287">
        <f>ROUND(I416*H416,2)</f>
        <v>0</v>
      </c>
      <c r="K416" s="283" t="s">
        <v>1</v>
      </c>
      <c r="L416" s="288"/>
      <c r="M416" s="289" t="s">
        <v>1</v>
      </c>
      <c r="N416" s="290" t="s">
        <v>46</v>
      </c>
      <c r="O416" s="92"/>
      <c r="P416" s="228">
        <f>O416*H416</f>
        <v>0</v>
      </c>
      <c r="Q416" s="228">
        <v>0.029499999999999998</v>
      </c>
      <c r="R416" s="228">
        <f>Q416*H416</f>
        <v>0.088499999999999995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177</v>
      </c>
      <c r="AT416" s="230" t="s">
        <v>282</v>
      </c>
      <c r="AU416" s="230" t="s">
        <v>91</v>
      </c>
      <c r="AY416" s="18" t="s">
        <v>129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89</v>
      </c>
      <c r="BK416" s="231">
        <f>ROUND(I416*H416,2)</f>
        <v>0</v>
      </c>
      <c r="BL416" s="18" t="s">
        <v>136</v>
      </c>
      <c r="BM416" s="230" t="s">
        <v>579</v>
      </c>
    </row>
    <row r="417" s="2" customFormat="1" ht="24.15" customHeight="1">
      <c r="A417" s="39"/>
      <c r="B417" s="40"/>
      <c r="C417" s="281" t="s">
        <v>580</v>
      </c>
      <c r="D417" s="281" t="s">
        <v>282</v>
      </c>
      <c r="E417" s="282" t="s">
        <v>581</v>
      </c>
      <c r="F417" s="283" t="s">
        <v>582</v>
      </c>
      <c r="G417" s="284" t="s">
        <v>394</v>
      </c>
      <c r="H417" s="285">
        <v>3</v>
      </c>
      <c r="I417" s="286"/>
      <c r="J417" s="287">
        <f>ROUND(I417*H417,2)</f>
        <v>0</v>
      </c>
      <c r="K417" s="283" t="s">
        <v>135</v>
      </c>
      <c r="L417" s="288"/>
      <c r="M417" s="289" t="s">
        <v>1</v>
      </c>
      <c r="N417" s="290" t="s">
        <v>46</v>
      </c>
      <c r="O417" s="92"/>
      <c r="P417" s="228">
        <f>O417*H417</f>
        <v>0</v>
      </c>
      <c r="Q417" s="228">
        <v>0.0025000000000000001</v>
      </c>
      <c r="R417" s="228">
        <f>Q417*H417</f>
        <v>0.0074999999999999997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177</v>
      </c>
      <c r="AT417" s="230" t="s">
        <v>282</v>
      </c>
      <c r="AU417" s="230" t="s">
        <v>91</v>
      </c>
      <c r="AY417" s="18" t="s">
        <v>129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89</v>
      </c>
      <c r="BK417" s="231">
        <f>ROUND(I417*H417,2)</f>
        <v>0</v>
      </c>
      <c r="BL417" s="18" t="s">
        <v>136</v>
      </c>
      <c r="BM417" s="230" t="s">
        <v>583</v>
      </c>
    </row>
    <row r="418" s="2" customFormat="1" ht="33" customHeight="1">
      <c r="A418" s="39"/>
      <c r="B418" s="40"/>
      <c r="C418" s="219" t="s">
        <v>584</v>
      </c>
      <c r="D418" s="219" t="s">
        <v>131</v>
      </c>
      <c r="E418" s="220" t="s">
        <v>585</v>
      </c>
      <c r="F418" s="221" t="s">
        <v>586</v>
      </c>
      <c r="G418" s="222" t="s">
        <v>394</v>
      </c>
      <c r="H418" s="223">
        <v>3</v>
      </c>
      <c r="I418" s="224"/>
      <c r="J418" s="225">
        <f>ROUND(I418*H418,2)</f>
        <v>0</v>
      </c>
      <c r="K418" s="221" t="s">
        <v>135</v>
      </c>
      <c r="L418" s="45"/>
      <c r="M418" s="226" t="s">
        <v>1</v>
      </c>
      <c r="N418" s="227" t="s">
        <v>46</v>
      </c>
      <c r="O418" s="92"/>
      <c r="P418" s="228">
        <f>O418*H418</f>
        <v>0</v>
      </c>
      <c r="Q418" s="228">
        <v>0.00015799999999999999</v>
      </c>
      <c r="R418" s="228">
        <f>Q418*H418</f>
        <v>0.00047399999999999997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136</v>
      </c>
      <c r="AT418" s="230" t="s">
        <v>131</v>
      </c>
      <c r="AU418" s="230" t="s">
        <v>91</v>
      </c>
      <c r="AY418" s="18" t="s">
        <v>129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89</v>
      </c>
      <c r="BK418" s="231">
        <f>ROUND(I418*H418,2)</f>
        <v>0</v>
      </c>
      <c r="BL418" s="18" t="s">
        <v>136</v>
      </c>
      <c r="BM418" s="230" t="s">
        <v>587</v>
      </c>
    </row>
    <row r="419" s="2" customFormat="1" ht="24.15" customHeight="1">
      <c r="A419" s="39"/>
      <c r="B419" s="40"/>
      <c r="C419" s="281" t="s">
        <v>588</v>
      </c>
      <c r="D419" s="281" t="s">
        <v>282</v>
      </c>
      <c r="E419" s="282" t="s">
        <v>589</v>
      </c>
      <c r="F419" s="283" t="s">
        <v>590</v>
      </c>
      <c r="G419" s="284" t="s">
        <v>186</v>
      </c>
      <c r="H419" s="285">
        <v>6</v>
      </c>
      <c r="I419" s="286"/>
      <c r="J419" s="287">
        <f>ROUND(I419*H419,2)</f>
        <v>0</v>
      </c>
      <c r="K419" s="283" t="s">
        <v>135</v>
      </c>
      <c r="L419" s="288"/>
      <c r="M419" s="289" t="s">
        <v>1</v>
      </c>
      <c r="N419" s="290" t="s">
        <v>46</v>
      </c>
      <c r="O419" s="92"/>
      <c r="P419" s="228">
        <f>O419*H419</f>
        <v>0</v>
      </c>
      <c r="Q419" s="228">
        <v>0.0029299999999999999</v>
      </c>
      <c r="R419" s="228">
        <f>Q419*H419</f>
        <v>0.017579999999999998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177</v>
      </c>
      <c r="AT419" s="230" t="s">
        <v>282</v>
      </c>
      <c r="AU419" s="230" t="s">
        <v>91</v>
      </c>
      <c r="AY419" s="18" t="s">
        <v>129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89</v>
      </c>
      <c r="BK419" s="231">
        <f>ROUND(I419*H419,2)</f>
        <v>0</v>
      </c>
      <c r="BL419" s="18" t="s">
        <v>136</v>
      </c>
      <c r="BM419" s="230" t="s">
        <v>591</v>
      </c>
    </row>
    <row r="420" s="13" customFormat="1">
      <c r="A420" s="13"/>
      <c r="B420" s="232"/>
      <c r="C420" s="233"/>
      <c r="D420" s="234" t="s">
        <v>138</v>
      </c>
      <c r="E420" s="235" t="s">
        <v>1</v>
      </c>
      <c r="F420" s="236" t="s">
        <v>592</v>
      </c>
      <c r="G420" s="233"/>
      <c r="H420" s="237">
        <v>6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138</v>
      </c>
      <c r="AU420" s="243" t="s">
        <v>91</v>
      </c>
      <c r="AV420" s="13" t="s">
        <v>91</v>
      </c>
      <c r="AW420" s="13" t="s">
        <v>36</v>
      </c>
      <c r="AX420" s="13" t="s">
        <v>89</v>
      </c>
      <c r="AY420" s="243" t="s">
        <v>129</v>
      </c>
    </row>
    <row r="421" s="2" customFormat="1" ht="16.5" customHeight="1">
      <c r="A421" s="39"/>
      <c r="B421" s="40"/>
      <c r="C421" s="281" t="s">
        <v>593</v>
      </c>
      <c r="D421" s="281" t="s">
        <v>282</v>
      </c>
      <c r="E421" s="282" t="s">
        <v>594</v>
      </c>
      <c r="F421" s="283" t="s">
        <v>595</v>
      </c>
      <c r="G421" s="284" t="s">
        <v>394</v>
      </c>
      <c r="H421" s="285">
        <v>3</v>
      </c>
      <c r="I421" s="286"/>
      <c r="J421" s="287">
        <f>ROUND(I421*H421,2)</f>
        <v>0</v>
      </c>
      <c r="K421" s="283" t="s">
        <v>135</v>
      </c>
      <c r="L421" s="288"/>
      <c r="M421" s="289" t="s">
        <v>1</v>
      </c>
      <c r="N421" s="290" t="s">
        <v>46</v>
      </c>
      <c r="O421" s="92"/>
      <c r="P421" s="228">
        <f>O421*H421</f>
        <v>0</v>
      </c>
      <c r="Q421" s="228">
        <v>0.10100000000000001</v>
      </c>
      <c r="R421" s="228">
        <f>Q421*H421</f>
        <v>0.30300000000000005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177</v>
      </c>
      <c r="AT421" s="230" t="s">
        <v>282</v>
      </c>
      <c r="AU421" s="230" t="s">
        <v>91</v>
      </c>
      <c r="AY421" s="18" t="s">
        <v>129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89</v>
      </c>
      <c r="BK421" s="231">
        <f>ROUND(I421*H421,2)</f>
        <v>0</v>
      </c>
      <c r="BL421" s="18" t="s">
        <v>136</v>
      </c>
      <c r="BM421" s="230" t="s">
        <v>596</v>
      </c>
    </row>
    <row r="422" s="2" customFormat="1" ht="16.5" customHeight="1">
      <c r="A422" s="39"/>
      <c r="B422" s="40"/>
      <c r="C422" s="219" t="s">
        <v>597</v>
      </c>
      <c r="D422" s="219" t="s">
        <v>131</v>
      </c>
      <c r="E422" s="220" t="s">
        <v>598</v>
      </c>
      <c r="F422" s="221" t="s">
        <v>599</v>
      </c>
      <c r="G422" s="222" t="s">
        <v>186</v>
      </c>
      <c r="H422" s="223">
        <v>524</v>
      </c>
      <c r="I422" s="224"/>
      <c r="J422" s="225">
        <f>ROUND(I422*H422,2)</f>
        <v>0</v>
      </c>
      <c r="K422" s="221" t="s">
        <v>135</v>
      </c>
      <c r="L422" s="45"/>
      <c r="M422" s="226" t="s">
        <v>1</v>
      </c>
      <c r="N422" s="227" t="s">
        <v>46</v>
      </c>
      <c r="O422" s="92"/>
      <c r="P422" s="228">
        <f>O422*H422</f>
        <v>0</v>
      </c>
      <c r="Q422" s="228">
        <v>0.00019236000000000001</v>
      </c>
      <c r="R422" s="228">
        <f>Q422*H422</f>
        <v>0.10079664000000001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136</v>
      </c>
      <c r="AT422" s="230" t="s">
        <v>131</v>
      </c>
      <c r="AU422" s="230" t="s">
        <v>91</v>
      </c>
      <c r="AY422" s="18" t="s">
        <v>129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89</v>
      </c>
      <c r="BK422" s="231">
        <f>ROUND(I422*H422,2)</f>
        <v>0</v>
      </c>
      <c r="BL422" s="18" t="s">
        <v>136</v>
      </c>
      <c r="BM422" s="230" t="s">
        <v>600</v>
      </c>
    </row>
    <row r="423" s="2" customFormat="1" ht="24.15" customHeight="1">
      <c r="A423" s="39"/>
      <c r="B423" s="40"/>
      <c r="C423" s="219" t="s">
        <v>601</v>
      </c>
      <c r="D423" s="219" t="s">
        <v>131</v>
      </c>
      <c r="E423" s="220" t="s">
        <v>602</v>
      </c>
      <c r="F423" s="221" t="s">
        <v>603</v>
      </c>
      <c r="G423" s="222" t="s">
        <v>186</v>
      </c>
      <c r="H423" s="223">
        <v>524</v>
      </c>
      <c r="I423" s="224"/>
      <c r="J423" s="225">
        <f>ROUND(I423*H423,2)</f>
        <v>0</v>
      </c>
      <c r="K423" s="221" t="s">
        <v>135</v>
      </c>
      <c r="L423" s="45"/>
      <c r="M423" s="226" t="s">
        <v>1</v>
      </c>
      <c r="N423" s="227" t="s">
        <v>46</v>
      </c>
      <c r="O423" s="92"/>
      <c r="P423" s="228">
        <f>O423*H423</f>
        <v>0</v>
      </c>
      <c r="Q423" s="228">
        <v>9.4500000000000007E-05</v>
      </c>
      <c r="R423" s="228">
        <f>Q423*H423</f>
        <v>0.049518000000000006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136</v>
      </c>
      <c r="AT423" s="230" t="s">
        <v>131</v>
      </c>
      <c r="AU423" s="230" t="s">
        <v>91</v>
      </c>
      <c r="AY423" s="18" t="s">
        <v>129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89</v>
      </c>
      <c r="BK423" s="231">
        <f>ROUND(I423*H423,2)</f>
        <v>0</v>
      </c>
      <c r="BL423" s="18" t="s">
        <v>136</v>
      </c>
      <c r="BM423" s="230" t="s">
        <v>604</v>
      </c>
    </row>
    <row r="424" s="2" customFormat="1" ht="24.15" customHeight="1">
      <c r="A424" s="39"/>
      <c r="B424" s="40"/>
      <c r="C424" s="219" t="s">
        <v>605</v>
      </c>
      <c r="D424" s="219" t="s">
        <v>131</v>
      </c>
      <c r="E424" s="220" t="s">
        <v>606</v>
      </c>
      <c r="F424" s="221" t="s">
        <v>607</v>
      </c>
      <c r="G424" s="222" t="s">
        <v>394</v>
      </c>
      <c r="H424" s="223">
        <v>19</v>
      </c>
      <c r="I424" s="224"/>
      <c r="J424" s="225">
        <f>ROUND(I424*H424,2)</f>
        <v>0</v>
      </c>
      <c r="K424" s="221" t="s">
        <v>1</v>
      </c>
      <c r="L424" s="45"/>
      <c r="M424" s="226" t="s">
        <v>1</v>
      </c>
      <c r="N424" s="227" t="s">
        <v>46</v>
      </c>
      <c r="O424" s="92"/>
      <c r="P424" s="228">
        <f>O424*H424</f>
        <v>0</v>
      </c>
      <c r="Q424" s="228">
        <v>0.00014999999999999999</v>
      </c>
      <c r="R424" s="228">
        <f>Q424*H424</f>
        <v>0.0028499999999999997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136</v>
      </c>
      <c r="AT424" s="230" t="s">
        <v>131</v>
      </c>
      <c r="AU424" s="230" t="s">
        <v>91</v>
      </c>
      <c r="AY424" s="18" t="s">
        <v>129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89</v>
      </c>
      <c r="BK424" s="231">
        <f>ROUND(I424*H424,2)</f>
        <v>0</v>
      </c>
      <c r="BL424" s="18" t="s">
        <v>136</v>
      </c>
      <c r="BM424" s="230" t="s">
        <v>608</v>
      </c>
    </row>
    <row r="425" s="14" customFormat="1">
      <c r="A425" s="14"/>
      <c r="B425" s="244"/>
      <c r="C425" s="245"/>
      <c r="D425" s="234" t="s">
        <v>138</v>
      </c>
      <c r="E425" s="246" t="s">
        <v>1</v>
      </c>
      <c r="F425" s="247" t="s">
        <v>609</v>
      </c>
      <c r="G425" s="245"/>
      <c r="H425" s="246" t="s">
        <v>1</v>
      </c>
      <c r="I425" s="248"/>
      <c r="J425" s="245"/>
      <c r="K425" s="245"/>
      <c r="L425" s="249"/>
      <c r="M425" s="250"/>
      <c r="N425" s="251"/>
      <c r="O425" s="251"/>
      <c r="P425" s="251"/>
      <c r="Q425" s="251"/>
      <c r="R425" s="251"/>
      <c r="S425" s="251"/>
      <c r="T425" s="25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3" t="s">
        <v>138</v>
      </c>
      <c r="AU425" s="253" t="s">
        <v>91</v>
      </c>
      <c r="AV425" s="14" t="s">
        <v>89</v>
      </c>
      <c r="AW425" s="14" t="s">
        <v>36</v>
      </c>
      <c r="AX425" s="14" t="s">
        <v>81</v>
      </c>
      <c r="AY425" s="253" t="s">
        <v>129</v>
      </c>
    </row>
    <row r="426" s="13" customFormat="1">
      <c r="A426" s="13"/>
      <c r="B426" s="232"/>
      <c r="C426" s="233"/>
      <c r="D426" s="234" t="s">
        <v>138</v>
      </c>
      <c r="E426" s="235" t="s">
        <v>1</v>
      </c>
      <c r="F426" s="236" t="s">
        <v>241</v>
      </c>
      <c r="G426" s="233"/>
      <c r="H426" s="237">
        <v>19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138</v>
      </c>
      <c r="AU426" s="243" t="s">
        <v>91</v>
      </c>
      <c r="AV426" s="13" t="s">
        <v>91</v>
      </c>
      <c r="AW426" s="13" t="s">
        <v>36</v>
      </c>
      <c r="AX426" s="13" t="s">
        <v>89</v>
      </c>
      <c r="AY426" s="243" t="s">
        <v>129</v>
      </c>
    </row>
    <row r="427" s="12" customFormat="1" ht="22.8" customHeight="1">
      <c r="A427" s="12"/>
      <c r="B427" s="203"/>
      <c r="C427" s="204"/>
      <c r="D427" s="205" t="s">
        <v>80</v>
      </c>
      <c r="E427" s="217" t="s">
        <v>183</v>
      </c>
      <c r="F427" s="217" t="s">
        <v>610</v>
      </c>
      <c r="G427" s="204"/>
      <c r="H427" s="204"/>
      <c r="I427" s="207"/>
      <c r="J427" s="218">
        <f>BK427</f>
        <v>0</v>
      </c>
      <c r="K427" s="204"/>
      <c r="L427" s="209"/>
      <c r="M427" s="210"/>
      <c r="N427" s="211"/>
      <c r="O427" s="211"/>
      <c r="P427" s="212">
        <f>SUM(P428:P450)</f>
        <v>0</v>
      </c>
      <c r="Q427" s="211"/>
      <c r="R427" s="212">
        <f>SUM(R428:R450)</f>
        <v>4.0979407269000001</v>
      </c>
      <c r="S427" s="211"/>
      <c r="T427" s="213">
        <f>SUM(T428:T450)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4" t="s">
        <v>89</v>
      </c>
      <c r="AT427" s="215" t="s">
        <v>80</v>
      </c>
      <c r="AU427" s="215" t="s">
        <v>89</v>
      </c>
      <c r="AY427" s="214" t="s">
        <v>129</v>
      </c>
      <c r="BK427" s="216">
        <f>SUM(BK428:BK450)</f>
        <v>0</v>
      </c>
    </row>
    <row r="428" s="2" customFormat="1" ht="49.05" customHeight="1">
      <c r="A428" s="39"/>
      <c r="B428" s="40"/>
      <c r="C428" s="219" t="s">
        <v>611</v>
      </c>
      <c r="D428" s="219" t="s">
        <v>131</v>
      </c>
      <c r="E428" s="220" t="s">
        <v>612</v>
      </c>
      <c r="F428" s="221" t="s">
        <v>613</v>
      </c>
      <c r="G428" s="222" t="s">
        <v>186</v>
      </c>
      <c r="H428" s="223">
        <v>22</v>
      </c>
      <c r="I428" s="224"/>
      <c r="J428" s="225">
        <f>ROUND(I428*H428,2)</f>
        <v>0</v>
      </c>
      <c r="K428" s="221" t="s">
        <v>135</v>
      </c>
      <c r="L428" s="45"/>
      <c r="M428" s="226" t="s">
        <v>1</v>
      </c>
      <c r="N428" s="227" t="s">
        <v>46</v>
      </c>
      <c r="O428" s="92"/>
      <c r="P428" s="228">
        <f>O428*H428</f>
        <v>0</v>
      </c>
      <c r="Q428" s="228">
        <v>0.16849059999999999</v>
      </c>
      <c r="R428" s="228">
        <f>Q428*H428</f>
        <v>3.7067931999999999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136</v>
      </c>
      <c r="AT428" s="230" t="s">
        <v>131</v>
      </c>
      <c r="AU428" s="230" t="s">
        <v>91</v>
      </c>
      <c r="AY428" s="18" t="s">
        <v>129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89</v>
      </c>
      <c r="BK428" s="231">
        <f>ROUND(I428*H428,2)</f>
        <v>0</v>
      </c>
      <c r="BL428" s="18" t="s">
        <v>136</v>
      </c>
      <c r="BM428" s="230" t="s">
        <v>614</v>
      </c>
    </row>
    <row r="429" s="13" customFormat="1">
      <c r="A429" s="13"/>
      <c r="B429" s="232"/>
      <c r="C429" s="233"/>
      <c r="D429" s="234" t="s">
        <v>138</v>
      </c>
      <c r="E429" s="235" t="s">
        <v>1</v>
      </c>
      <c r="F429" s="236" t="s">
        <v>615</v>
      </c>
      <c r="G429" s="233"/>
      <c r="H429" s="237">
        <v>22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138</v>
      </c>
      <c r="AU429" s="243" t="s">
        <v>91</v>
      </c>
      <c r="AV429" s="13" t="s">
        <v>91</v>
      </c>
      <c r="AW429" s="13" t="s">
        <v>36</v>
      </c>
      <c r="AX429" s="13" t="s">
        <v>89</v>
      </c>
      <c r="AY429" s="243" t="s">
        <v>129</v>
      </c>
    </row>
    <row r="430" s="2" customFormat="1" ht="37.8" customHeight="1">
      <c r="A430" s="39"/>
      <c r="B430" s="40"/>
      <c r="C430" s="219" t="s">
        <v>616</v>
      </c>
      <c r="D430" s="219" t="s">
        <v>131</v>
      </c>
      <c r="E430" s="220" t="s">
        <v>617</v>
      </c>
      <c r="F430" s="221" t="s">
        <v>618</v>
      </c>
      <c r="G430" s="222" t="s">
        <v>186</v>
      </c>
      <c r="H430" s="223">
        <v>1119.8199999999999</v>
      </c>
      <c r="I430" s="224"/>
      <c r="J430" s="225">
        <f>ROUND(I430*H430,2)</f>
        <v>0</v>
      </c>
      <c r="K430" s="221" t="s">
        <v>135</v>
      </c>
      <c r="L430" s="45"/>
      <c r="M430" s="226" t="s">
        <v>1</v>
      </c>
      <c r="N430" s="227" t="s">
        <v>46</v>
      </c>
      <c r="O430" s="92"/>
      <c r="P430" s="228">
        <f>O430*H430</f>
        <v>0</v>
      </c>
      <c r="Q430" s="228">
        <v>8.0499999999999992E-06</v>
      </c>
      <c r="R430" s="228">
        <f>Q430*H430</f>
        <v>0.0090145509999999991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136</v>
      </c>
      <c r="AT430" s="230" t="s">
        <v>131</v>
      </c>
      <c r="AU430" s="230" t="s">
        <v>91</v>
      </c>
      <c r="AY430" s="18" t="s">
        <v>129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89</v>
      </c>
      <c r="BK430" s="231">
        <f>ROUND(I430*H430,2)</f>
        <v>0</v>
      </c>
      <c r="BL430" s="18" t="s">
        <v>136</v>
      </c>
      <c r="BM430" s="230" t="s">
        <v>619</v>
      </c>
    </row>
    <row r="431" s="13" customFormat="1">
      <c r="A431" s="13"/>
      <c r="B431" s="232"/>
      <c r="C431" s="233"/>
      <c r="D431" s="234" t="s">
        <v>138</v>
      </c>
      <c r="E431" s="235" t="s">
        <v>1</v>
      </c>
      <c r="F431" s="236" t="s">
        <v>620</v>
      </c>
      <c r="G431" s="233"/>
      <c r="H431" s="237">
        <v>1031.8199999999999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138</v>
      </c>
      <c r="AU431" s="243" t="s">
        <v>91</v>
      </c>
      <c r="AV431" s="13" t="s">
        <v>91</v>
      </c>
      <c r="AW431" s="13" t="s">
        <v>36</v>
      </c>
      <c r="AX431" s="13" t="s">
        <v>81</v>
      </c>
      <c r="AY431" s="243" t="s">
        <v>129</v>
      </c>
    </row>
    <row r="432" s="13" customFormat="1">
      <c r="A432" s="13"/>
      <c r="B432" s="232"/>
      <c r="C432" s="233"/>
      <c r="D432" s="234" t="s">
        <v>138</v>
      </c>
      <c r="E432" s="235" t="s">
        <v>1</v>
      </c>
      <c r="F432" s="236" t="s">
        <v>621</v>
      </c>
      <c r="G432" s="233"/>
      <c r="H432" s="237">
        <v>88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138</v>
      </c>
      <c r="AU432" s="243" t="s">
        <v>91</v>
      </c>
      <c r="AV432" s="13" t="s">
        <v>91</v>
      </c>
      <c r="AW432" s="13" t="s">
        <v>36</v>
      </c>
      <c r="AX432" s="13" t="s">
        <v>81</v>
      </c>
      <c r="AY432" s="243" t="s">
        <v>129</v>
      </c>
    </row>
    <row r="433" s="16" customFormat="1">
      <c r="A433" s="16"/>
      <c r="B433" s="265"/>
      <c r="C433" s="266"/>
      <c r="D433" s="234" t="s">
        <v>138</v>
      </c>
      <c r="E433" s="267" t="s">
        <v>1</v>
      </c>
      <c r="F433" s="268" t="s">
        <v>155</v>
      </c>
      <c r="G433" s="266"/>
      <c r="H433" s="269">
        <v>1119.8199999999999</v>
      </c>
      <c r="I433" s="270"/>
      <c r="J433" s="266"/>
      <c r="K433" s="266"/>
      <c r="L433" s="271"/>
      <c r="M433" s="272"/>
      <c r="N433" s="273"/>
      <c r="O433" s="273"/>
      <c r="P433" s="273"/>
      <c r="Q433" s="273"/>
      <c r="R433" s="273"/>
      <c r="S433" s="273"/>
      <c r="T433" s="274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75" t="s">
        <v>138</v>
      </c>
      <c r="AU433" s="275" t="s">
        <v>91</v>
      </c>
      <c r="AV433" s="16" t="s">
        <v>136</v>
      </c>
      <c r="AW433" s="16" t="s">
        <v>36</v>
      </c>
      <c r="AX433" s="16" t="s">
        <v>89</v>
      </c>
      <c r="AY433" s="275" t="s">
        <v>129</v>
      </c>
    </row>
    <row r="434" s="2" customFormat="1" ht="55.5" customHeight="1">
      <c r="A434" s="39"/>
      <c r="B434" s="40"/>
      <c r="C434" s="219" t="s">
        <v>622</v>
      </c>
      <c r="D434" s="219" t="s">
        <v>131</v>
      </c>
      <c r="E434" s="220" t="s">
        <v>623</v>
      </c>
      <c r="F434" s="221" t="s">
        <v>624</v>
      </c>
      <c r="G434" s="222" t="s">
        <v>186</v>
      </c>
      <c r="H434" s="223">
        <v>1119.8199999999999</v>
      </c>
      <c r="I434" s="224"/>
      <c r="J434" s="225">
        <f>ROUND(I434*H434,2)</f>
        <v>0</v>
      </c>
      <c r="K434" s="221" t="s">
        <v>135</v>
      </c>
      <c r="L434" s="45"/>
      <c r="M434" s="226" t="s">
        <v>1</v>
      </c>
      <c r="N434" s="227" t="s">
        <v>46</v>
      </c>
      <c r="O434" s="92"/>
      <c r="P434" s="228">
        <f>O434*H434</f>
        <v>0</v>
      </c>
      <c r="Q434" s="228">
        <v>0.00033960000000000001</v>
      </c>
      <c r="R434" s="228">
        <f>Q434*H434</f>
        <v>0.380290872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136</v>
      </c>
      <c r="AT434" s="230" t="s">
        <v>131</v>
      </c>
      <c r="AU434" s="230" t="s">
        <v>91</v>
      </c>
      <c r="AY434" s="18" t="s">
        <v>129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89</v>
      </c>
      <c r="BK434" s="231">
        <f>ROUND(I434*H434,2)</f>
        <v>0</v>
      </c>
      <c r="BL434" s="18" t="s">
        <v>136</v>
      </c>
      <c r="BM434" s="230" t="s">
        <v>625</v>
      </c>
    </row>
    <row r="435" s="13" customFormat="1">
      <c r="A435" s="13"/>
      <c r="B435" s="232"/>
      <c r="C435" s="233"/>
      <c r="D435" s="234" t="s">
        <v>138</v>
      </c>
      <c r="E435" s="235" t="s">
        <v>1</v>
      </c>
      <c r="F435" s="236" t="s">
        <v>620</v>
      </c>
      <c r="G435" s="233"/>
      <c r="H435" s="237">
        <v>1031.8199999999999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138</v>
      </c>
      <c r="AU435" s="243" t="s">
        <v>91</v>
      </c>
      <c r="AV435" s="13" t="s">
        <v>91</v>
      </c>
      <c r="AW435" s="13" t="s">
        <v>36</v>
      </c>
      <c r="AX435" s="13" t="s">
        <v>81</v>
      </c>
      <c r="AY435" s="243" t="s">
        <v>129</v>
      </c>
    </row>
    <row r="436" s="13" customFormat="1">
      <c r="A436" s="13"/>
      <c r="B436" s="232"/>
      <c r="C436" s="233"/>
      <c r="D436" s="234" t="s">
        <v>138</v>
      </c>
      <c r="E436" s="235" t="s">
        <v>1</v>
      </c>
      <c r="F436" s="236" t="s">
        <v>621</v>
      </c>
      <c r="G436" s="233"/>
      <c r="H436" s="237">
        <v>88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138</v>
      </c>
      <c r="AU436" s="243" t="s">
        <v>91</v>
      </c>
      <c r="AV436" s="13" t="s">
        <v>91</v>
      </c>
      <c r="AW436" s="13" t="s">
        <v>36</v>
      </c>
      <c r="AX436" s="13" t="s">
        <v>81</v>
      </c>
      <c r="AY436" s="243" t="s">
        <v>129</v>
      </c>
    </row>
    <row r="437" s="16" customFormat="1">
      <c r="A437" s="16"/>
      <c r="B437" s="265"/>
      <c r="C437" s="266"/>
      <c r="D437" s="234" t="s">
        <v>138</v>
      </c>
      <c r="E437" s="267" t="s">
        <v>1</v>
      </c>
      <c r="F437" s="268" t="s">
        <v>155</v>
      </c>
      <c r="G437" s="266"/>
      <c r="H437" s="269">
        <v>1119.8199999999999</v>
      </c>
      <c r="I437" s="270"/>
      <c r="J437" s="266"/>
      <c r="K437" s="266"/>
      <c r="L437" s="271"/>
      <c r="M437" s="272"/>
      <c r="N437" s="273"/>
      <c r="O437" s="273"/>
      <c r="P437" s="273"/>
      <c r="Q437" s="273"/>
      <c r="R437" s="273"/>
      <c r="S437" s="273"/>
      <c r="T437" s="274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T437" s="275" t="s">
        <v>138</v>
      </c>
      <c r="AU437" s="275" t="s">
        <v>91</v>
      </c>
      <c r="AV437" s="16" t="s">
        <v>136</v>
      </c>
      <c r="AW437" s="16" t="s">
        <v>36</v>
      </c>
      <c r="AX437" s="16" t="s">
        <v>89</v>
      </c>
      <c r="AY437" s="275" t="s">
        <v>129</v>
      </c>
    </row>
    <row r="438" s="2" customFormat="1" ht="37.8" customHeight="1">
      <c r="A438" s="39"/>
      <c r="B438" s="40"/>
      <c r="C438" s="219" t="s">
        <v>626</v>
      </c>
      <c r="D438" s="219" t="s">
        <v>131</v>
      </c>
      <c r="E438" s="220" t="s">
        <v>627</v>
      </c>
      <c r="F438" s="221" t="s">
        <v>628</v>
      </c>
      <c r="G438" s="222" t="s">
        <v>186</v>
      </c>
      <c r="H438" s="223">
        <v>1119.8199999999999</v>
      </c>
      <c r="I438" s="224"/>
      <c r="J438" s="225">
        <f>ROUND(I438*H438,2)</f>
        <v>0</v>
      </c>
      <c r="K438" s="221" t="s">
        <v>135</v>
      </c>
      <c r="L438" s="45"/>
      <c r="M438" s="226" t="s">
        <v>1</v>
      </c>
      <c r="N438" s="227" t="s">
        <v>46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136</v>
      </c>
      <c r="AT438" s="230" t="s">
        <v>131</v>
      </c>
      <c r="AU438" s="230" t="s">
        <v>91</v>
      </c>
      <c r="AY438" s="18" t="s">
        <v>129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89</v>
      </c>
      <c r="BK438" s="231">
        <f>ROUND(I438*H438,2)</f>
        <v>0</v>
      </c>
      <c r="BL438" s="18" t="s">
        <v>136</v>
      </c>
      <c r="BM438" s="230" t="s">
        <v>629</v>
      </c>
    </row>
    <row r="439" s="13" customFormat="1">
      <c r="A439" s="13"/>
      <c r="B439" s="232"/>
      <c r="C439" s="233"/>
      <c r="D439" s="234" t="s">
        <v>138</v>
      </c>
      <c r="E439" s="235" t="s">
        <v>1</v>
      </c>
      <c r="F439" s="236" t="s">
        <v>620</v>
      </c>
      <c r="G439" s="233"/>
      <c r="H439" s="237">
        <v>1031.8199999999999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138</v>
      </c>
      <c r="AU439" s="243" t="s">
        <v>91</v>
      </c>
      <c r="AV439" s="13" t="s">
        <v>91</v>
      </c>
      <c r="AW439" s="13" t="s">
        <v>36</v>
      </c>
      <c r="AX439" s="13" t="s">
        <v>81</v>
      </c>
      <c r="AY439" s="243" t="s">
        <v>129</v>
      </c>
    </row>
    <row r="440" s="13" customFormat="1">
      <c r="A440" s="13"/>
      <c r="B440" s="232"/>
      <c r="C440" s="233"/>
      <c r="D440" s="234" t="s">
        <v>138</v>
      </c>
      <c r="E440" s="235" t="s">
        <v>1</v>
      </c>
      <c r="F440" s="236" t="s">
        <v>621</v>
      </c>
      <c r="G440" s="233"/>
      <c r="H440" s="237">
        <v>88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138</v>
      </c>
      <c r="AU440" s="243" t="s">
        <v>91</v>
      </c>
      <c r="AV440" s="13" t="s">
        <v>91</v>
      </c>
      <c r="AW440" s="13" t="s">
        <v>36</v>
      </c>
      <c r="AX440" s="13" t="s">
        <v>81</v>
      </c>
      <c r="AY440" s="243" t="s">
        <v>129</v>
      </c>
    </row>
    <row r="441" s="16" customFormat="1">
      <c r="A441" s="16"/>
      <c r="B441" s="265"/>
      <c r="C441" s="266"/>
      <c r="D441" s="234" t="s">
        <v>138</v>
      </c>
      <c r="E441" s="267" t="s">
        <v>1</v>
      </c>
      <c r="F441" s="268" t="s">
        <v>155</v>
      </c>
      <c r="G441" s="266"/>
      <c r="H441" s="269">
        <v>1119.8199999999999</v>
      </c>
      <c r="I441" s="270"/>
      <c r="J441" s="266"/>
      <c r="K441" s="266"/>
      <c r="L441" s="271"/>
      <c r="M441" s="272"/>
      <c r="N441" s="273"/>
      <c r="O441" s="273"/>
      <c r="P441" s="273"/>
      <c r="Q441" s="273"/>
      <c r="R441" s="273"/>
      <c r="S441" s="273"/>
      <c r="T441" s="274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75" t="s">
        <v>138</v>
      </c>
      <c r="AU441" s="275" t="s">
        <v>91</v>
      </c>
      <c r="AV441" s="16" t="s">
        <v>136</v>
      </c>
      <c r="AW441" s="16" t="s">
        <v>36</v>
      </c>
      <c r="AX441" s="16" t="s">
        <v>89</v>
      </c>
      <c r="AY441" s="275" t="s">
        <v>129</v>
      </c>
    </row>
    <row r="442" s="2" customFormat="1" ht="24.15" customHeight="1">
      <c r="A442" s="39"/>
      <c r="B442" s="40"/>
      <c r="C442" s="219" t="s">
        <v>630</v>
      </c>
      <c r="D442" s="219" t="s">
        <v>131</v>
      </c>
      <c r="E442" s="220" t="s">
        <v>631</v>
      </c>
      <c r="F442" s="221" t="s">
        <v>632</v>
      </c>
      <c r="G442" s="222" t="s">
        <v>186</v>
      </c>
      <c r="H442" s="223">
        <v>1119.8199999999999</v>
      </c>
      <c r="I442" s="224"/>
      <c r="J442" s="225">
        <f>ROUND(I442*H442,2)</f>
        <v>0</v>
      </c>
      <c r="K442" s="221" t="s">
        <v>135</v>
      </c>
      <c r="L442" s="45"/>
      <c r="M442" s="226" t="s">
        <v>1</v>
      </c>
      <c r="N442" s="227" t="s">
        <v>46</v>
      </c>
      <c r="O442" s="92"/>
      <c r="P442" s="228">
        <f>O442*H442</f>
        <v>0</v>
      </c>
      <c r="Q442" s="228">
        <v>1.6449999999999999E-06</v>
      </c>
      <c r="R442" s="228">
        <f>Q442*H442</f>
        <v>0.0018421038999999998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136</v>
      </c>
      <c r="AT442" s="230" t="s">
        <v>131</v>
      </c>
      <c r="AU442" s="230" t="s">
        <v>91</v>
      </c>
      <c r="AY442" s="18" t="s">
        <v>129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89</v>
      </c>
      <c r="BK442" s="231">
        <f>ROUND(I442*H442,2)</f>
        <v>0</v>
      </c>
      <c r="BL442" s="18" t="s">
        <v>136</v>
      </c>
      <c r="BM442" s="230" t="s">
        <v>633</v>
      </c>
    </row>
    <row r="443" s="13" customFormat="1">
      <c r="A443" s="13"/>
      <c r="B443" s="232"/>
      <c r="C443" s="233"/>
      <c r="D443" s="234" t="s">
        <v>138</v>
      </c>
      <c r="E443" s="235" t="s">
        <v>1</v>
      </c>
      <c r="F443" s="236" t="s">
        <v>620</v>
      </c>
      <c r="G443" s="233"/>
      <c r="H443" s="237">
        <v>1031.8199999999999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138</v>
      </c>
      <c r="AU443" s="243" t="s">
        <v>91</v>
      </c>
      <c r="AV443" s="13" t="s">
        <v>91</v>
      </c>
      <c r="AW443" s="13" t="s">
        <v>36</v>
      </c>
      <c r="AX443" s="13" t="s">
        <v>81</v>
      </c>
      <c r="AY443" s="243" t="s">
        <v>129</v>
      </c>
    </row>
    <row r="444" s="13" customFormat="1">
      <c r="A444" s="13"/>
      <c r="B444" s="232"/>
      <c r="C444" s="233"/>
      <c r="D444" s="234" t="s">
        <v>138</v>
      </c>
      <c r="E444" s="235" t="s">
        <v>1</v>
      </c>
      <c r="F444" s="236" t="s">
        <v>621</v>
      </c>
      <c r="G444" s="233"/>
      <c r="H444" s="237">
        <v>88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138</v>
      </c>
      <c r="AU444" s="243" t="s">
        <v>91</v>
      </c>
      <c r="AV444" s="13" t="s">
        <v>91</v>
      </c>
      <c r="AW444" s="13" t="s">
        <v>36</v>
      </c>
      <c r="AX444" s="13" t="s">
        <v>81</v>
      </c>
      <c r="AY444" s="243" t="s">
        <v>129</v>
      </c>
    </row>
    <row r="445" s="16" customFormat="1">
      <c r="A445" s="16"/>
      <c r="B445" s="265"/>
      <c r="C445" s="266"/>
      <c r="D445" s="234" t="s">
        <v>138</v>
      </c>
      <c r="E445" s="267" t="s">
        <v>1</v>
      </c>
      <c r="F445" s="268" t="s">
        <v>155</v>
      </c>
      <c r="G445" s="266"/>
      <c r="H445" s="269">
        <v>1119.8199999999999</v>
      </c>
      <c r="I445" s="270"/>
      <c r="J445" s="266"/>
      <c r="K445" s="266"/>
      <c r="L445" s="271"/>
      <c r="M445" s="272"/>
      <c r="N445" s="273"/>
      <c r="O445" s="273"/>
      <c r="P445" s="273"/>
      <c r="Q445" s="273"/>
      <c r="R445" s="273"/>
      <c r="S445" s="273"/>
      <c r="T445" s="274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75" t="s">
        <v>138</v>
      </c>
      <c r="AU445" s="275" t="s">
        <v>91</v>
      </c>
      <c r="AV445" s="16" t="s">
        <v>136</v>
      </c>
      <c r="AW445" s="16" t="s">
        <v>36</v>
      </c>
      <c r="AX445" s="16" t="s">
        <v>89</v>
      </c>
      <c r="AY445" s="275" t="s">
        <v>129</v>
      </c>
    </row>
    <row r="446" s="2" customFormat="1" ht="66.75" customHeight="1">
      <c r="A446" s="39"/>
      <c r="B446" s="40"/>
      <c r="C446" s="219" t="s">
        <v>634</v>
      </c>
      <c r="D446" s="219" t="s">
        <v>131</v>
      </c>
      <c r="E446" s="220" t="s">
        <v>635</v>
      </c>
      <c r="F446" s="221" t="s">
        <v>636</v>
      </c>
      <c r="G446" s="222" t="s">
        <v>186</v>
      </c>
      <c r="H446" s="223">
        <v>22</v>
      </c>
      <c r="I446" s="224"/>
      <c r="J446" s="225">
        <f>ROUND(I446*H446,2)</f>
        <v>0</v>
      </c>
      <c r="K446" s="221" t="s">
        <v>135</v>
      </c>
      <c r="L446" s="45"/>
      <c r="M446" s="226" t="s">
        <v>1</v>
      </c>
      <c r="N446" s="227" t="s">
        <v>46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136</v>
      </c>
      <c r="AT446" s="230" t="s">
        <v>131</v>
      </c>
      <c r="AU446" s="230" t="s">
        <v>91</v>
      </c>
      <c r="AY446" s="18" t="s">
        <v>129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89</v>
      </c>
      <c r="BK446" s="231">
        <f>ROUND(I446*H446,2)</f>
        <v>0</v>
      </c>
      <c r="BL446" s="18" t="s">
        <v>136</v>
      </c>
      <c r="BM446" s="230" t="s">
        <v>637</v>
      </c>
    </row>
    <row r="447" s="2" customFormat="1" ht="66.75" customHeight="1">
      <c r="A447" s="39"/>
      <c r="B447" s="40"/>
      <c r="C447" s="219" t="s">
        <v>638</v>
      </c>
      <c r="D447" s="219" t="s">
        <v>131</v>
      </c>
      <c r="E447" s="220" t="s">
        <v>639</v>
      </c>
      <c r="F447" s="221" t="s">
        <v>640</v>
      </c>
      <c r="G447" s="222" t="s">
        <v>134</v>
      </c>
      <c r="H447" s="223">
        <v>54.075000000000003</v>
      </c>
      <c r="I447" s="224"/>
      <c r="J447" s="225">
        <f>ROUND(I447*H447,2)</f>
        <v>0</v>
      </c>
      <c r="K447" s="221" t="s">
        <v>135</v>
      </c>
      <c r="L447" s="45"/>
      <c r="M447" s="226" t="s">
        <v>1</v>
      </c>
      <c r="N447" s="227" t="s">
        <v>46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136</v>
      </c>
      <c r="AT447" s="230" t="s">
        <v>131</v>
      </c>
      <c r="AU447" s="230" t="s">
        <v>91</v>
      </c>
      <c r="AY447" s="18" t="s">
        <v>129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89</v>
      </c>
      <c r="BK447" s="231">
        <f>ROUND(I447*H447,2)</f>
        <v>0</v>
      </c>
      <c r="BL447" s="18" t="s">
        <v>136</v>
      </c>
      <c r="BM447" s="230" t="s">
        <v>641</v>
      </c>
    </row>
    <row r="448" s="13" customFormat="1">
      <c r="A448" s="13"/>
      <c r="B448" s="232"/>
      <c r="C448" s="233"/>
      <c r="D448" s="234" t="s">
        <v>138</v>
      </c>
      <c r="E448" s="235" t="s">
        <v>1</v>
      </c>
      <c r="F448" s="236" t="s">
        <v>642</v>
      </c>
      <c r="G448" s="233"/>
      <c r="H448" s="237">
        <v>54.075000000000003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138</v>
      </c>
      <c r="AU448" s="243" t="s">
        <v>91</v>
      </c>
      <c r="AV448" s="13" t="s">
        <v>91</v>
      </c>
      <c r="AW448" s="13" t="s">
        <v>36</v>
      </c>
      <c r="AX448" s="13" t="s">
        <v>89</v>
      </c>
      <c r="AY448" s="243" t="s">
        <v>129</v>
      </c>
    </row>
    <row r="449" s="2" customFormat="1" ht="55.5" customHeight="1">
      <c r="A449" s="39"/>
      <c r="B449" s="40"/>
      <c r="C449" s="219" t="s">
        <v>643</v>
      </c>
      <c r="D449" s="219" t="s">
        <v>131</v>
      </c>
      <c r="E449" s="220" t="s">
        <v>644</v>
      </c>
      <c r="F449" s="221" t="s">
        <v>645</v>
      </c>
      <c r="G449" s="222" t="s">
        <v>134</v>
      </c>
      <c r="H449" s="223">
        <v>6.0060000000000002</v>
      </c>
      <c r="I449" s="224"/>
      <c r="J449" s="225">
        <f>ROUND(I449*H449,2)</f>
        <v>0</v>
      </c>
      <c r="K449" s="221" t="s">
        <v>135</v>
      </c>
      <c r="L449" s="45"/>
      <c r="M449" s="226" t="s">
        <v>1</v>
      </c>
      <c r="N449" s="227" t="s">
        <v>46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136</v>
      </c>
      <c r="AT449" s="230" t="s">
        <v>131</v>
      </c>
      <c r="AU449" s="230" t="s">
        <v>91</v>
      </c>
      <c r="AY449" s="18" t="s">
        <v>129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89</v>
      </c>
      <c r="BK449" s="231">
        <f>ROUND(I449*H449,2)</f>
        <v>0</v>
      </c>
      <c r="BL449" s="18" t="s">
        <v>136</v>
      </c>
      <c r="BM449" s="230" t="s">
        <v>646</v>
      </c>
    </row>
    <row r="450" s="13" customFormat="1">
      <c r="A450" s="13"/>
      <c r="B450" s="232"/>
      <c r="C450" s="233"/>
      <c r="D450" s="234" t="s">
        <v>138</v>
      </c>
      <c r="E450" s="235" t="s">
        <v>1</v>
      </c>
      <c r="F450" s="236" t="s">
        <v>647</v>
      </c>
      <c r="G450" s="233"/>
      <c r="H450" s="237">
        <v>6.0060000000000002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138</v>
      </c>
      <c r="AU450" s="243" t="s">
        <v>91</v>
      </c>
      <c r="AV450" s="13" t="s">
        <v>91</v>
      </c>
      <c r="AW450" s="13" t="s">
        <v>36</v>
      </c>
      <c r="AX450" s="13" t="s">
        <v>89</v>
      </c>
      <c r="AY450" s="243" t="s">
        <v>129</v>
      </c>
    </row>
    <row r="451" s="12" customFormat="1" ht="22.8" customHeight="1">
      <c r="A451" s="12"/>
      <c r="B451" s="203"/>
      <c r="C451" s="204"/>
      <c r="D451" s="205" t="s">
        <v>80</v>
      </c>
      <c r="E451" s="217" t="s">
        <v>648</v>
      </c>
      <c r="F451" s="217" t="s">
        <v>649</v>
      </c>
      <c r="G451" s="204"/>
      <c r="H451" s="204"/>
      <c r="I451" s="207"/>
      <c r="J451" s="218">
        <f>BK451</f>
        <v>0</v>
      </c>
      <c r="K451" s="204"/>
      <c r="L451" s="209"/>
      <c r="M451" s="210"/>
      <c r="N451" s="211"/>
      <c r="O451" s="211"/>
      <c r="P451" s="212">
        <f>SUM(P452:P464)</f>
        <v>0</v>
      </c>
      <c r="Q451" s="211"/>
      <c r="R451" s="212">
        <f>SUM(R452:R464)</f>
        <v>0</v>
      </c>
      <c r="S451" s="211"/>
      <c r="T451" s="213">
        <f>SUM(T452:T464)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4" t="s">
        <v>89</v>
      </c>
      <c r="AT451" s="215" t="s">
        <v>80</v>
      </c>
      <c r="AU451" s="215" t="s">
        <v>89</v>
      </c>
      <c r="AY451" s="214" t="s">
        <v>129</v>
      </c>
      <c r="BK451" s="216">
        <f>SUM(BK452:BK464)</f>
        <v>0</v>
      </c>
    </row>
    <row r="452" s="2" customFormat="1" ht="37.8" customHeight="1">
      <c r="A452" s="39"/>
      <c r="B452" s="40"/>
      <c r="C452" s="219" t="s">
        <v>650</v>
      </c>
      <c r="D452" s="219" t="s">
        <v>131</v>
      </c>
      <c r="E452" s="220" t="s">
        <v>651</v>
      </c>
      <c r="F452" s="221" t="s">
        <v>652</v>
      </c>
      <c r="G452" s="222" t="s">
        <v>268</v>
      </c>
      <c r="H452" s="223">
        <v>861.42200000000003</v>
      </c>
      <c r="I452" s="224"/>
      <c r="J452" s="225">
        <f>ROUND(I452*H452,2)</f>
        <v>0</v>
      </c>
      <c r="K452" s="221" t="s">
        <v>135</v>
      </c>
      <c r="L452" s="45"/>
      <c r="M452" s="226" t="s">
        <v>1</v>
      </c>
      <c r="N452" s="227" t="s">
        <v>46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136</v>
      </c>
      <c r="AT452" s="230" t="s">
        <v>131</v>
      </c>
      <c r="AU452" s="230" t="s">
        <v>91</v>
      </c>
      <c r="AY452" s="18" t="s">
        <v>129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89</v>
      </c>
      <c r="BK452" s="231">
        <f>ROUND(I452*H452,2)</f>
        <v>0</v>
      </c>
      <c r="BL452" s="18" t="s">
        <v>136</v>
      </c>
      <c r="BM452" s="230" t="s">
        <v>653</v>
      </c>
    </row>
    <row r="453" s="2" customFormat="1" ht="37.8" customHeight="1">
      <c r="A453" s="39"/>
      <c r="B453" s="40"/>
      <c r="C453" s="219" t="s">
        <v>654</v>
      </c>
      <c r="D453" s="219" t="s">
        <v>131</v>
      </c>
      <c r="E453" s="220" t="s">
        <v>655</v>
      </c>
      <c r="F453" s="221" t="s">
        <v>656</v>
      </c>
      <c r="G453" s="222" t="s">
        <v>268</v>
      </c>
      <c r="H453" s="223">
        <v>6029.9539999999997</v>
      </c>
      <c r="I453" s="224"/>
      <c r="J453" s="225">
        <f>ROUND(I453*H453,2)</f>
        <v>0</v>
      </c>
      <c r="K453" s="221" t="s">
        <v>135</v>
      </c>
      <c r="L453" s="45"/>
      <c r="M453" s="226" t="s">
        <v>1</v>
      </c>
      <c r="N453" s="227" t="s">
        <v>46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136</v>
      </c>
      <c r="AT453" s="230" t="s">
        <v>131</v>
      </c>
      <c r="AU453" s="230" t="s">
        <v>91</v>
      </c>
      <c r="AY453" s="18" t="s">
        <v>129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89</v>
      </c>
      <c r="BK453" s="231">
        <f>ROUND(I453*H453,2)</f>
        <v>0</v>
      </c>
      <c r="BL453" s="18" t="s">
        <v>136</v>
      </c>
      <c r="BM453" s="230" t="s">
        <v>657</v>
      </c>
    </row>
    <row r="454" s="14" customFormat="1">
      <c r="A454" s="14"/>
      <c r="B454" s="244"/>
      <c r="C454" s="245"/>
      <c r="D454" s="234" t="s">
        <v>138</v>
      </c>
      <c r="E454" s="246" t="s">
        <v>1</v>
      </c>
      <c r="F454" s="247" t="s">
        <v>658</v>
      </c>
      <c r="G454" s="245"/>
      <c r="H454" s="246" t="s">
        <v>1</v>
      </c>
      <c r="I454" s="248"/>
      <c r="J454" s="245"/>
      <c r="K454" s="245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138</v>
      </c>
      <c r="AU454" s="253" t="s">
        <v>91</v>
      </c>
      <c r="AV454" s="14" t="s">
        <v>89</v>
      </c>
      <c r="AW454" s="14" t="s">
        <v>36</v>
      </c>
      <c r="AX454" s="14" t="s">
        <v>81</v>
      </c>
      <c r="AY454" s="253" t="s">
        <v>129</v>
      </c>
    </row>
    <row r="455" s="13" customFormat="1">
      <c r="A455" s="13"/>
      <c r="B455" s="232"/>
      <c r="C455" s="233"/>
      <c r="D455" s="234" t="s">
        <v>138</v>
      </c>
      <c r="E455" s="235" t="s">
        <v>1</v>
      </c>
      <c r="F455" s="236" t="s">
        <v>659</v>
      </c>
      <c r="G455" s="233"/>
      <c r="H455" s="237">
        <v>6029.9539999999997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138</v>
      </c>
      <c r="AU455" s="243" t="s">
        <v>91</v>
      </c>
      <c r="AV455" s="13" t="s">
        <v>91</v>
      </c>
      <c r="AW455" s="13" t="s">
        <v>36</v>
      </c>
      <c r="AX455" s="13" t="s">
        <v>89</v>
      </c>
      <c r="AY455" s="243" t="s">
        <v>129</v>
      </c>
    </row>
    <row r="456" s="2" customFormat="1" ht="44.25" customHeight="1">
      <c r="A456" s="39"/>
      <c r="B456" s="40"/>
      <c r="C456" s="219" t="s">
        <v>660</v>
      </c>
      <c r="D456" s="280" t="s">
        <v>131</v>
      </c>
      <c r="E456" s="220" t="s">
        <v>661</v>
      </c>
      <c r="F456" s="221" t="s">
        <v>662</v>
      </c>
      <c r="G456" s="222" t="s">
        <v>268</v>
      </c>
      <c r="H456" s="223">
        <v>203.965</v>
      </c>
      <c r="I456" s="224"/>
      <c r="J456" s="225">
        <f>ROUND(I456*H456,2)</f>
        <v>0</v>
      </c>
      <c r="K456" s="221" t="s">
        <v>269</v>
      </c>
      <c r="L456" s="45"/>
      <c r="M456" s="226" t="s">
        <v>1</v>
      </c>
      <c r="N456" s="227" t="s">
        <v>46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136</v>
      </c>
      <c r="AT456" s="230" t="s">
        <v>131</v>
      </c>
      <c r="AU456" s="230" t="s">
        <v>91</v>
      </c>
      <c r="AY456" s="18" t="s">
        <v>129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89</v>
      </c>
      <c r="BK456" s="231">
        <f>ROUND(I456*H456,2)</f>
        <v>0</v>
      </c>
      <c r="BL456" s="18" t="s">
        <v>136</v>
      </c>
      <c r="BM456" s="230" t="s">
        <v>663</v>
      </c>
    </row>
    <row r="457" s="13" customFormat="1">
      <c r="A457" s="13"/>
      <c r="B457" s="232"/>
      <c r="C457" s="233"/>
      <c r="D457" s="234" t="s">
        <v>138</v>
      </c>
      <c r="E457" s="235" t="s">
        <v>1</v>
      </c>
      <c r="F457" s="236" t="s">
        <v>664</v>
      </c>
      <c r="G457" s="233"/>
      <c r="H457" s="237">
        <v>3.3849999999999998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138</v>
      </c>
      <c r="AU457" s="243" t="s">
        <v>91</v>
      </c>
      <c r="AV457" s="13" t="s">
        <v>91</v>
      </c>
      <c r="AW457" s="13" t="s">
        <v>36</v>
      </c>
      <c r="AX457" s="13" t="s">
        <v>81</v>
      </c>
      <c r="AY457" s="243" t="s">
        <v>129</v>
      </c>
    </row>
    <row r="458" s="13" customFormat="1">
      <c r="A458" s="13"/>
      <c r="B458" s="232"/>
      <c r="C458" s="233"/>
      <c r="D458" s="234" t="s">
        <v>138</v>
      </c>
      <c r="E458" s="235" t="s">
        <v>1</v>
      </c>
      <c r="F458" s="236" t="s">
        <v>665</v>
      </c>
      <c r="G458" s="233"/>
      <c r="H458" s="237">
        <v>0.66900000000000004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138</v>
      </c>
      <c r="AU458" s="243" t="s">
        <v>91</v>
      </c>
      <c r="AV458" s="13" t="s">
        <v>91</v>
      </c>
      <c r="AW458" s="13" t="s">
        <v>36</v>
      </c>
      <c r="AX458" s="13" t="s">
        <v>81</v>
      </c>
      <c r="AY458" s="243" t="s">
        <v>129</v>
      </c>
    </row>
    <row r="459" s="13" customFormat="1">
      <c r="A459" s="13"/>
      <c r="B459" s="232"/>
      <c r="C459" s="233"/>
      <c r="D459" s="234" t="s">
        <v>138</v>
      </c>
      <c r="E459" s="235" t="s">
        <v>1</v>
      </c>
      <c r="F459" s="236" t="s">
        <v>666</v>
      </c>
      <c r="G459" s="233"/>
      <c r="H459" s="237">
        <v>199.911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138</v>
      </c>
      <c r="AU459" s="243" t="s">
        <v>91</v>
      </c>
      <c r="AV459" s="13" t="s">
        <v>91</v>
      </c>
      <c r="AW459" s="13" t="s">
        <v>36</v>
      </c>
      <c r="AX459" s="13" t="s">
        <v>81</v>
      </c>
      <c r="AY459" s="243" t="s">
        <v>129</v>
      </c>
    </row>
    <row r="460" s="16" customFormat="1">
      <c r="A460" s="16"/>
      <c r="B460" s="265"/>
      <c r="C460" s="266"/>
      <c r="D460" s="234" t="s">
        <v>138</v>
      </c>
      <c r="E460" s="267" t="s">
        <v>1</v>
      </c>
      <c r="F460" s="268" t="s">
        <v>155</v>
      </c>
      <c r="G460" s="266"/>
      <c r="H460" s="269">
        <v>203.965</v>
      </c>
      <c r="I460" s="270"/>
      <c r="J460" s="266"/>
      <c r="K460" s="266"/>
      <c r="L460" s="271"/>
      <c r="M460" s="272"/>
      <c r="N460" s="273"/>
      <c r="O460" s="273"/>
      <c r="P460" s="273"/>
      <c r="Q460" s="273"/>
      <c r="R460" s="273"/>
      <c r="S460" s="273"/>
      <c r="T460" s="274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T460" s="275" t="s">
        <v>138</v>
      </c>
      <c r="AU460" s="275" t="s">
        <v>91</v>
      </c>
      <c r="AV460" s="16" t="s">
        <v>136</v>
      </c>
      <c r="AW460" s="16" t="s">
        <v>36</v>
      </c>
      <c r="AX460" s="16" t="s">
        <v>89</v>
      </c>
      <c r="AY460" s="275" t="s">
        <v>129</v>
      </c>
    </row>
    <row r="461" s="2" customFormat="1" ht="44.25" customHeight="1">
      <c r="A461" s="39"/>
      <c r="B461" s="40"/>
      <c r="C461" s="219" t="s">
        <v>667</v>
      </c>
      <c r="D461" s="280" t="s">
        <v>131</v>
      </c>
      <c r="E461" s="220" t="s">
        <v>668</v>
      </c>
      <c r="F461" s="221" t="s">
        <v>669</v>
      </c>
      <c r="G461" s="222" t="s">
        <v>268</v>
      </c>
      <c r="H461" s="223">
        <v>217.19900000000001</v>
      </c>
      <c r="I461" s="224"/>
      <c r="J461" s="225">
        <f>ROUND(I461*H461,2)</f>
        <v>0</v>
      </c>
      <c r="K461" s="221" t="s">
        <v>269</v>
      </c>
      <c r="L461" s="45"/>
      <c r="M461" s="226" t="s">
        <v>1</v>
      </c>
      <c r="N461" s="227" t="s">
        <v>46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136</v>
      </c>
      <c r="AT461" s="230" t="s">
        <v>131</v>
      </c>
      <c r="AU461" s="230" t="s">
        <v>91</v>
      </c>
      <c r="AY461" s="18" t="s">
        <v>129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89</v>
      </c>
      <c r="BK461" s="231">
        <f>ROUND(I461*H461,2)</f>
        <v>0</v>
      </c>
      <c r="BL461" s="18" t="s">
        <v>136</v>
      </c>
      <c r="BM461" s="230" t="s">
        <v>670</v>
      </c>
    </row>
    <row r="462" s="13" customFormat="1">
      <c r="A462" s="13"/>
      <c r="B462" s="232"/>
      <c r="C462" s="233"/>
      <c r="D462" s="234" t="s">
        <v>138</v>
      </c>
      <c r="E462" s="235" t="s">
        <v>1</v>
      </c>
      <c r="F462" s="236" t="s">
        <v>671</v>
      </c>
      <c r="G462" s="233"/>
      <c r="H462" s="237">
        <v>217.19900000000001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138</v>
      </c>
      <c r="AU462" s="243" t="s">
        <v>91</v>
      </c>
      <c r="AV462" s="13" t="s">
        <v>91</v>
      </c>
      <c r="AW462" s="13" t="s">
        <v>36</v>
      </c>
      <c r="AX462" s="13" t="s">
        <v>89</v>
      </c>
      <c r="AY462" s="243" t="s">
        <v>129</v>
      </c>
    </row>
    <row r="463" s="2" customFormat="1" ht="44.25" customHeight="1">
      <c r="A463" s="39"/>
      <c r="B463" s="40"/>
      <c r="C463" s="219" t="s">
        <v>672</v>
      </c>
      <c r="D463" s="280" t="s">
        <v>131</v>
      </c>
      <c r="E463" s="220" t="s">
        <v>673</v>
      </c>
      <c r="F463" s="221" t="s">
        <v>267</v>
      </c>
      <c r="G463" s="222" t="s">
        <v>268</v>
      </c>
      <c r="H463" s="223">
        <v>424.41800000000001</v>
      </c>
      <c r="I463" s="224"/>
      <c r="J463" s="225">
        <f>ROUND(I463*H463,2)</f>
        <v>0</v>
      </c>
      <c r="K463" s="221" t="s">
        <v>269</v>
      </c>
      <c r="L463" s="45"/>
      <c r="M463" s="226" t="s">
        <v>1</v>
      </c>
      <c r="N463" s="227" t="s">
        <v>46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136</v>
      </c>
      <c r="AT463" s="230" t="s">
        <v>131</v>
      </c>
      <c r="AU463" s="230" t="s">
        <v>91</v>
      </c>
      <c r="AY463" s="18" t="s">
        <v>129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89</v>
      </c>
      <c r="BK463" s="231">
        <f>ROUND(I463*H463,2)</f>
        <v>0</v>
      </c>
      <c r="BL463" s="18" t="s">
        <v>136</v>
      </c>
      <c r="BM463" s="230" t="s">
        <v>674</v>
      </c>
    </row>
    <row r="464" s="13" customFormat="1">
      <c r="A464" s="13"/>
      <c r="B464" s="232"/>
      <c r="C464" s="233"/>
      <c r="D464" s="234" t="s">
        <v>138</v>
      </c>
      <c r="E464" s="235" t="s">
        <v>1</v>
      </c>
      <c r="F464" s="236" t="s">
        <v>675</v>
      </c>
      <c r="G464" s="233"/>
      <c r="H464" s="237">
        <v>424.41800000000001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138</v>
      </c>
      <c r="AU464" s="243" t="s">
        <v>91</v>
      </c>
      <c r="AV464" s="13" t="s">
        <v>91</v>
      </c>
      <c r="AW464" s="13" t="s">
        <v>36</v>
      </c>
      <c r="AX464" s="13" t="s">
        <v>89</v>
      </c>
      <c r="AY464" s="243" t="s">
        <v>129</v>
      </c>
    </row>
    <row r="465" s="12" customFormat="1" ht="22.8" customHeight="1">
      <c r="A465" s="12"/>
      <c r="B465" s="203"/>
      <c r="C465" s="204"/>
      <c r="D465" s="205" t="s">
        <v>80</v>
      </c>
      <c r="E465" s="217" t="s">
        <v>676</v>
      </c>
      <c r="F465" s="217" t="s">
        <v>677</v>
      </c>
      <c r="G465" s="204"/>
      <c r="H465" s="204"/>
      <c r="I465" s="207"/>
      <c r="J465" s="218">
        <f>BK465</f>
        <v>0</v>
      </c>
      <c r="K465" s="204"/>
      <c r="L465" s="209"/>
      <c r="M465" s="210"/>
      <c r="N465" s="211"/>
      <c r="O465" s="211"/>
      <c r="P465" s="212">
        <f>P466</f>
        <v>0</v>
      </c>
      <c r="Q465" s="211"/>
      <c r="R465" s="212">
        <f>R466</f>
        <v>0</v>
      </c>
      <c r="S465" s="211"/>
      <c r="T465" s="213">
        <f>T466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4" t="s">
        <v>89</v>
      </c>
      <c r="AT465" s="215" t="s">
        <v>80</v>
      </c>
      <c r="AU465" s="215" t="s">
        <v>89</v>
      </c>
      <c r="AY465" s="214" t="s">
        <v>129</v>
      </c>
      <c r="BK465" s="216">
        <f>BK466</f>
        <v>0</v>
      </c>
    </row>
    <row r="466" s="2" customFormat="1" ht="49.05" customHeight="1">
      <c r="A466" s="39"/>
      <c r="B466" s="40"/>
      <c r="C466" s="219" t="s">
        <v>678</v>
      </c>
      <c r="D466" s="280" t="s">
        <v>131</v>
      </c>
      <c r="E466" s="220" t="s">
        <v>679</v>
      </c>
      <c r="F466" s="221" t="s">
        <v>680</v>
      </c>
      <c r="G466" s="222" t="s">
        <v>268</v>
      </c>
      <c r="H466" s="223">
        <v>1577.413</v>
      </c>
      <c r="I466" s="224"/>
      <c r="J466" s="225">
        <f>ROUND(I466*H466,2)</f>
        <v>0</v>
      </c>
      <c r="K466" s="221" t="s">
        <v>269</v>
      </c>
      <c r="L466" s="45"/>
      <c r="M466" s="226" t="s">
        <v>1</v>
      </c>
      <c r="N466" s="227" t="s">
        <v>46</v>
      </c>
      <c r="O466" s="92"/>
      <c r="P466" s="228">
        <f>O466*H466</f>
        <v>0</v>
      </c>
      <c r="Q466" s="228">
        <v>0</v>
      </c>
      <c r="R466" s="228">
        <f>Q466*H466</f>
        <v>0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136</v>
      </c>
      <c r="AT466" s="230" t="s">
        <v>131</v>
      </c>
      <c r="AU466" s="230" t="s">
        <v>91</v>
      </c>
      <c r="AY466" s="18" t="s">
        <v>129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89</v>
      </c>
      <c r="BK466" s="231">
        <f>ROUND(I466*H466,2)</f>
        <v>0</v>
      </c>
      <c r="BL466" s="18" t="s">
        <v>136</v>
      </c>
      <c r="BM466" s="230" t="s">
        <v>681</v>
      </c>
    </row>
    <row r="467" s="12" customFormat="1" ht="25.92" customHeight="1">
      <c r="A467" s="12"/>
      <c r="B467" s="203"/>
      <c r="C467" s="204"/>
      <c r="D467" s="205" t="s">
        <v>80</v>
      </c>
      <c r="E467" s="206" t="s">
        <v>682</v>
      </c>
      <c r="F467" s="206" t="s">
        <v>683</v>
      </c>
      <c r="G467" s="204"/>
      <c r="H467" s="204"/>
      <c r="I467" s="207"/>
      <c r="J467" s="208">
        <f>BK467</f>
        <v>0</v>
      </c>
      <c r="K467" s="204"/>
      <c r="L467" s="209"/>
      <c r="M467" s="210"/>
      <c r="N467" s="211"/>
      <c r="O467" s="211"/>
      <c r="P467" s="212">
        <f>P468</f>
        <v>0</v>
      </c>
      <c r="Q467" s="211"/>
      <c r="R467" s="212">
        <f>R468</f>
        <v>0.00020000000000000001</v>
      </c>
      <c r="S467" s="211"/>
      <c r="T467" s="213">
        <f>T468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14" t="s">
        <v>91</v>
      </c>
      <c r="AT467" s="215" t="s">
        <v>80</v>
      </c>
      <c r="AU467" s="215" t="s">
        <v>81</v>
      </c>
      <c r="AY467" s="214" t="s">
        <v>129</v>
      </c>
      <c r="BK467" s="216">
        <f>BK468</f>
        <v>0</v>
      </c>
    </row>
    <row r="468" s="12" customFormat="1" ht="22.8" customHeight="1">
      <c r="A468" s="12"/>
      <c r="B468" s="203"/>
      <c r="C468" s="204"/>
      <c r="D468" s="205" t="s">
        <v>80</v>
      </c>
      <c r="E468" s="217" t="s">
        <v>684</v>
      </c>
      <c r="F468" s="217" t="s">
        <v>685</v>
      </c>
      <c r="G468" s="204"/>
      <c r="H468" s="204"/>
      <c r="I468" s="207"/>
      <c r="J468" s="218">
        <f>BK468</f>
        <v>0</v>
      </c>
      <c r="K468" s="204"/>
      <c r="L468" s="209"/>
      <c r="M468" s="210"/>
      <c r="N468" s="211"/>
      <c r="O468" s="211"/>
      <c r="P468" s="212">
        <f>SUM(P469:P474)</f>
        <v>0</v>
      </c>
      <c r="Q468" s="211"/>
      <c r="R468" s="212">
        <f>SUM(R469:R474)</f>
        <v>0.00020000000000000001</v>
      </c>
      <c r="S468" s="211"/>
      <c r="T468" s="213">
        <f>SUM(T469:T474)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4" t="s">
        <v>91</v>
      </c>
      <c r="AT468" s="215" t="s">
        <v>80</v>
      </c>
      <c r="AU468" s="215" t="s">
        <v>89</v>
      </c>
      <c r="AY468" s="214" t="s">
        <v>129</v>
      </c>
      <c r="BK468" s="216">
        <f>SUM(BK469:BK474)</f>
        <v>0</v>
      </c>
    </row>
    <row r="469" s="2" customFormat="1" ht="24.15" customHeight="1">
      <c r="A469" s="39"/>
      <c r="B469" s="40"/>
      <c r="C469" s="219" t="s">
        <v>686</v>
      </c>
      <c r="D469" s="219" t="s">
        <v>131</v>
      </c>
      <c r="E469" s="220" t="s">
        <v>687</v>
      </c>
      <c r="F469" s="221" t="s">
        <v>688</v>
      </c>
      <c r="G469" s="222" t="s">
        <v>134</v>
      </c>
      <c r="H469" s="223">
        <v>0.91000000000000003</v>
      </c>
      <c r="I469" s="224"/>
      <c r="J469" s="225">
        <f>ROUND(I469*H469,2)</f>
        <v>0</v>
      </c>
      <c r="K469" s="221" t="s">
        <v>135</v>
      </c>
      <c r="L469" s="45"/>
      <c r="M469" s="226" t="s">
        <v>1</v>
      </c>
      <c r="N469" s="227" t="s">
        <v>46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227</v>
      </c>
      <c r="AT469" s="230" t="s">
        <v>131</v>
      </c>
      <c r="AU469" s="230" t="s">
        <v>91</v>
      </c>
      <c r="AY469" s="18" t="s">
        <v>129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89</v>
      </c>
      <c r="BK469" s="231">
        <f>ROUND(I469*H469,2)</f>
        <v>0</v>
      </c>
      <c r="BL469" s="18" t="s">
        <v>227</v>
      </c>
      <c r="BM469" s="230" t="s">
        <v>689</v>
      </c>
    </row>
    <row r="470" s="14" customFormat="1">
      <c r="A470" s="14"/>
      <c r="B470" s="244"/>
      <c r="C470" s="245"/>
      <c r="D470" s="234" t="s">
        <v>138</v>
      </c>
      <c r="E470" s="246" t="s">
        <v>1</v>
      </c>
      <c r="F470" s="247" t="s">
        <v>690</v>
      </c>
      <c r="G470" s="245"/>
      <c r="H470" s="246" t="s">
        <v>1</v>
      </c>
      <c r="I470" s="248"/>
      <c r="J470" s="245"/>
      <c r="K470" s="245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138</v>
      </c>
      <c r="AU470" s="253" t="s">
        <v>91</v>
      </c>
      <c r="AV470" s="14" t="s">
        <v>89</v>
      </c>
      <c r="AW470" s="14" t="s">
        <v>36</v>
      </c>
      <c r="AX470" s="14" t="s">
        <v>81</v>
      </c>
      <c r="AY470" s="253" t="s">
        <v>129</v>
      </c>
    </row>
    <row r="471" s="13" customFormat="1">
      <c r="A471" s="13"/>
      <c r="B471" s="232"/>
      <c r="C471" s="233"/>
      <c r="D471" s="234" t="s">
        <v>138</v>
      </c>
      <c r="E471" s="235" t="s">
        <v>1</v>
      </c>
      <c r="F471" s="236" t="s">
        <v>691</v>
      </c>
      <c r="G471" s="233"/>
      <c r="H471" s="237">
        <v>0.91000000000000003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138</v>
      </c>
      <c r="AU471" s="243" t="s">
        <v>91</v>
      </c>
      <c r="AV471" s="13" t="s">
        <v>91</v>
      </c>
      <c r="AW471" s="13" t="s">
        <v>36</v>
      </c>
      <c r="AX471" s="13" t="s">
        <v>89</v>
      </c>
      <c r="AY471" s="243" t="s">
        <v>129</v>
      </c>
    </row>
    <row r="472" s="2" customFormat="1" ht="21.75" customHeight="1">
      <c r="A472" s="39"/>
      <c r="B472" s="40"/>
      <c r="C472" s="281" t="s">
        <v>692</v>
      </c>
      <c r="D472" s="281" t="s">
        <v>282</v>
      </c>
      <c r="E472" s="282" t="s">
        <v>693</v>
      </c>
      <c r="F472" s="283" t="s">
        <v>694</v>
      </c>
      <c r="G472" s="284" t="s">
        <v>695</v>
      </c>
      <c r="H472" s="285">
        <v>0.20000000000000001</v>
      </c>
      <c r="I472" s="286"/>
      <c r="J472" s="287">
        <f>ROUND(I472*H472,2)</f>
        <v>0</v>
      </c>
      <c r="K472" s="283" t="s">
        <v>135</v>
      </c>
      <c r="L472" s="288"/>
      <c r="M472" s="289" t="s">
        <v>1</v>
      </c>
      <c r="N472" s="290" t="s">
        <v>46</v>
      </c>
      <c r="O472" s="92"/>
      <c r="P472" s="228">
        <f>O472*H472</f>
        <v>0</v>
      </c>
      <c r="Q472" s="228">
        <v>0.001</v>
      </c>
      <c r="R472" s="228">
        <f>Q472*H472</f>
        <v>0.00020000000000000001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324</v>
      </c>
      <c r="AT472" s="230" t="s">
        <v>282</v>
      </c>
      <c r="AU472" s="230" t="s">
        <v>91</v>
      </c>
      <c r="AY472" s="18" t="s">
        <v>129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89</v>
      </c>
      <c r="BK472" s="231">
        <f>ROUND(I472*H472,2)</f>
        <v>0</v>
      </c>
      <c r="BL472" s="18" t="s">
        <v>227</v>
      </c>
      <c r="BM472" s="230" t="s">
        <v>696</v>
      </c>
    </row>
    <row r="473" s="2" customFormat="1">
      <c r="A473" s="39"/>
      <c r="B473" s="40"/>
      <c r="C473" s="41"/>
      <c r="D473" s="234" t="s">
        <v>175</v>
      </c>
      <c r="E473" s="41"/>
      <c r="F473" s="276" t="s">
        <v>697</v>
      </c>
      <c r="G473" s="41"/>
      <c r="H473" s="41"/>
      <c r="I473" s="277"/>
      <c r="J473" s="41"/>
      <c r="K473" s="41"/>
      <c r="L473" s="45"/>
      <c r="M473" s="278"/>
      <c r="N473" s="279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175</v>
      </c>
      <c r="AU473" s="18" t="s">
        <v>91</v>
      </c>
    </row>
    <row r="474" s="13" customFormat="1">
      <c r="A474" s="13"/>
      <c r="B474" s="232"/>
      <c r="C474" s="233"/>
      <c r="D474" s="234" t="s">
        <v>138</v>
      </c>
      <c r="E474" s="235" t="s">
        <v>1</v>
      </c>
      <c r="F474" s="236" t="s">
        <v>698</v>
      </c>
      <c r="G474" s="233"/>
      <c r="H474" s="237">
        <v>0.20000000000000001</v>
      </c>
      <c r="I474" s="238"/>
      <c r="J474" s="233"/>
      <c r="K474" s="233"/>
      <c r="L474" s="239"/>
      <c r="M474" s="291"/>
      <c r="N474" s="292"/>
      <c r="O474" s="292"/>
      <c r="P474" s="292"/>
      <c r="Q474" s="292"/>
      <c r="R474" s="292"/>
      <c r="S474" s="292"/>
      <c r="T474" s="29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138</v>
      </c>
      <c r="AU474" s="243" t="s">
        <v>91</v>
      </c>
      <c r="AV474" s="13" t="s">
        <v>91</v>
      </c>
      <c r="AW474" s="13" t="s">
        <v>36</v>
      </c>
      <c r="AX474" s="13" t="s">
        <v>89</v>
      </c>
      <c r="AY474" s="243" t="s">
        <v>129</v>
      </c>
    </row>
    <row r="475" s="2" customFormat="1" ht="6.96" customHeight="1">
      <c r="A475" s="39"/>
      <c r="B475" s="67"/>
      <c r="C475" s="68"/>
      <c r="D475" s="68"/>
      <c r="E475" s="68"/>
      <c r="F475" s="68"/>
      <c r="G475" s="68"/>
      <c r="H475" s="68"/>
      <c r="I475" s="68"/>
      <c r="J475" s="68"/>
      <c r="K475" s="68"/>
      <c r="L475" s="45"/>
      <c r="M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</row>
  </sheetData>
  <sheetProtection sheet="1" autoFilter="0" formatColumns="0" formatRows="0" objects="1" scenarios="1" spinCount="100000" saltValue="SHO6xoCzyMDjrOoa9IHPqOG1rL+xhzu9xBVkEI40yJxToeC+h3OOPnWWiZm2Jv52src/oViobyJqGpzKrBLzXw==" hashValue="1j5gcBnUXJvidjXFApBg5+Pbovb+LBFhlDzHtVdTK3HdRbIMecEBg+JlXbYbZzmikEg1vGBAaXvgiReav/dGSw==" algorithmName="SHA-512" password="CC35"/>
  <autoFilter ref="C126:K47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Holice, ul. Puškinova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ROUND((SUM(BE124:BE152)),  2)</f>
        <v>0</v>
      </c>
      <c r="G33" s="39"/>
      <c r="H33" s="39"/>
      <c r="I33" s="156">
        <v>0.20999999999999999</v>
      </c>
      <c r="J33" s="155">
        <f>ROUND(((SUM(BE124:BE152))*I33),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ROUND((SUM(BF124:BF152)),  2)</f>
        <v>0</v>
      </c>
      <c r="G34" s="39"/>
      <c r="H34" s="39"/>
      <c r="I34" s="156">
        <v>0.14999999999999999</v>
      </c>
      <c r="J34" s="155">
        <f>ROUND(((SUM(BF124:BF152))*I34),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ROUND((SUM(BG124:BG152)),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ROUND((SUM(BH124:BH152)),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ROUND((SUM(BI124:BI152)),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Holice, ul. Puškinova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Holice</v>
      </c>
      <c r="G89" s="41"/>
      <c r="H89" s="41"/>
      <c r="I89" s="33" t="s">
        <v>22</v>
      </c>
      <c r="J89" s="80" t="str">
        <f>IF(J12="","",J12)</f>
        <v>24. 1. 2024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700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701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702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701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703</v>
      </c>
      <c r="E101" s="183"/>
      <c r="F101" s="183"/>
      <c r="G101" s="183"/>
      <c r="H101" s="183"/>
      <c r="I101" s="183"/>
      <c r="J101" s="184">
        <f>J136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701</v>
      </c>
      <c r="E102" s="189"/>
      <c r="F102" s="189"/>
      <c r="G102" s="189"/>
      <c r="H102" s="189"/>
      <c r="I102" s="189"/>
      <c r="J102" s="190">
        <f>J137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704</v>
      </c>
      <c r="E103" s="183"/>
      <c r="F103" s="183"/>
      <c r="G103" s="183"/>
      <c r="H103" s="183"/>
      <c r="I103" s="183"/>
      <c r="J103" s="184">
        <f>J145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701</v>
      </c>
      <c r="E104" s="189"/>
      <c r="F104" s="189"/>
      <c r="G104" s="189"/>
      <c r="H104" s="189"/>
      <c r="I104" s="189"/>
      <c r="J104" s="190">
        <f>J146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Holice, ul. Puškinova - vodovod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02 -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Holice</v>
      </c>
      <c r="G118" s="41"/>
      <c r="H118" s="41"/>
      <c r="I118" s="33" t="s">
        <v>22</v>
      </c>
      <c r="J118" s="80" t="str">
        <f>IF(J12="","",J12)</f>
        <v>24. 1. 2024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32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>Leona Šaldová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115</v>
      </c>
      <c r="D123" s="195" t="s">
        <v>66</v>
      </c>
      <c r="E123" s="195" t="s">
        <v>62</v>
      </c>
      <c r="F123" s="195" t="s">
        <v>63</v>
      </c>
      <c r="G123" s="195" t="s">
        <v>116</v>
      </c>
      <c r="H123" s="195" t="s">
        <v>117</v>
      </c>
      <c r="I123" s="195" t="s">
        <v>118</v>
      </c>
      <c r="J123" s="195" t="s">
        <v>100</v>
      </c>
      <c r="K123" s="196" t="s">
        <v>119</v>
      </c>
      <c r="L123" s="197"/>
      <c r="M123" s="101" t="s">
        <v>1</v>
      </c>
      <c r="N123" s="102" t="s">
        <v>45</v>
      </c>
      <c r="O123" s="102" t="s">
        <v>120</v>
      </c>
      <c r="P123" s="102" t="s">
        <v>121</v>
      </c>
      <c r="Q123" s="102" t="s">
        <v>122</v>
      </c>
      <c r="R123" s="102" t="s">
        <v>123</v>
      </c>
      <c r="S123" s="102" t="s">
        <v>124</v>
      </c>
      <c r="T123" s="103" t="s">
        <v>125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126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P125+P130+P136+P145</f>
        <v>0</v>
      </c>
      <c r="Q124" s="105"/>
      <c r="R124" s="200">
        <f>R125+R130+R136+R145</f>
        <v>0</v>
      </c>
      <c r="S124" s="105"/>
      <c r="T124" s="201">
        <f>T125+T130+T136+T145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80</v>
      </c>
      <c r="AU124" s="18" t="s">
        <v>102</v>
      </c>
      <c r="BK124" s="202">
        <f>BK125+BK130+BK136+BK145</f>
        <v>0</v>
      </c>
    </row>
    <row r="125" s="12" customFormat="1" ht="25.92" customHeight="1">
      <c r="A125" s="12"/>
      <c r="B125" s="203"/>
      <c r="C125" s="204"/>
      <c r="D125" s="205" t="s">
        <v>80</v>
      </c>
      <c r="E125" s="206" t="s">
        <v>705</v>
      </c>
      <c r="F125" s="206" t="s">
        <v>706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89</v>
      </c>
      <c r="AT125" s="215" t="s">
        <v>80</v>
      </c>
      <c r="AU125" s="215" t="s">
        <v>81</v>
      </c>
      <c r="AY125" s="214" t="s">
        <v>129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80</v>
      </c>
      <c r="E126" s="217" t="s">
        <v>707</v>
      </c>
      <c r="F126" s="217" t="s">
        <v>708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89</v>
      </c>
      <c r="AT126" s="215" t="s">
        <v>80</v>
      </c>
      <c r="AU126" s="215" t="s">
        <v>89</v>
      </c>
      <c r="AY126" s="214" t="s">
        <v>129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89</v>
      </c>
      <c r="D127" s="219" t="s">
        <v>131</v>
      </c>
      <c r="E127" s="220" t="s">
        <v>709</v>
      </c>
      <c r="F127" s="221" t="s">
        <v>710</v>
      </c>
      <c r="G127" s="222" t="s">
        <v>711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46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136</v>
      </c>
      <c r="AT127" s="230" t="s">
        <v>131</v>
      </c>
      <c r="AU127" s="230" t="s">
        <v>91</v>
      </c>
      <c r="AY127" s="18" t="s">
        <v>129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89</v>
      </c>
      <c r="BK127" s="231">
        <f>ROUND(I127*H127,2)</f>
        <v>0</v>
      </c>
      <c r="BL127" s="18" t="s">
        <v>136</v>
      </c>
      <c r="BM127" s="230" t="s">
        <v>91</v>
      </c>
    </row>
    <row r="128" s="2" customFormat="1" ht="16.5" customHeight="1">
      <c r="A128" s="39"/>
      <c r="B128" s="40"/>
      <c r="C128" s="219" t="s">
        <v>91</v>
      </c>
      <c r="D128" s="219" t="s">
        <v>131</v>
      </c>
      <c r="E128" s="220" t="s">
        <v>712</v>
      </c>
      <c r="F128" s="221" t="s">
        <v>713</v>
      </c>
      <c r="G128" s="222" t="s">
        <v>711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136</v>
      </c>
      <c r="AT128" s="230" t="s">
        <v>131</v>
      </c>
      <c r="AU128" s="230" t="s">
        <v>91</v>
      </c>
      <c r="AY128" s="18" t="s">
        <v>129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89</v>
      </c>
      <c r="BK128" s="231">
        <f>ROUND(I128*H128,2)</f>
        <v>0</v>
      </c>
      <c r="BL128" s="18" t="s">
        <v>136</v>
      </c>
      <c r="BM128" s="230" t="s">
        <v>136</v>
      </c>
    </row>
    <row r="129" s="2" customFormat="1" ht="16.5" customHeight="1">
      <c r="A129" s="39"/>
      <c r="B129" s="40"/>
      <c r="C129" s="219" t="s">
        <v>146</v>
      </c>
      <c r="D129" s="219" t="s">
        <v>131</v>
      </c>
      <c r="E129" s="220" t="s">
        <v>714</v>
      </c>
      <c r="F129" s="221" t="s">
        <v>715</v>
      </c>
      <c r="G129" s="222" t="s">
        <v>711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136</v>
      </c>
      <c r="AT129" s="230" t="s">
        <v>131</v>
      </c>
      <c r="AU129" s="230" t="s">
        <v>91</v>
      </c>
      <c r="AY129" s="18" t="s">
        <v>129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136</v>
      </c>
      <c r="BM129" s="230" t="s">
        <v>167</v>
      </c>
    </row>
    <row r="130" s="12" customFormat="1" ht="25.92" customHeight="1">
      <c r="A130" s="12"/>
      <c r="B130" s="203"/>
      <c r="C130" s="204"/>
      <c r="D130" s="205" t="s">
        <v>80</v>
      </c>
      <c r="E130" s="206" t="s">
        <v>716</v>
      </c>
      <c r="F130" s="206" t="s">
        <v>717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80</v>
      </c>
      <c r="AU130" s="215" t="s">
        <v>81</v>
      </c>
      <c r="AY130" s="214" t="s">
        <v>129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80</v>
      </c>
      <c r="E131" s="217" t="s">
        <v>707</v>
      </c>
      <c r="F131" s="217" t="s">
        <v>708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SUM(P132:P135)</f>
        <v>0</v>
      </c>
      <c r="Q131" s="211"/>
      <c r="R131" s="212">
        <f>SUM(R132:R135)</f>
        <v>0</v>
      </c>
      <c r="S131" s="211"/>
      <c r="T131" s="21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89</v>
      </c>
      <c r="AT131" s="215" t="s">
        <v>80</v>
      </c>
      <c r="AU131" s="215" t="s">
        <v>89</v>
      </c>
      <c r="AY131" s="214" t="s">
        <v>129</v>
      </c>
      <c r="BK131" s="216">
        <f>SUM(BK132:BK135)</f>
        <v>0</v>
      </c>
    </row>
    <row r="132" s="2" customFormat="1" ht="16.5" customHeight="1">
      <c r="A132" s="39"/>
      <c r="B132" s="40"/>
      <c r="C132" s="219" t="s">
        <v>136</v>
      </c>
      <c r="D132" s="219" t="s">
        <v>131</v>
      </c>
      <c r="E132" s="220" t="s">
        <v>718</v>
      </c>
      <c r="F132" s="221" t="s">
        <v>719</v>
      </c>
      <c r="G132" s="222" t="s">
        <v>711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136</v>
      </c>
      <c r="AT132" s="230" t="s">
        <v>131</v>
      </c>
      <c r="AU132" s="230" t="s">
        <v>91</v>
      </c>
      <c r="AY132" s="18" t="s">
        <v>129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136</v>
      </c>
      <c r="BM132" s="230" t="s">
        <v>177</v>
      </c>
    </row>
    <row r="133" s="2" customFormat="1">
      <c r="A133" s="39"/>
      <c r="B133" s="40"/>
      <c r="C133" s="41"/>
      <c r="D133" s="234" t="s">
        <v>175</v>
      </c>
      <c r="E133" s="41"/>
      <c r="F133" s="276" t="s">
        <v>720</v>
      </c>
      <c r="G133" s="41"/>
      <c r="H133" s="41"/>
      <c r="I133" s="277"/>
      <c r="J133" s="41"/>
      <c r="K133" s="41"/>
      <c r="L133" s="45"/>
      <c r="M133" s="278"/>
      <c r="N133" s="27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175</v>
      </c>
      <c r="AU133" s="18" t="s">
        <v>91</v>
      </c>
    </row>
    <row r="134" s="2" customFormat="1" ht="33" customHeight="1">
      <c r="A134" s="39"/>
      <c r="B134" s="40"/>
      <c r="C134" s="219" t="s">
        <v>161</v>
      </c>
      <c r="D134" s="219" t="s">
        <v>131</v>
      </c>
      <c r="E134" s="220" t="s">
        <v>721</v>
      </c>
      <c r="F134" s="221" t="s">
        <v>722</v>
      </c>
      <c r="G134" s="222" t="s">
        <v>711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136</v>
      </c>
      <c r="AT134" s="230" t="s">
        <v>131</v>
      </c>
      <c r="AU134" s="230" t="s">
        <v>91</v>
      </c>
      <c r="AY134" s="18" t="s">
        <v>129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136</v>
      </c>
      <c r="BM134" s="230" t="s">
        <v>188</v>
      </c>
    </row>
    <row r="135" s="2" customFormat="1">
      <c r="A135" s="39"/>
      <c r="B135" s="40"/>
      <c r="C135" s="41"/>
      <c r="D135" s="234" t="s">
        <v>175</v>
      </c>
      <c r="E135" s="41"/>
      <c r="F135" s="276" t="s">
        <v>723</v>
      </c>
      <c r="G135" s="41"/>
      <c r="H135" s="41"/>
      <c r="I135" s="277"/>
      <c r="J135" s="41"/>
      <c r="K135" s="41"/>
      <c r="L135" s="45"/>
      <c r="M135" s="278"/>
      <c r="N135" s="279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175</v>
      </c>
      <c r="AU135" s="18" t="s">
        <v>91</v>
      </c>
    </row>
    <row r="136" s="12" customFormat="1" ht="25.92" customHeight="1">
      <c r="A136" s="12"/>
      <c r="B136" s="203"/>
      <c r="C136" s="204"/>
      <c r="D136" s="205" t="s">
        <v>80</v>
      </c>
      <c r="E136" s="206" t="s">
        <v>724</v>
      </c>
      <c r="F136" s="206" t="s">
        <v>725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</f>
        <v>0</v>
      </c>
      <c r="Q136" s="211"/>
      <c r="R136" s="212">
        <f>R137</f>
        <v>0</v>
      </c>
      <c r="S136" s="211"/>
      <c r="T136" s="21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89</v>
      </c>
      <c r="AT136" s="215" t="s">
        <v>80</v>
      </c>
      <c r="AU136" s="215" t="s">
        <v>81</v>
      </c>
      <c r="AY136" s="214" t="s">
        <v>129</v>
      </c>
      <c r="BK136" s="216">
        <f>BK137</f>
        <v>0</v>
      </c>
    </row>
    <row r="137" s="12" customFormat="1" ht="22.8" customHeight="1">
      <c r="A137" s="12"/>
      <c r="B137" s="203"/>
      <c r="C137" s="204"/>
      <c r="D137" s="205" t="s">
        <v>80</v>
      </c>
      <c r="E137" s="217" t="s">
        <v>707</v>
      </c>
      <c r="F137" s="217" t="s">
        <v>708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SUM(P138:P144)</f>
        <v>0</v>
      </c>
      <c r="Q137" s="211"/>
      <c r="R137" s="212">
        <f>SUM(R138:R144)</f>
        <v>0</v>
      </c>
      <c r="S137" s="211"/>
      <c r="T137" s="213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89</v>
      </c>
      <c r="AT137" s="215" t="s">
        <v>80</v>
      </c>
      <c r="AU137" s="215" t="s">
        <v>89</v>
      </c>
      <c r="AY137" s="214" t="s">
        <v>129</v>
      </c>
      <c r="BK137" s="216">
        <f>SUM(BK138:BK144)</f>
        <v>0</v>
      </c>
    </row>
    <row r="138" s="2" customFormat="1" ht="33" customHeight="1">
      <c r="A138" s="39"/>
      <c r="B138" s="40"/>
      <c r="C138" s="219" t="s">
        <v>167</v>
      </c>
      <c r="D138" s="219" t="s">
        <v>131</v>
      </c>
      <c r="E138" s="220" t="s">
        <v>726</v>
      </c>
      <c r="F138" s="221" t="s">
        <v>727</v>
      </c>
      <c r="G138" s="222" t="s">
        <v>711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46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136</v>
      </c>
      <c r="AT138" s="230" t="s">
        <v>131</v>
      </c>
      <c r="AU138" s="230" t="s">
        <v>91</v>
      </c>
      <c r="AY138" s="18" t="s">
        <v>129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89</v>
      </c>
      <c r="BK138" s="231">
        <f>ROUND(I138*H138,2)</f>
        <v>0</v>
      </c>
      <c r="BL138" s="18" t="s">
        <v>136</v>
      </c>
      <c r="BM138" s="230" t="s">
        <v>202</v>
      </c>
    </row>
    <row r="139" s="2" customFormat="1" ht="44.25" customHeight="1">
      <c r="A139" s="39"/>
      <c r="B139" s="40"/>
      <c r="C139" s="219" t="s">
        <v>171</v>
      </c>
      <c r="D139" s="219" t="s">
        <v>131</v>
      </c>
      <c r="E139" s="220" t="s">
        <v>728</v>
      </c>
      <c r="F139" s="221" t="s">
        <v>729</v>
      </c>
      <c r="G139" s="222" t="s">
        <v>711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46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136</v>
      </c>
      <c r="AT139" s="230" t="s">
        <v>131</v>
      </c>
      <c r="AU139" s="230" t="s">
        <v>91</v>
      </c>
      <c r="AY139" s="18" t="s">
        <v>129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89</v>
      </c>
      <c r="BK139" s="231">
        <f>ROUND(I139*H139,2)</f>
        <v>0</v>
      </c>
      <c r="BL139" s="18" t="s">
        <v>136</v>
      </c>
      <c r="BM139" s="230" t="s">
        <v>212</v>
      </c>
    </row>
    <row r="140" s="2" customFormat="1" ht="33" customHeight="1">
      <c r="A140" s="39"/>
      <c r="B140" s="40"/>
      <c r="C140" s="219" t="s">
        <v>177</v>
      </c>
      <c r="D140" s="219" t="s">
        <v>131</v>
      </c>
      <c r="E140" s="220" t="s">
        <v>730</v>
      </c>
      <c r="F140" s="221" t="s">
        <v>731</v>
      </c>
      <c r="G140" s="222" t="s">
        <v>711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136</v>
      </c>
      <c r="AT140" s="230" t="s">
        <v>131</v>
      </c>
      <c r="AU140" s="230" t="s">
        <v>91</v>
      </c>
      <c r="AY140" s="18" t="s">
        <v>129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89</v>
      </c>
      <c r="BK140" s="231">
        <f>ROUND(I140*H140,2)</f>
        <v>0</v>
      </c>
      <c r="BL140" s="18" t="s">
        <v>136</v>
      </c>
      <c r="BM140" s="230" t="s">
        <v>227</v>
      </c>
    </row>
    <row r="141" s="2" customFormat="1">
      <c r="A141" s="39"/>
      <c r="B141" s="40"/>
      <c r="C141" s="41"/>
      <c r="D141" s="234" t="s">
        <v>175</v>
      </c>
      <c r="E141" s="41"/>
      <c r="F141" s="276" t="s">
        <v>732</v>
      </c>
      <c r="G141" s="41"/>
      <c r="H141" s="41"/>
      <c r="I141" s="277"/>
      <c r="J141" s="41"/>
      <c r="K141" s="41"/>
      <c r="L141" s="45"/>
      <c r="M141" s="278"/>
      <c r="N141" s="27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175</v>
      </c>
      <c r="AU141" s="18" t="s">
        <v>91</v>
      </c>
    </row>
    <row r="142" s="2" customFormat="1" ht="24.15" customHeight="1">
      <c r="A142" s="39"/>
      <c r="B142" s="40"/>
      <c r="C142" s="219" t="s">
        <v>183</v>
      </c>
      <c r="D142" s="219" t="s">
        <v>131</v>
      </c>
      <c r="E142" s="220" t="s">
        <v>733</v>
      </c>
      <c r="F142" s="221" t="s">
        <v>734</v>
      </c>
      <c r="G142" s="222" t="s">
        <v>711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46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136</v>
      </c>
      <c r="AT142" s="230" t="s">
        <v>131</v>
      </c>
      <c r="AU142" s="230" t="s">
        <v>91</v>
      </c>
      <c r="AY142" s="18" t="s">
        <v>129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89</v>
      </c>
      <c r="BK142" s="231">
        <f>ROUND(I142*H142,2)</f>
        <v>0</v>
      </c>
      <c r="BL142" s="18" t="s">
        <v>136</v>
      </c>
      <c r="BM142" s="230" t="s">
        <v>237</v>
      </c>
    </row>
    <row r="143" s="2" customFormat="1">
      <c r="A143" s="39"/>
      <c r="B143" s="40"/>
      <c r="C143" s="41"/>
      <c r="D143" s="234" t="s">
        <v>175</v>
      </c>
      <c r="E143" s="41"/>
      <c r="F143" s="276" t="s">
        <v>735</v>
      </c>
      <c r="G143" s="41"/>
      <c r="H143" s="41"/>
      <c r="I143" s="277"/>
      <c r="J143" s="41"/>
      <c r="K143" s="41"/>
      <c r="L143" s="45"/>
      <c r="M143" s="278"/>
      <c r="N143" s="27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175</v>
      </c>
      <c r="AU143" s="18" t="s">
        <v>91</v>
      </c>
    </row>
    <row r="144" s="2" customFormat="1" ht="298.05" customHeight="1">
      <c r="A144" s="39"/>
      <c r="B144" s="40"/>
      <c r="C144" s="219" t="s">
        <v>188</v>
      </c>
      <c r="D144" s="219" t="s">
        <v>131</v>
      </c>
      <c r="E144" s="220" t="s">
        <v>736</v>
      </c>
      <c r="F144" s="221" t="s">
        <v>737</v>
      </c>
      <c r="G144" s="222" t="s">
        <v>711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46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136</v>
      </c>
      <c r="AT144" s="230" t="s">
        <v>131</v>
      </c>
      <c r="AU144" s="230" t="s">
        <v>91</v>
      </c>
      <c r="AY144" s="18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89</v>
      </c>
      <c r="BK144" s="231">
        <f>ROUND(I144*H144,2)</f>
        <v>0</v>
      </c>
      <c r="BL144" s="18" t="s">
        <v>136</v>
      </c>
      <c r="BM144" s="230" t="s">
        <v>248</v>
      </c>
    </row>
    <row r="145" s="12" customFormat="1" ht="25.92" customHeight="1">
      <c r="A145" s="12"/>
      <c r="B145" s="203"/>
      <c r="C145" s="204"/>
      <c r="D145" s="205" t="s">
        <v>80</v>
      </c>
      <c r="E145" s="206" t="s">
        <v>738</v>
      </c>
      <c r="F145" s="206" t="s">
        <v>739</v>
      </c>
      <c r="G145" s="204"/>
      <c r="H145" s="204"/>
      <c r="I145" s="207"/>
      <c r="J145" s="208">
        <f>BK145</f>
        <v>0</v>
      </c>
      <c r="K145" s="204"/>
      <c r="L145" s="209"/>
      <c r="M145" s="210"/>
      <c r="N145" s="211"/>
      <c r="O145" s="211"/>
      <c r="P145" s="212">
        <f>P146</f>
        <v>0</v>
      </c>
      <c r="Q145" s="211"/>
      <c r="R145" s="212">
        <f>R146</f>
        <v>0</v>
      </c>
      <c r="S145" s="211"/>
      <c r="T145" s="213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89</v>
      </c>
      <c r="AT145" s="215" t="s">
        <v>80</v>
      </c>
      <c r="AU145" s="215" t="s">
        <v>81</v>
      </c>
      <c r="AY145" s="214" t="s">
        <v>129</v>
      </c>
      <c r="BK145" s="216">
        <f>BK146</f>
        <v>0</v>
      </c>
    </row>
    <row r="146" s="12" customFormat="1" ht="22.8" customHeight="1">
      <c r="A146" s="12"/>
      <c r="B146" s="203"/>
      <c r="C146" s="204"/>
      <c r="D146" s="205" t="s">
        <v>80</v>
      </c>
      <c r="E146" s="217" t="s">
        <v>707</v>
      </c>
      <c r="F146" s="217" t="s">
        <v>708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SUM(P147:P152)</f>
        <v>0</v>
      </c>
      <c r="Q146" s="211"/>
      <c r="R146" s="212">
        <f>SUM(R147:R152)</f>
        <v>0</v>
      </c>
      <c r="S146" s="211"/>
      <c r="T146" s="213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89</v>
      </c>
      <c r="AT146" s="215" t="s">
        <v>80</v>
      </c>
      <c r="AU146" s="215" t="s">
        <v>89</v>
      </c>
      <c r="AY146" s="214" t="s">
        <v>129</v>
      </c>
      <c r="BK146" s="216">
        <f>SUM(BK147:BK152)</f>
        <v>0</v>
      </c>
    </row>
    <row r="147" s="2" customFormat="1" ht="24.15" customHeight="1">
      <c r="A147" s="39"/>
      <c r="B147" s="40"/>
      <c r="C147" s="219" t="s">
        <v>195</v>
      </c>
      <c r="D147" s="219" t="s">
        <v>131</v>
      </c>
      <c r="E147" s="220" t="s">
        <v>740</v>
      </c>
      <c r="F147" s="221" t="s">
        <v>741</v>
      </c>
      <c r="G147" s="222" t="s">
        <v>711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46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136</v>
      </c>
      <c r="AT147" s="230" t="s">
        <v>131</v>
      </c>
      <c r="AU147" s="230" t="s">
        <v>91</v>
      </c>
      <c r="AY147" s="18" t="s">
        <v>129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89</v>
      </c>
      <c r="BK147" s="231">
        <f>ROUND(I147*H147,2)</f>
        <v>0</v>
      </c>
      <c r="BL147" s="18" t="s">
        <v>136</v>
      </c>
      <c r="BM147" s="230" t="s">
        <v>258</v>
      </c>
    </row>
    <row r="148" s="2" customFormat="1">
      <c r="A148" s="39"/>
      <c r="B148" s="40"/>
      <c r="C148" s="41"/>
      <c r="D148" s="234" t="s">
        <v>175</v>
      </c>
      <c r="E148" s="41"/>
      <c r="F148" s="276" t="s">
        <v>742</v>
      </c>
      <c r="G148" s="41"/>
      <c r="H148" s="41"/>
      <c r="I148" s="277"/>
      <c r="J148" s="41"/>
      <c r="K148" s="41"/>
      <c r="L148" s="45"/>
      <c r="M148" s="278"/>
      <c r="N148" s="27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175</v>
      </c>
      <c r="AU148" s="18" t="s">
        <v>91</v>
      </c>
    </row>
    <row r="149" s="2" customFormat="1" ht="24.15" customHeight="1">
      <c r="A149" s="39"/>
      <c r="B149" s="40"/>
      <c r="C149" s="219" t="s">
        <v>202</v>
      </c>
      <c r="D149" s="219" t="s">
        <v>131</v>
      </c>
      <c r="E149" s="220" t="s">
        <v>743</v>
      </c>
      <c r="F149" s="221" t="s">
        <v>744</v>
      </c>
      <c r="G149" s="222" t="s">
        <v>711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136</v>
      </c>
      <c r="AT149" s="230" t="s">
        <v>131</v>
      </c>
      <c r="AU149" s="230" t="s">
        <v>91</v>
      </c>
      <c r="AY149" s="18" t="s">
        <v>129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136</v>
      </c>
      <c r="BM149" s="230" t="s">
        <v>273</v>
      </c>
    </row>
    <row r="150" s="2" customFormat="1">
      <c r="A150" s="39"/>
      <c r="B150" s="40"/>
      <c r="C150" s="41"/>
      <c r="D150" s="234" t="s">
        <v>175</v>
      </c>
      <c r="E150" s="41"/>
      <c r="F150" s="276" t="s">
        <v>745</v>
      </c>
      <c r="G150" s="41"/>
      <c r="H150" s="41"/>
      <c r="I150" s="277"/>
      <c r="J150" s="41"/>
      <c r="K150" s="41"/>
      <c r="L150" s="45"/>
      <c r="M150" s="278"/>
      <c r="N150" s="27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175</v>
      </c>
      <c r="AU150" s="18" t="s">
        <v>91</v>
      </c>
    </row>
    <row r="151" s="2" customFormat="1" ht="44.25" customHeight="1">
      <c r="A151" s="39"/>
      <c r="B151" s="40"/>
      <c r="C151" s="219" t="s">
        <v>207</v>
      </c>
      <c r="D151" s="219" t="s">
        <v>131</v>
      </c>
      <c r="E151" s="220" t="s">
        <v>746</v>
      </c>
      <c r="F151" s="221" t="s">
        <v>747</v>
      </c>
      <c r="G151" s="222" t="s">
        <v>711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46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136</v>
      </c>
      <c r="AT151" s="230" t="s">
        <v>131</v>
      </c>
      <c r="AU151" s="230" t="s">
        <v>91</v>
      </c>
      <c r="AY151" s="18" t="s">
        <v>129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89</v>
      </c>
      <c r="BK151" s="231">
        <f>ROUND(I151*H151,2)</f>
        <v>0</v>
      </c>
      <c r="BL151" s="18" t="s">
        <v>136</v>
      </c>
      <c r="BM151" s="230" t="s">
        <v>288</v>
      </c>
    </row>
    <row r="152" s="2" customFormat="1" ht="16.5" customHeight="1">
      <c r="A152" s="39"/>
      <c r="B152" s="40"/>
      <c r="C152" s="219" t="s">
        <v>212</v>
      </c>
      <c r="D152" s="219" t="s">
        <v>131</v>
      </c>
      <c r="E152" s="220" t="s">
        <v>748</v>
      </c>
      <c r="F152" s="221" t="s">
        <v>749</v>
      </c>
      <c r="G152" s="222" t="s">
        <v>711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94" t="s">
        <v>1</v>
      </c>
      <c r="N152" s="295" t="s">
        <v>46</v>
      </c>
      <c r="O152" s="296"/>
      <c r="P152" s="297">
        <f>O152*H152</f>
        <v>0</v>
      </c>
      <c r="Q152" s="297">
        <v>0</v>
      </c>
      <c r="R152" s="297">
        <f>Q152*H152</f>
        <v>0</v>
      </c>
      <c r="S152" s="297">
        <v>0</v>
      </c>
      <c r="T152" s="29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136</v>
      </c>
      <c r="AT152" s="230" t="s">
        <v>131</v>
      </c>
      <c r="AU152" s="230" t="s">
        <v>91</v>
      </c>
      <c r="AY152" s="18" t="s">
        <v>129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89</v>
      </c>
      <c r="BK152" s="231">
        <f>ROUND(I152*H152,2)</f>
        <v>0</v>
      </c>
      <c r="BL152" s="18" t="s">
        <v>136</v>
      </c>
      <c r="BM152" s="230" t="s">
        <v>300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6wUKG7iVkcLSeTfiLBhaWhlNaUR1OweZpyYibpICib++Apae0uE2/VcBc4Irur/xHNoDuTFuKdmMW/6L66ORfg==" hashValue="lVsfa0cnV1TaAbKSSBtLV1Qz2/gXxCXqKre5+V84RUlmC6suG52tcGynIUP9N0bVLqpW39zAIdov9rahQ7aUAw==" algorithmName="SHA-512" password="CC35"/>
  <autoFilter ref="C123:K15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2024-01-24T12:21:04Z</dcterms:created>
  <dcterms:modified xsi:type="dcterms:W3CDTF">2024-01-24T12:21:10Z</dcterms:modified>
</cp:coreProperties>
</file>