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3\M23-053 Pardubice, nám. Čs.legií - bezvýkopová oprava kanalizace\rozpočty\"/>
    </mc:Choice>
  </mc:AlternateContent>
  <bookViews>
    <workbookView xWindow="0" yWindow="0" windowWidth="0" windowHeight="0"/>
  </bookViews>
  <sheets>
    <sheet name="Rekapitulace stavby" sheetId="1" r:id="rId1"/>
    <sheet name="1 - Bezvýkopová technolog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Bezvýkopová technolog...'!$C$125:$K$242</definedName>
    <definedName name="_xlnm.Print_Area" localSheetId="1">'1 - Bezvýkopová technolog...'!$C$4:$J$76,'1 - Bezvýkopová technolog...'!$C$82:$J$107,'1 - Bezvýkopová technolog...'!$C$113:$K$242</definedName>
    <definedName name="_xlnm.Print_Titles" localSheetId="1">'1 - Bezvýkopová technolog...'!$125:$125</definedName>
    <definedName name="_xlnm._FilterDatabase" localSheetId="2" hidden="1">'VON - Vedlejší a ostatní ...'!$C$123:$K$152</definedName>
    <definedName name="_xlnm.Print_Area" localSheetId="2">'VON - Vedlejší a ostatní ...'!$C$4:$J$76,'VON - Vedlejší a ostatní ...'!$C$82:$J$105,'VON - Vedlejší a ostatní ...'!$C$111:$K$152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85"/>
  <c i="1" r="L90"/>
  <c r="AM90"/>
  <c r="AM89"/>
  <c r="L89"/>
  <c r="AM87"/>
  <c r="L87"/>
  <c r="L85"/>
  <c r="L84"/>
  <c i="2" r="BK220"/>
  <c r="BK183"/>
  <c r="J135"/>
  <c r="BK210"/>
  <c r="BK201"/>
  <c r="J162"/>
  <c r="J148"/>
  <c r="J239"/>
  <c r="BK208"/>
  <c r="J177"/>
  <c r="J236"/>
  <c r="J209"/>
  <c r="J238"/>
  <c r="BK195"/>
  <c r="J171"/>
  <c r="J140"/>
  <c r="BK225"/>
  <c r="BK177"/>
  <c r="BK150"/>
  <c r="BK193"/>
  <c r="J161"/>
  <c r="BK135"/>
  <c i="3" r="J141"/>
  <c r="J152"/>
  <c r="J140"/>
  <c r="BK146"/>
  <c i="2" r="J222"/>
  <c r="J185"/>
  <c r="BK141"/>
  <c r="J242"/>
  <c r="J203"/>
  <c r="BK172"/>
  <c r="BK153"/>
  <c r="J133"/>
  <c r="J224"/>
  <c r="J200"/>
  <c r="J157"/>
  <c r="BK222"/>
  <c r="BK166"/>
  <c r="J220"/>
  <c r="J172"/>
  <c r="BK145"/>
  <c r="BK209"/>
  <c r="J204"/>
  <c r="BK161"/>
  <c r="BK203"/>
  <c r="J168"/>
  <c r="BK137"/>
  <c i="3" r="J132"/>
  <c r="J127"/>
  <c r="BK140"/>
  <c r="BK143"/>
  <c r="BK141"/>
  <c i="2" r="BK229"/>
  <c r="J179"/>
  <c r="J240"/>
  <c r="BK198"/>
  <c r="BK157"/>
  <c r="J137"/>
  <c r="BK227"/>
  <c r="J191"/>
  <c r="J225"/>
  <c r="J183"/>
  <c r="BK223"/>
  <c r="BK175"/>
  <c i="1" r="AS94"/>
  <c i="2" r="BK133"/>
  <c r="BK187"/>
  <c r="J154"/>
  <c i="3" r="J150"/>
  <c r="J138"/>
  <c r="J146"/>
  <c r="J148"/>
  <c r="J128"/>
  <c i="2" r="BK239"/>
  <c r="BK189"/>
  <c r="BK148"/>
  <c r="J221"/>
  <c r="BK191"/>
  <c r="BK159"/>
  <c r="J145"/>
  <c r="J229"/>
  <c r="J206"/>
  <c r="J159"/>
  <c r="BK224"/>
  <c r="J141"/>
  <c r="J230"/>
  <c r="J189"/>
  <c r="BK168"/>
  <c r="J219"/>
  <c r="BK206"/>
  <c r="BK162"/>
  <c r="BK204"/>
  <c r="BK180"/>
  <c r="J153"/>
  <c i="3" r="BK134"/>
  <c r="J134"/>
  <c r="BK152"/>
  <c r="BK129"/>
  <c r="BK132"/>
  <c i="2" r="BK238"/>
  <c r="J195"/>
  <c r="BK158"/>
  <c r="J129"/>
  <c r="J208"/>
  <c r="J178"/>
  <c r="BK146"/>
  <c r="BK242"/>
  <c r="BK213"/>
  <c r="BK185"/>
  <c r="BK129"/>
  <c r="BK219"/>
  <c r="J139"/>
  <c r="BK221"/>
  <c r="BK179"/>
  <c r="J150"/>
  <c r="J232"/>
  <c r="BK178"/>
  <c r="J156"/>
  <c r="J201"/>
  <c r="J166"/>
  <c r="J146"/>
  <c i="3" r="J143"/>
  <c r="BK139"/>
  <c r="BK148"/>
  <c r="BK127"/>
  <c r="BK150"/>
  <c i="2" r="BK236"/>
  <c r="BK200"/>
  <c r="J175"/>
  <c r="BK230"/>
  <c r="J180"/>
  <c r="BK156"/>
  <c r="BK139"/>
  <c r="BK232"/>
  <c r="J210"/>
  <c r="BK163"/>
  <c r="J227"/>
  <c r="J187"/>
  <c r="BK240"/>
  <c r="J193"/>
  <c r="J163"/>
  <c r="J223"/>
  <c r="J213"/>
  <c r="BK171"/>
  <c r="BK154"/>
  <c r="J198"/>
  <c r="J158"/>
  <c r="BK140"/>
  <c i="3" r="BK128"/>
  <c r="J139"/>
  <c r="BK138"/>
  <c r="J129"/>
  <c i="2" l="1" r="BK128"/>
  <c r="J128"/>
  <c r="J98"/>
  <c r="P165"/>
  <c r="R170"/>
  <c r="P182"/>
  <c r="R197"/>
  <c r="R226"/>
  <c r="T128"/>
  <c r="BK170"/>
  <c r="J170"/>
  <c r="J100"/>
  <c r="T170"/>
  <c r="R182"/>
  <c r="P197"/>
  <c r="T231"/>
  <c r="BK165"/>
  <c r="J165"/>
  <c r="J99"/>
  <c r="P170"/>
  <c r="P174"/>
  <c r="T174"/>
  <c r="BK197"/>
  <c r="J197"/>
  <c r="J103"/>
  <c r="BK231"/>
  <c r="J231"/>
  <c r="J105"/>
  <c i="3" r="P126"/>
  <c r="P125"/>
  <c i="2" r="P128"/>
  <c r="R165"/>
  <c r="R174"/>
  <c r="T182"/>
  <c r="P226"/>
  <c r="T226"/>
  <c i="3" r="T126"/>
  <c r="T125"/>
  <c r="BK131"/>
  <c r="BK130"/>
  <c r="J130"/>
  <c r="J99"/>
  <c r="T131"/>
  <c r="T130"/>
  <c i="2" r="R128"/>
  <c r="R127"/>
  <c r="R126"/>
  <c r="T165"/>
  <c r="BK174"/>
  <c r="J174"/>
  <c r="J101"/>
  <c r="BK182"/>
  <c r="J182"/>
  <c r="J102"/>
  <c r="T197"/>
  <c r="R231"/>
  <c i="3" r="R126"/>
  <c r="R125"/>
  <c r="P131"/>
  <c r="P130"/>
  <c r="BK137"/>
  <c r="BK136"/>
  <c r="J136"/>
  <c r="J101"/>
  <c r="R137"/>
  <c r="R136"/>
  <c i="2" r="BK226"/>
  <c r="J226"/>
  <c r="J104"/>
  <c r="P231"/>
  <c i="3" r="BK126"/>
  <c r="J126"/>
  <c r="J98"/>
  <c r="R131"/>
  <c r="R130"/>
  <c r="P137"/>
  <c r="P136"/>
  <c r="T137"/>
  <c r="T136"/>
  <c r="BK145"/>
  <c r="J145"/>
  <c r="J104"/>
  <c r="P145"/>
  <c r="P144"/>
  <c r="R145"/>
  <c r="R144"/>
  <c r="T145"/>
  <c r="T144"/>
  <c i="2" r="BK241"/>
  <c r="J241"/>
  <c r="J106"/>
  <c i="3" r="E114"/>
  <c r="BE141"/>
  <c i="2" r="BK127"/>
  <c r="J127"/>
  <c r="J97"/>
  <c i="3" r="BE132"/>
  <c r="BE134"/>
  <c r="BE138"/>
  <c r="BE139"/>
  <c r="J89"/>
  <c r="BE127"/>
  <c r="BE148"/>
  <c r="F121"/>
  <c r="BE152"/>
  <c r="BE143"/>
  <c r="BE146"/>
  <c r="BE150"/>
  <c r="BE128"/>
  <c r="BE129"/>
  <c r="BE140"/>
  <c i="2" r="J120"/>
  <c r="BE162"/>
  <c r="BE185"/>
  <c r="BE200"/>
  <c r="BE183"/>
  <c r="BE201"/>
  <c r="BE222"/>
  <c r="BE230"/>
  <c r="BE238"/>
  <c r="BE239"/>
  <c r="BE240"/>
  <c r="BE242"/>
  <c r="BE161"/>
  <c r="BE187"/>
  <c r="BE203"/>
  <c r="BE208"/>
  <c r="BE209"/>
  <c r="BE210"/>
  <c r="BE213"/>
  <c r="BE219"/>
  <c r="BE225"/>
  <c r="BE227"/>
  <c r="F92"/>
  <c r="BE129"/>
  <c r="BE133"/>
  <c r="BE135"/>
  <c r="BE150"/>
  <c r="BE153"/>
  <c r="BE154"/>
  <c r="BE156"/>
  <c r="BE157"/>
  <c r="BE158"/>
  <c r="BE171"/>
  <c r="BE172"/>
  <c r="BE175"/>
  <c r="BE177"/>
  <c r="BE178"/>
  <c r="BE179"/>
  <c r="BE180"/>
  <c r="BE191"/>
  <c r="BE193"/>
  <c r="BE195"/>
  <c r="BE198"/>
  <c r="BE204"/>
  <c r="BE229"/>
  <c r="E116"/>
  <c r="BE137"/>
  <c r="BE139"/>
  <c r="BE140"/>
  <c r="BE141"/>
  <c r="BE145"/>
  <c r="BE146"/>
  <c r="BE148"/>
  <c r="BE220"/>
  <c r="BE221"/>
  <c r="BE189"/>
  <c r="BE232"/>
  <c r="BE236"/>
  <c r="BE159"/>
  <c r="BE163"/>
  <c r="BE166"/>
  <c r="BE168"/>
  <c r="BE206"/>
  <c r="BE223"/>
  <c r="BE224"/>
  <c r="F36"/>
  <c i="1" r="BC95"/>
  <c i="2" r="F37"/>
  <c i="1" r="BD95"/>
  <c i="2" r="J34"/>
  <c i="1" r="AW95"/>
  <c i="3" r="F35"/>
  <c i="1" r="BB96"/>
  <c i="3" r="J34"/>
  <c i="1" r="AW96"/>
  <c i="3" r="F36"/>
  <c i="1" r="BC96"/>
  <c i="3" r="F34"/>
  <c i="1" r="BA96"/>
  <c i="3" r="F37"/>
  <c i="1" r="BD96"/>
  <c i="2" r="F35"/>
  <c i="1" r="BB95"/>
  <c i="2" r="F34"/>
  <c i="1" r="BA95"/>
  <c i="3" l="1" r="T124"/>
  <c r="R124"/>
  <c i="2" r="P127"/>
  <c r="P126"/>
  <c i="1" r="AU95"/>
  <c i="3" r="P124"/>
  <c i="1" r="AU96"/>
  <c i="2" r="T127"/>
  <c r="T126"/>
  <c i="3" r="J131"/>
  <c r="J100"/>
  <c r="BK125"/>
  <c r="J125"/>
  <c r="J97"/>
  <c r="J137"/>
  <c r="J102"/>
  <c r="BK144"/>
  <c r="J144"/>
  <c r="J103"/>
  <c i="2" r="BK126"/>
  <c r="J126"/>
  <c r="J96"/>
  <c r="F33"/>
  <c i="1" r="AZ95"/>
  <c r="BA94"/>
  <c r="W30"/>
  <c r="BD94"/>
  <c r="W33"/>
  <c i="2" r="J33"/>
  <c i="1" r="AV95"/>
  <c r="AT95"/>
  <c r="BB94"/>
  <c r="W31"/>
  <c r="BC94"/>
  <c r="AY94"/>
  <c i="3" r="J33"/>
  <c i="1" r="AV96"/>
  <c r="AT96"/>
  <c i="3" r="F33"/>
  <c i="1" r="AZ96"/>
  <c i="3" l="1" r="BK124"/>
  <c r="J124"/>
  <c r="J96"/>
  <c i="1" r="AU94"/>
  <c r="W32"/>
  <c r="AX94"/>
  <c r="AW94"/>
  <c r="AK30"/>
  <c r="AZ94"/>
  <c r="AV94"/>
  <c r="AK29"/>
  <c i="2" r="J30"/>
  <c i="1" r="AG95"/>
  <c i="2" l="1" r="J39"/>
  <c i="1" r="AN95"/>
  <c i="3" r="J30"/>
  <c i="1" r="AG96"/>
  <c r="AT94"/>
  <c r="W29"/>
  <c i="3" l="1" r="J39"/>
  <c i="1" r="AN96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<sst xmlns="http://schemas.openxmlformats.org/spreadsheetml/2006/main">
  <si>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</si>
  <si>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</si>
  <si>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</si>
  <si>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</si>
  <si>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</si>
  <si>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{3fa03ef2-600a-418a-bdbe-6aba93f68db6}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</si>
  <si>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</si>
  <si>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</si>
  <si>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</si>
  <si>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</si>
  <si>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</si>
  <si>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</si>
  <si>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</si>
  <si>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</si>
  <si>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M23/053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</si>
  <si>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</si>
  <si>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</si>
  <si>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nám. Čs. legií - bezvýkopová oprava kanalizace</t>
  </si>
  <si>
    <t>KSO:</t>
  </si>
  <si>
    <t>CC-CZ:</t>
  </si>
  <si>
    <t>Místo:</t>
  </si>
  <si>
    <t>Pardubice</t>
  </si>
  <si>
    <t>Datum:</t>
  </si>
  <si>
    <t>1. 2. 2024</t>
  </si>
  <si>
    <t>Zadavatel:</t>
  </si>
  <si>
    <t>IČ:</t>
  </si>
  <si>
    <t>VAK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</si>
  <si>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</si>
  <si>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</si>
  <si>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</si>
  <si>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</si>
  <si>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</si>
  <si>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</si>
  <si>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</si>
  <si>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Jiří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</si>
  <si>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</si>
  <si>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</si>
  <si>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</si>
  <si>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</si>
  <si>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</si>
  <si>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</si>
  <si>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</si>
  <si>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</si>
  <si>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</si>
  <si>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</si>
  <si>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</si>
  <si>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</si>
  <si>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</si>
  <si>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</si>
  <si>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</si>
  <si>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</si>
  <si>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</si>
  <si>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</si>
  <si>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</si>
  <si>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</si>
  <si>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</si>
  <si>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</si>
  <si>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</si>
  <si>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</si>
  <si>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</si>
  <si>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</si>
  <si>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</si>
  <si>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</si>
  <si>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</si>
  <si>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</si>
  <si>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</si>
  <si>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</si>
  <si>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</si>
  <si>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</si>
  <si>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</si>
  <si>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</si>
  <si>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</si>
  <si>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</si>
  <si>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</si>
  <si>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</si>
  <si>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</si>
  <si>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</si>
  <si>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</si>
  <si>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</si>
  <si>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</si>
  <si>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</si>
  <si>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</si>
  <si>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Bezvýkopová technologie Š1 - Š5</t>
  </si>
  <si>
    <t>STA</t>
  </si>
  <si>
    <t>{169933fd-1310-4dba-9788-78605d004b5e}</t>
  </si>
  <si>
    <t>2</t>
  </si>
  <si>
    <t>VON</t>
  </si>
  <si>
    <t>Vedlejší a ostatní náklady</t>
  </si>
  <si>
    <t>{9eb91395-4327-4434-8b19-6bd3c186643f}</t>
  </si>
  <si>
    <t>KRYCÍ LIST SOUPISU PRACÍ</t>
  </si>
  <si>
    <t>Objekt:</t>
  </si>
  <si>
    <t>1 - Bezvýkopová technologie Š1 - Š5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</si>
  <si>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</si>
  <si>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</si>
  <si>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</si>
  <si>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</si>
  <si>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</si>
  <si>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</si>
  <si>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</si>
  <si>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</si>
  <si>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</si>
  <si>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</si>
  <si>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</si>
  <si>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</si>
  <si>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</si>
  <si>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</si>
  <si>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</si>
  <si>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</si>
  <si>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</si>
  <si>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</si>
  <si>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</si>
  <si>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</si>
  <si>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</si>
  <si>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</si>
  <si>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</si>
  <si>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</si>
  <si>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</si>
  <si>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</si>
  <si>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</si>
  <si>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</si>
  <si>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</si>
  <si>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</si>
  <si>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</si>
  <si>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</si>
  <si>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</si>
  <si>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</si>
  <si>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</si>
  <si>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</si>
  <si>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01</t>
  </si>
  <si>
    <t>4</t>
  </si>
  <si>
    <t>-248244130</t>
  </si>
  <si>
    <t>VV</t>
  </si>
  <si>
    <t>"Š2"3,5*2</t>
  </si>
  <si>
    <t>"Š3" 1,5*1,5</t>
  </si>
  <si>
    <t>Součet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</si>
  <si>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</si>
  <si>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</si>
  <si>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940725215</t>
  </si>
  <si>
    <t>3,5*2+1,5*1,5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</si>
  <si>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</si>
  <si>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</si>
  <si>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</si>
  <si>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862225938</t>
  </si>
  <si>
    <t>3,5*2,3+4,4*7,0+1,8*1,8+2,1*7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</si>
  <si>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</si>
  <si>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</si>
  <si>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-325504116</t>
  </si>
  <si>
    <t>4,1*2,6+2,1*2,1</t>
  </si>
  <si>
    <t>5</t>
  </si>
  <si>
    <t>115001101</t>
  </si>
  <si>
    <t>Převedení vody potrubím průměru DN do 100</t>
  </si>
  <si>
    <t>m</t>
  </si>
  <si>
    <t>237783382</t>
  </si>
  <si>
    <t>6</t>
  </si>
  <si>
    <t>115001102</t>
  </si>
  <si>
    <t>Převedení vody potrubím průměru DN přes 100 do 150</t>
  </si>
  <si>
    <t>1804843652</t>
  </si>
  <si>
    <t>7</t>
  </si>
  <si>
    <t>115101201</t>
  </si>
  <si>
    <t>Čerpání vody na dopravní výšku do 10 m s uvažovaným průměrným přítokem do 500 l/min</t>
  </si>
  <si>
    <t>hod</t>
  </si>
  <si>
    <t>-446654461</t>
  </si>
  <si>
    <t>"splašky"5*24</t>
  </si>
  <si>
    <t>"spodní voda" 14*8</t>
  </si>
  <si>
    <t>8</t>
  </si>
  <si>
    <t>115101301</t>
  </si>
  <si>
    <t>Pohotovost záložní čerpací soupravy pro dopravní výšku do 10 m s uvažovaným průměrným přítokem do 500 l/min</t>
  </si>
  <si>
    <t>den</t>
  </si>
  <si>
    <t>-1590497156</t>
  </si>
  <si>
    <t>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</si>
  <si>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</si>
  <si>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</si>
  <si>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1293878655</t>
  </si>
  <si>
    <t>"VODOVOD" 1,5</t>
  </si>
  <si>
    <t>10</t>
  </si>
  <si>
    <t>130001101</t>
  </si>
  <si>
    <t>Příplatek k cenám hloubených vykopávek za ztížení vykopávky v blízkosti podzemního vedení nebo výbušnin pro jakoukoliv třídu horniny</t>
  </si>
  <si>
    <t>m3</t>
  </si>
  <si>
    <t>310895886</t>
  </si>
  <si>
    <t>0,5*28</t>
  </si>
  <si>
    <t>11</t>
  </si>
  <si>
    <t>131251201</t>
  </si>
  <si>
    <t>Hloubení zapažených jam a zářezů strojně s urovnáním dna do předepsaného profilu a spádu v hornině třídy těžitelnosti I skupiny 3 do 20 m3</t>
  </si>
  <si>
    <t>686178929</t>
  </si>
  <si>
    <t>3,5*2*4</t>
  </si>
  <si>
    <t>28*0,5</t>
  </si>
  <si>
    <t>131351201</t>
  </si>
  <si>
    <t>Hloubení zapažených jam a zářezů strojně s urovnáním dna do předepsaného profilu a spádu v hornině třídy těžitelnosti II skupiny 4 do 20 m3</t>
  </si>
  <si>
    <t>68268593</t>
  </si>
  <si>
    <t>13</t>
  </si>
  <si>
    <t>151811133</t>
  </si>
  <si>
    <t>Zřízení pažicích boxů pro pažení a rozepření stěn rýh podzemního vedení hloubka výkopu do 4 m, šířka přes 2,5 do 5 m</t>
  </si>
  <si>
    <t>-1701304030</t>
  </si>
  <si>
    <t>3,5*4*2+2*4*2</t>
  </si>
  <si>
    <t>14</t>
  </si>
  <si>
    <t>151811233</t>
  </si>
  <si>
    <t>Odstranění pažicích boxů pro pažení a rozepření stěn rýh podzemního vedení hloubka výkopu do 4 m, šířka přes 2,5 do 5 m</t>
  </si>
  <si>
    <t>1231620392</t>
  </si>
  <si>
    <t>15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</si>
  <si>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</si>
  <si>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</si>
  <si>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-1357582626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</si>
  <si>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</si>
  <si>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</si>
  <si>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</si>
  <si>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515612784</t>
  </si>
  <si>
    <t>17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</si>
  <si>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</si>
  <si>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</si>
  <si>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</si>
  <si>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</si>
  <si>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1764185134</t>
  </si>
  <si>
    <t>28*1,8</t>
  </si>
  <si>
    <t>18</t>
  </si>
  <si>
    <t>171251201</t>
  </si>
  <si>
    <t>Uložení sypaniny na skládky nebo meziskládky bez hutnění s upravením uložené sypaniny do předepsaného tvaru</t>
  </si>
  <si>
    <t>-1243275805</t>
  </si>
  <si>
    <t>19</t>
  </si>
  <si>
    <t>174101101</t>
  </si>
  <si>
    <t>Zásyp sypaninou z jakékoliv horniny strojně s uložením výkopku ve vrstvách se zhutněním jam, šachet, rýh nebo kolem objektů v těchto vykopávkách</t>
  </si>
  <si>
    <t>-2033300239</t>
  </si>
  <si>
    <t>20</t>
  </si>
  <si>
    <t>M</t>
  </si>
  <si>
    <t>58333674</t>
  </si>
  <si>
    <t>kamenivo těžené hrubé frakce 16/32</t>
  </si>
  <si>
    <t>-1017401539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</si>
  <si>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</si>
  <si>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</si>
  <si>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</si>
  <si>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1018567928</t>
  </si>
  <si>
    <t>3,5*2*0,15</t>
  </si>
  <si>
    <t>22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</si>
  <si>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</si>
  <si>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</si>
  <si>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169764078</t>
  </si>
  <si>
    <t>3,5</t>
  </si>
  <si>
    <t>Svislé a kompletní konstrukce</t>
  </si>
  <si>
    <t>23</t>
  </si>
  <si>
    <t>3599011111</t>
  </si>
  <si>
    <t>Vyčištění stok</t>
  </si>
  <si>
    <t>-226954398</t>
  </si>
  <si>
    <t>24</t>
  </si>
  <si>
    <t>359901212</t>
  </si>
  <si>
    <t>Monitoring stok (kamerový systém) jakékoli výšky stávající kanalizace</t>
  </si>
  <si>
    <t>957448446</t>
  </si>
  <si>
    <t>"před+po realizaci" 135,9*2</t>
  </si>
  <si>
    <t>Vodorovné konstrukce</t>
  </si>
  <si>
    <t>25</t>
  </si>
  <si>
    <t>451541111</t>
  </si>
  <si>
    <t>Lože pod potrubí, stoky a drobné objekty v otevřeném výkopu ze štěrkodrtě 0-63 mm</t>
  </si>
  <si>
    <t>-833356294</t>
  </si>
  <si>
    <t>3,5*2*0,1</t>
  </si>
  <si>
    <t>26</t>
  </si>
  <si>
    <t>452112112</t>
  </si>
  <si>
    <t>Osazení betonových dílců prstenců nebo rámů pod poklopy a mříže, výšky do 100 mm</t>
  </si>
  <si>
    <t>kus</t>
  </si>
  <si>
    <t>824340745</t>
  </si>
  <si>
    <t>27</t>
  </si>
  <si>
    <t>59224148</t>
  </si>
  <si>
    <t>prstenec šachtový vyrovnávací betonový rovný 625x100x100mm</t>
  </si>
  <si>
    <t>-1884761865</t>
  </si>
  <si>
    <t>28</t>
  </si>
  <si>
    <t>59224147</t>
  </si>
  <si>
    <t>prstenec šachtový vyrovnávací betonový rovný 625x100x80mm</t>
  </si>
  <si>
    <t>53416791</t>
  </si>
  <si>
    <t>29</t>
  </si>
  <si>
    <t>452311131</t>
  </si>
  <si>
    <t>Podkladní a zajišťovací konstrukce z betonu prostého v otevřeném výkopu bez zvýšených nároků na prostředí desky pod potrubí, stoky a drobné objekty z betonu tř. C 12/15</t>
  </si>
  <si>
    <t>598352082</t>
  </si>
  <si>
    <t>Komunikace pozemní</t>
  </si>
  <si>
    <t>30</t>
  </si>
  <si>
    <t>564871011</t>
  </si>
  <si>
    <t>Podklad ze štěrkodrti ŠD s rozprostřením a zhutněním plochy jednotlivě do 100 m2, po zhutnění tl. 250 mm</t>
  </si>
  <si>
    <t>-682498907</t>
  </si>
  <si>
    <t>31</t>
  </si>
  <si>
    <t>564952113</t>
  </si>
  <si>
    <t>Podklad z mechanicky zpevněného kameniva MZK (minerální beton) s rozprostřením a s hutněním, po zhutnění tl. 170 mm</t>
  </si>
  <si>
    <t>1490716778</t>
  </si>
  <si>
    <t>32</t>
  </si>
  <si>
    <t>565135111</t>
  </si>
  <si>
    <t>Asfaltový beton vrstva podkladní ACP 16 (obalované kamenivo střednězrnné - OKS) s rozprostřením a zhutněním v pruhu šířky přes 1,5 do 3 m, po zhutnění tl. 50 mm</t>
  </si>
  <si>
    <t>-1935692151</t>
  </si>
  <si>
    <t>3,8*2,3+1,8*1,8</t>
  </si>
  <si>
    <t>33</t>
  </si>
  <si>
    <t>565145111</t>
  </si>
  <si>
    <t>Asfaltový beton vrstva podkladní ACP 16 (obalované kamenivo střednězrnné - OKS) s rozprostřením a zhutněním v pruhu šířky přes 1,5 do 3 m, po zhutnění tl. 60 mm</t>
  </si>
  <si>
    <t>-95737372</t>
  </si>
  <si>
    <t>34</t>
  </si>
  <si>
    <t>573111112</t>
  </si>
  <si>
    <t>Postřik infiltrační PI z asfaltu silničního s posypem kamenivem, v množství 1,00 kg/m2</t>
  </si>
  <si>
    <t>-1783306449</t>
  </si>
  <si>
    <t>35</t>
  </si>
  <si>
    <t>573211109</t>
  </si>
  <si>
    <t>Postřik spojovací PS bez posypu kamenivem z asfaltu silničního, v množství 0,50 kg/m2</t>
  </si>
  <si>
    <t>2109272161</t>
  </si>
  <si>
    <t>4,1*2,6+2,1*2,1+4,4*7+2,1*7</t>
  </si>
  <si>
    <t>36</t>
  </si>
  <si>
    <t>577134131</t>
  </si>
  <si>
    <t>Asfaltový beton vrstva obrusná ACO 11 (ABS) s rozprostřením a se zhutněním z modifikovaného asfaltu v pruhu šířky přes do 1,5 do 3 m, po zhutnění tl. 40 mm</t>
  </si>
  <si>
    <t>943662193</t>
  </si>
  <si>
    <t>4,4*7+2,1*7</t>
  </si>
  <si>
    <t>Trubní vedení</t>
  </si>
  <si>
    <t>37</t>
  </si>
  <si>
    <t>890211851</t>
  </si>
  <si>
    <t>Bourání šachet a jímek strojně velikosti obestavěného prostoru do 1,5 m3 z prostého betonu</t>
  </si>
  <si>
    <t>-1025869740</t>
  </si>
  <si>
    <t>"š2"0,45*4</t>
  </si>
  <si>
    <t>38</t>
  </si>
  <si>
    <t>8944111511</t>
  </si>
  <si>
    <t>Zřízení šachet kanalizačních z betonových dílců výšky vstupu do 1,50 m s obložením dna betonem tř. C 25/30, na potrubí DN 600</t>
  </si>
  <si>
    <t>-1480201470</t>
  </si>
  <si>
    <t>39</t>
  </si>
  <si>
    <t>1122123</t>
  </si>
  <si>
    <t>Skruž výšky 1000 mm TBS-Q.1 100/100/12 PS</t>
  </si>
  <si>
    <t>1668471351</t>
  </si>
  <si>
    <t>P</t>
  </si>
  <si>
    <t>Poznámka k položce:_x000d_
1000/1000/120</t>
  </si>
  <si>
    <t>40</t>
  </si>
  <si>
    <t>1135651</t>
  </si>
  <si>
    <t>Dno jednolité šachtové KOMPAKT - VÝROBA NA ZAKÁZKUTBZ-Q.1 150/139 KOM V max. 100</t>
  </si>
  <si>
    <t>-2018291423</t>
  </si>
  <si>
    <t>41</t>
  </si>
  <si>
    <t>0006004OZ</t>
  </si>
  <si>
    <t xml:space="preserve">Těsnění elastomerové pro spojení šachtových dílů  EMT DN 1500</t>
  </si>
  <si>
    <t>-75366492</t>
  </si>
  <si>
    <t>Poznámka k položce:_x000d_
DN 1500</t>
  </si>
  <si>
    <t>42</t>
  </si>
  <si>
    <t>1121803</t>
  </si>
  <si>
    <t>Deska přechodováTZK-Q 150-100/27 ZDC PS</t>
  </si>
  <si>
    <t>1089112453</t>
  </si>
  <si>
    <t>Poznámka k položce:_x000d_
1500/1800/1000</t>
  </si>
  <si>
    <t>43</t>
  </si>
  <si>
    <t>59224168</t>
  </si>
  <si>
    <t>skruž betonová přechodová 62,5/100x60x12cm stupadla poplastovaná kapsová</t>
  </si>
  <si>
    <t>-325019824</t>
  </si>
  <si>
    <t>44</t>
  </si>
  <si>
    <t>59224348</t>
  </si>
  <si>
    <t>těsnění elastomerové pro spojení šachetních dílů DN 1000</t>
  </si>
  <si>
    <t>364914420</t>
  </si>
  <si>
    <t>45</t>
  </si>
  <si>
    <t>8944111511-R</t>
  </si>
  <si>
    <t>Výsprava šachet kanalizačních z betonových dílců</t>
  </si>
  <si>
    <t>1326094450</t>
  </si>
  <si>
    <t>"oprava zednickým způsobem - zatažení spar a trhlin, instalace antikorozních stupaček</t>
  </si>
  <si>
    <t>46</t>
  </si>
  <si>
    <t>8981612571</t>
  </si>
  <si>
    <t>Vložkování kanalizačního potrubí litinového, ocelového nebo betonového textilním rukávcem sanační tloušťky 13 mm DN 800</t>
  </si>
  <si>
    <t>-1254656211</t>
  </si>
  <si>
    <t>"cena zahrnuje"</t>
  </si>
  <si>
    <t>"odfrézování překážek před sanací"</t>
  </si>
  <si>
    <t>"osazení inverzní vystýlky 135,9 m"</t>
  </si>
  <si>
    <t>"zednické vyspravení stoky DN 600/900 135,9 m"</t>
  </si>
  <si>
    <t>135,9</t>
  </si>
  <si>
    <t>47</t>
  </si>
  <si>
    <t>899104112</t>
  </si>
  <si>
    <t>Osazení poklopů litinových, ocelových nebo železobetonových včetně rámů pro třídu zatížení D400, E600</t>
  </si>
  <si>
    <t>-448094552</t>
  </si>
  <si>
    <t>48</t>
  </si>
  <si>
    <t>55241030</t>
  </si>
  <si>
    <t>poklop šachtový litinový kruhový DN 600 bez ventilace tř D400 pro intenzivní provoz</t>
  </si>
  <si>
    <t>-705172690</t>
  </si>
  <si>
    <t>49</t>
  </si>
  <si>
    <t>899104211</t>
  </si>
  <si>
    <t>Demontáž poklopů litinových a ocelových včetně rámů, hmotnosti jednotlivě přes 150 Kg</t>
  </si>
  <si>
    <t>-1849151260</t>
  </si>
  <si>
    <t>50</t>
  </si>
  <si>
    <t>R01</t>
  </si>
  <si>
    <t>zabetonování stáv. šachty Š3 D+M</t>
  </si>
  <si>
    <t>kpl</t>
  </si>
  <si>
    <t>1469672435</t>
  </si>
  <si>
    <t>51</t>
  </si>
  <si>
    <t>R02</t>
  </si>
  <si>
    <t>Frézování přesazených přípojek</t>
  </si>
  <si>
    <t>ks</t>
  </si>
  <si>
    <t>413683499</t>
  </si>
  <si>
    <t>52</t>
  </si>
  <si>
    <t>R03</t>
  </si>
  <si>
    <t>Prořezání přípojek po osazení vystýlky</t>
  </si>
  <si>
    <t>1700383466</t>
  </si>
  <si>
    <t>53</t>
  </si>
  <si>
    <t>R04</t>
  </si>
  <si>
    <t>Zatěsnění přípojek</t>
  </si>
  <si>
    <t>611009555</t>
  </si>
  <si>
    <t>Ostatní konstrukce a práce, bourání</t>
  </si>
  <si>
    <t>54</t>
  </si>
  <si>
    <t>919112233</t>
  </si>
  <si>
    <t>Řezání dilatačních spár v živičném krytu vytvoření komůrky pro těsnící zálivku šířky 20 mm, hloubky 40 mm</t>
  </si>
  <si>
    <t>-962905790</t>
  </si>
  <si>
    <t>4,4*2+7*2+2*2,1+2*7</t>
  </si>
  <si>
    <t>55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</si>
  <si>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</si>
  <si>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</si>
  <si>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-1838496153</t>
  </si>
  <si>
    <t>56</t>
  </si>
  <si>
    <t>919731122</t>
  </si>
  <si>
    <t>Zarovnání styčné plochy podkladu nebo krytu podél vybourané části komunikace nebo zpevněné plochy živičné tl. přes 50 do 100 mm</t>
  </si>
  <si>
    <t>2026309334</t>
  </si>
  <si>
    <t>997</t>
  </si>
  <si>
    <t>Přesun sutě</t>
  </si>
  <si>
    <t>57</t>
  </si>
  <si>
    <t>997221571</t>
  </si>
  <si>
    <t>Vodorovná doprava vybouraných hmot bez naložení, ale se složením a s hrubým urovnáním na vzdálenost do 1 km</t>
  </si>
  <si>
    <t>848587309</t>
  </si>
  <si>
    <t>"kamenivo" 2,683+4,070</t>
  </si>
  <si>
    <t>"živice" 5,565+3,315</t>
  </si>
  <si>
    <t>58</t>
  </si>
  <si>
    <t>997221579</t>
  </si>
  <si>
    <t>Vodorovná doprava vybouraných hmot bez naložení, ale se složením a s hrubým urovnáním na vzdálenost Příplatek k ceně za každý další započatý 1 km přes 1 km</t>
  </si>
  <si>
    <t>970558255</t>
  </si>
  <si>
    <t>9*15,633</t>
  </si>
  <si>
    <t>59</t>
  </si>
  <si>
    <t>997221612</t>
  </si>
  <si>
    <t>Nakládání na dopravní prostředky pro vodorovnou dopravu vybouraných hmot</t>
  </si>
  <si>
    <t>-1138816798</t>
  </si>
  <si>
    <t>60</t>
  </si>
  <si>
    <t>997221645</t>
  </si>
  <si>
    <t>Poplatek za uložení stavebního odpadu na skládce (skládkovné) asfaltového bez obsahu dehtu zatříděného do Katalogu odpadů pod kódem 17 03 02</t>
  </si>
  <si>
    <t>710570943</t>
  </si>
  <si>
    <t>61</t>
  </si>
  <si>
    <t>997221655</t>
  </si>
  <si>
    <t>296170799</t>
  </si>
  <si>
    <t>998</t>
  </si>
  <si>
    <t>Přesun hmot</t>
  </si>
  <si>
    <t>62</t>
  </si>
  <si>
    <t>998274101</t>
  </si>
  <si>
    <t>Přesun hmot pro trubní vedení hloubené z trub betonových nebo železobetonových pro vodovody nebo kanalizace v otevřeném výkopu dopravní vzdálenost do 15 m</t>
  </si>
  <si>
    <t>308298765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</si>
  <si>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</si>
  <si>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</si>
  <si>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</si>
  <si>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</si>
  <si>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</si>
  <si>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</si>
  <si>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</si>
  <si>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</si>
  <si>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</si>
  <si>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</si>
  <si>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</si>
  <si>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</si>
  <si>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</si>
  <si>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</si>
  <si>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</si>
  <si>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</si>
  <si>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</si>
  <si>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</si>
  <si>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</si>
  <si>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</si>
  <si>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</si>
  <si>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</si>
  <si>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</si>
  <si>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</si>
  <si>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</si>
  <si>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</si>
  <si>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</si>
  <si>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</si>
  <si>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</si>
  <si>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</si>
  <si>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</si>
  <si>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</si>
  <si>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</si>
  <si>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</si>
  <si>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</si>
  <si>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</si>
  <si>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</si>
  <si>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</si>
  <si>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</si>
  <si>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</si>
  <si>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</si>
  <si>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výchozí revize, revizní knihy, , zkoušky hutnění, apd.) Neuvedené v jiných částech výkazů výměr.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</si>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</sst>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M23/053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Pardubice, nám. Čs. legií - bezvýkopová oprava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Pardubice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VAK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Jiří Svoboda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Bezvýkopová technolog...'!J30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'1 - Bezvýkopová technolog...'!P126</f>
        <v>0</v>
      </c>
      <c r="AV95" s="128">
        <f>'1 - Bezvýkopová technolog...'!J33</f>
        <v>0</v>
      </c>
      <c r="AW95" s="128">
        <f>'1 - Bezvýkopová technolog...'!J34</f>
        <v>0</v>
      </c>
      <c r="AX95" s="128">
        <f>'1 - Bezvýkopová technolog...'!J35</f>
        <v>0</v>
      </c>
      <c r="AY95" s="128">
        <f>'1 - Bezvýkopová technolog...'!J36</f>
        <v>0</v>
      </c>
      <c r="AZ95" s="128">
        <f>'1 - Bezvýkopová technolog...'!F33</f>
        <v>0</v>
      </c>
      <c r="BA95" s="128">
        <f>'1 - Bezvýkopová technolog...'!F34</f>
        <v>0</v>
      </c>
      <c r="BB95" s="128">
        <f>'1 - Bezvýkopová technolog...'!F35</f>
        <v>0</v>
      </c>
      <c r="BC95" s="128">
        <f>'1 - Bezvýkopová technolog...'!F36</f>
        <v>0</v>
      </c>
      <c r="BD95" s="130">
        <f>'1 - Bezvýkopová technolog...'!F37</f>
        <v>0</v>
      </c>
      <c r="BE95" s="7"/>
      <c r="BT95" s="131" t="s">
        <v>81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80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'VON - Vedlejší a ostatní ...'!P124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81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1u9ViP9Pd+piY/RdLTlpraBQUGQ1kjUISuT3PAkjsCqTdxsWu6r0uD7s2g6R3RrAfCM6rZYxovtT6rle1qcgiw==" hashValue="fjgo9f1sXqK6xDtoMGBtwsLkm/cCMXpuyXmLMPXTWPjjebC38IbqOoqCkiemm4TX1EvDVa07Y6CEO/vVNlNzJ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Bezvýkopová technolog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nám. Čs. legií - bezvýkopová oprava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ROUND((SUM(BE126:BE242)),  2)</f>
        <v>0</v>
      </c>
      <c r="G33" s="38"/>
      <c r="H33" s="38"/>
      <c r="I33" s="155">
        <v>0.20999999999999999</v>
      </c>
      <c r="J33" s="154">
        <f>ROUND(((SUM(BE126:BE242))*I33),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ROUND((SUM(BF126:BF242)),  2)</f>
        <v>0</v>
      </c>
      <c r="G34" s="38"/>
      <c r="H34" s="38"/>
      <c r="I34" s="155">
        <v>0.12</v>
      </c>
      <c r="J34" s="154">
        <f>ROUND(((SUM(BF126:BF242))*I34),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ROUND((SUM(BG126:BG242)),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ROUND((SUM(BH126:BH242)),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ROUND((SUM(BI126:BI242)),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nám. Čs. legií - bezvýkopová oprava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Bezvýkopová technologie Š1 - Š5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32" t="s">
        <v>22</v>
      </c>
      <c r="J89" s="79" t="str">
        <f>IF(J12="","",J12)</f>
        <v>1. 2. 2024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VAK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J170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J174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J182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J197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J226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105</v>
      </c>
      <c r="E105" s="188"/>
      <c r="F105" s="188"/>
      <c r="G105" s="188"/>
      <c r="H105" s="188"/>
      <c r="I105" s="188"/>
      <c r="J105" s="189">
        <f>J231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106</v>
      </c>
      <c r="E106" s="188"/>
      <c r="F106" s="188"/>
      <c r="G106" s="188"/>
      <c r="H106" s="188"/>
      <c r="I106" s="188"/>
      <c r="J106" s="189">
        <f>J241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Pardubice, nám. Čs. legií - bezvýkopová oprava kanalizace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1 - Bezvýkopová technologie Š1 - Š5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Pardubice</v>
      </c>
      <c r="G120" s="40"/>
      <c r="H120" s="40"/>
      <c r="I120" s="32" t="s">
        <v>22</v>
      </c>
      <c r="J120" s="79" t="str">
        <f>IF(J12="","",J12)</f>
        <v>1. 2. 2024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VAK Pardubice, a.s.</v>
      </c>
      <c r="G122" s="40"/>
      <c r="H122" s="40"/>
      <c r="I122" s="32" t="s">
        <v>30</v>
      </c>
      <c r="J122" s="36" t="str">
        <f>E21</f>
        <v>Multiaqua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Ing. Jiří Svoboda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108</v>
      </c>
      <c r="D125" s="194" t="s">
        <v>61</v>
      </c>
      <c r="E125" s="194" t="s">
        <v>57</v>
      </c>
      <c r="F125" s="194" t="s">
        <v>58</v>
      </c>
      <c r="G125" s="194" t="s">
        <v>109</v>
      </c>
      <c r="H125" s="194" t="s">
        <v>110</v>
      </c>
      <c r="I125" s="194" t="s">
        <v>111</v>
      </c>
      <c r="J125" s="194" t="s">
        <v>94</v>
      </c>
      <c r="K125" s="195" t="s">
        <v>112</v>
      </c>
      <c r="L125" s="196"/>
      <c r="M125" s="100" t="s">
        <v>1</v>
      </c>
      <c r="N125" s="101" t="s">
        <v>40</v>
      </c>
      <c r="O125" s="101" t="s">
        <v>113</v>
      </c>
      <c r="P125" s="101" t="s">
        <v>114</v>
      </c>
      <c r="Q125" s="101" t="s">
        <v>115</v>
      </c>
      <c r="R125" s="101" t="s">
        <v>116</v>
      </c>
      <c r="S125" s="101" t="s">
        <v>117</v>
      </c>
      <c r="T125" s="102" t="s">
        <v>118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119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76.517957313249994</v>
      </c>
      <c r="S126" s="104"/>
      <c r="T126" s="200">
        <f>T127</f>
        <v>19.201320000000003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96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120</v>
      </c>
      <c r="F127" s="205" t="s">
        <v>121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P128+P165+P170+P174+P182+P197+P226+P231+P241</f>
        <v>0</v>
      </c>
      <c r="Q127" s="210"/>
      <c r="R127" s="211">
        <f>R128+R165+R170+R174+R182+R197+R226+R231+R241</f>
        <v>76.517957313249994</v>
      </c>
      <c r="S127" s="210"/>
      <c r="T127" s="212">
        <f>T128+T165+T170+T174+T182+T197+T226+T231+T241</f>
        <v>19.201320000000003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75</v>
      </c>
      <c r="AU127" s="214" t="s">
        <v>76</v>
      </c>
      <c r="AY127" s="213" t="s">
        <v>122</v>
      </c>
      <c r="BK127" s="215">
        <f>BK128+BK165+BK170+BK174+BK182+BK197+BK226+BK231+BK241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81</v>
      </c>
      <c r="F128" s="216" t="s">
        <v>123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SUM(P129:P164)</f>
        <v>0</v>
      </c>
      <c r="Q128" s="210"/>
      <c r="R128" s="211">
        <f>SUM(R129:R164)</f>
        <v>52.022753263249996</v>
      </c>
      <c r="S128" s="210"/>
      <c r="T128" s="212">
        <f>SUM(T129:T164)</f>
        <v>15.633320000000001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75</v>
      </c>
      <c r="AU128" s="214" t="s">
        <v>81</v>
      </c>
      <c r="AY128" s="213" t="s">
        <v>122</v>
      </c>
      <c r="BK128" s="215">
        <f>SUM(BK129:BK164)</f>
        <v>0</v>
      </c>
    </row>
    <row r="129" s="2" customFormat="1" ht="66.75" customHeight="1">
      <c r="A129" s="38"/>
      <c r="B129" s="39"/>
      <c r="C129" s="218" t="s">
        <v>81</v>
      </c>
      <c r="D129" s="218" t="s">
        <v>124</v>
      </c>
      <c r="E129" s="219" t="s">
        <v>125</v>
      </c>
      <c r="F129" s="220" t="s">
        <v>126</v>
      </c>
      <c r="G129" s="221" t="s">
        <v>127</v>
      </c>
      <c r="H129" s="222">
        <v>9.25</v>
      </c>
      <c r="I129" s="223"/>
      <c r="J129" s="224">
        <f>ROUND(I129*H129,2)</f>
        <v>0</v>
      </c>
      <c r="K129" s="220" t="s">
        <v>128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2.6824999999999997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85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129</v>
      </c>
      <c r="BM129" s="229" t="s">
        <v>130</v>
      </c>
    </row>
    <row r="130" s="13" customFormat="1">
      <c r="A130" s="13"/>
      <c r="B130" s="231"/>
      <c r="C130" s="232"/>
      <c r="D130" s="233" t="s">
        <v>131</v>
      </c>
      <c r="E130" s="234" t="s">
        <v>1</v>
      </c>
      <c r="F130" s="235" t="s">
        <v>132</v>
      </c>
      <c r="G130" s="232"/>
      <c r="H130" s="236">
        <v>7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131</v>
      </c>
      <c r="AU130" s="242" t="s">
        <v>85</v>
      </c>
      <c r="AV130" s="13" t="s">
        <v>85</v>
      </c>
      <c r="AW130" s="13" t="s">
        <v>32</v>
      </c>
      <c r="AX130" s="13" t="s">
        <v>76</v>
      </c>
      <c r="AY130" s="242" t="s">
        <v>122</v>
      </c>
    </row>
    <row r="131" s="13" customFormat="1">
      <c r="A131" s="13"/>
      <c r="B131" s="231"/>
      <c r="C131" s="232"/>
      <c r="D131" s="233" t="s">
        <v>131</v>
      </c>
      <c r="E131" s="234" t="s">
        <v>1</v>
      </c>
      <c r="F131" s="235" t="s">
        <v>133</v>
      </c>
      <c r="G131" s="232"/>
      <c r="H131" s="236">
        <v>2.25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131</v>
      </c>
      <c r="AU131" s="242" t="s">
        <v>85</v>
      </c>
      <c r="AV131" s="13" t="s">
        <v>85</v>
      </c>
      <c r="AW131" s="13" t="s">
        <v>32</v>
      </c>
      <c r="AX131" s="13" t="s">
        <v>76</v>
      </c>
      <c r="AY131" s="242" t="s">
        <v>122</v>
      </c>
    </row>
    <row r="132" s="14" customFormat="1">
      <c r="A132" s="14"/>
      <c r="B132" s="243"/>
      <c r="C132" s="244"/>
      <c r="D132" s="233" t="s">
        <v>131</v>
      </c>
      <c r="E132" s="245" t="s">
        <v>1</v>
      </c>
      <c r="F132" s="246" t="s">
        <v>134</v>
      </c>
      <c r="G132" s="244"/>
      <c r="H132" s="247">
        <v>9.25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131</v>
      </c>
      <c r="AU132" s="253" t="s">
        <v>85</v>
      </c>
      <c r="AV132" s="14" t="s">
        <v>129</v>
      </c>
      <c r="AW132" s="14" t="s">
        <v>32</v>
      </c>
      <c r="AX132" s="14" t="s">
        <v>81</v>
      </c>
      <c r="AY132" s="253" t="s">
        <v>122</v>
      </c>
    </row>
    <row r="133" s="2" customFormat="1" ht="66.75" customHeight="1">
      <c r="A133" s="38"/>
      <c r="B133" s="39"/>
      <c r="C133" s="218" t="s">
        <v>85</v>
      </c>
      <c r="D133" s="218" t="s">
        <v>124</v>
      </c>
      <c r="E133" s="219" t="s">
        <v>135</v>
      </c>
      <c r="F133" s="220" t="s">
        <v>136</v>
      </c>
      <c r="G133" s="221" t="s">
        <v>127</v>
      </c>
      <c r="H133" s="222">
        <v>9.25</v>
      </c>
      <c r="I133" s="223"/>
      <c r="J133" s="224">
        <f>ROUND(I133*H133,2)</f>
        <v>0</v>
      </c>
      <c r="K133" s="220" t="s">
        <v>128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0.44</v>
      </c>
      <c r="T133" s="228">
        <f>S133*H133</f>
        <v>4.0700000000000003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129</v>
      </c>
      <c r="AT133" s="229" t="s">
        <v>124</v>
      </c>
      <c r="AU133" s="229" t="s">
        <v>85</v>
      </c>
      <c r="AY133" s="17" t="s">
        <v>122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129</v>
      </c>
      <c r="BM133" s="229" t="s">
        <v>137</v>
      </c>
    </row>
    <row r="134" s="13" customFormat="1">
      <c r="A134" s="13"/>
      <c r="B134" s="231"/>
      <c r="C134" s="232"/>
      <c r="D134" s="233" t="s">
        <v>131</v>
      </c>
      <c r="E134" s="234" t="s">
        <v>1</v>
      </c>
      <c r="F134" s="235" t="s">
        <v>138</v>
      </c>
      <c r="G134" s="232"/>
      <c r="H134" s="236">
        <v>9.25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131</v>
      </c>
      <c r="AU134" s="242" t="s">
        <v>85</v>
      </c>
      <c r="AV134" s="13" t="s">
        <v>85</v>
      </c>
      <c r="AW134" s="13" t="s">
        <v>32</v>
      </c>
      <c r="AX134" s="13" t="s">
        <v>81</v>
      </c>
      <c r="AY134" s="242" t="s">
        <v>122</v>
      </c>
    </row>
    <row r="135" s="2" customFormat="1" ht="55.5" customHeight="1">
      <c r="A135" s="38"/>
      <c r="B135" s="39"/>
      <c r="C135" s="218" t="s">
        <v>139</v>
      </c>
      <c r="D135" s="218" t="s">
        <v>124</v>
      </c>
      <c r="E135" s="219" t="s">
        <v>140</v>
      </c>
      <c r="F135" s="220" t="s">
        <v>141</v>
      </c>
      <c r="G135" s="221" t="s">
        <v>127</v>
      </c>
      <c r="H135" s="222">
        <v>56.789999999999999</v>
      </c>
      <c r="I135" s="223"/>
      <c r="J135" s="224">
        <f>ROUND(I135*H135,2)</f>
        <v>0</v>
      </c>
      <c r="K135" s="220" t="s">
        <v>128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0.098000000000000004</v>
      </c>
      <c r="T135" s="228">
        <f>S135*H135</f>
        <v>5.5654200000000005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129</v>
      </c>
      <c r="AT135" s="229" t="s">
        <v>124</v>
      </c>
      <c r="AU135" s="229" t="s">
        <v>85</v>
      </c>
      <c r="AY135" s="17" t="s">
        <v>122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129</v>
      </c>
      <c r="BM135" s="229" t="s">
        <v>142</v>
      </c>
    </row>
    <row r="136" s="13" customFormat="1">
      <c r="A136" s="13"/>
      <c r="B136" s="231"/>
      <c r="C136" s="232"/>
      <c r="D136" s="233" t="s">
        <v>131</v>
      </c>
      <c r="E136" s="234" t="s">
        <v>1</v>
      </c>
      <c r="F136" s="235" t="s">
        <v>143</v>
      </c>
      <c r="G136" s="232"/>
      <c r="H136" s="236">
        <v>56.789999999999999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131</v>
      </c>
      <c r="AU136" s="242" t="s">
        <v>85</v>
      </c>
      <c r="AV136" s="13" t="s">
        <v>85</v>
      </c>
      <c r="AW136" s="13" t="s">
        <v>32</v>
      </c>
      <c r="AX136" s="13" t="s">
        <v>81</v>
      </c>
      <c r="AY136" s="242" t="s">
        <v>122</v>
      </c>
    </row>
    <row r="137" s="2" customFormat="1" ht="55.5" customHeight="1">
      <c r="A137" s="38"/>
      <c r="B137" s="39"/>
      <c r="C137" s="218" t="s">
        <v>129</v>
      </c>
      <c r="D137" s="218" t="s">
        <v>124</v>
      </c>
      <c r="E137" s="219" t="s">
        <v>144</v>
      </c>
      <c r="F137" s="220" t="s">
        <v>145</v>
      </c>
      <c r="G137" s="221" t="s">
        <v>127</v>
      </c>
      <c r="H137" s="222">
        <v>15.07</v>
      </c>
      <c r="I137" s="223"/>
      <c r="J137" s="224">
        <f>ROUND(I137*H137,2)</f>
        <v>0</v>
      </c>
      <c r="K137" s="220" t="s">
        <v>128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0.22</v>
      </c>
      <c r="T137" s="228">
        <f>S137*H137</f>
        <v>3.3153999999999999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129</v>
      </c>
      <c r="AT137" s="229" t="s">
        <v>124</v>
      </c>
      <c r="AU137" s="229" t="s">
        <v>85</v>
      </c>
      <c r="AY137" s="17" t="s">
        <v>122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129</v>
      </c>
      <c r="BM137" s="229" t="s">
        <v>146</v>
      </c>
    </row>
    <row r="138" s="13" customFormat="1">
      <c r="A138" s="13"/>
      <c r="B138" s="231"/>
      <c r="C138" s="232"/>
      <c r="D138" s="233" t="s">
        <v>131</v>
      </c>
      <c r="E138" s="234" t="s">
        <v>1</v>
      </c>
      <c r="F138" s="235" t="s">
        <v>147</v>
      </c>
      <c r="G138" s="232"/>
      <c r="H138" s="236">
        <v>15.07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131</v>
      </c>
      <c r="AU138" s="242" t="s">
        <v>85</v>
      </c>
      <c r="AV138" s="13" t="s">
        <v>85</v>
      </c>
      <c r="AW138" s="13" t="s">
        <v>32</v>
      </c>
      <c r="AX138" s="13" t="s">
        <v>81</v>
      </c>
      <c r="AY138" s="242" t="s">
        <v>122</v>
      </c>
    </row>
    <row r="139" s="2" customFormat="1" ht="16.5" customHeight="1">
      <c r="A139" s="38"/>
      <c r="B139" s="39"/>
      <c r="C139" s="218" t="s">
        <v>148</v>
      </c>
      <c r="D139" s="218" t="s">
        <v>124</v>
      </c>
      <c r="E139" s="219" t="s">
        <v>149</v>
      </c>
      <c r="F139" s="220" t="s">
        <v>150</v>
      </c>
      <c r="G139" s="221" t="s">
        <v>151</v>
      </c>
      <c r="H139" s="222">
        <v>59.795000000000002</v>
      </c>
      <c r="I139" s="223"/>
      <c r="J139" s="224">
        <f>ROUND(I139*H139,2)</f>
        <v>0</v>
      </c>
      <c r="K139" s="220" t="s">
        <v>128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0.00719295</v>
      </c>
      <c r="R139" s="227">
        <f>Q139*H139</f>
        <v>0.43010244525000002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129</v>
      </c>
      <c r="AT139" s="229" t="s">
        <v>124</v>
      </c>
      <c r="AU139" s="229" t="s">
        <v>85</v>
      </c>
      <c r="AY139" s="17" t="s">
        <v>122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129</v>
      </c>
      <c r="BM139" s="229" t="s">
        <v>152</v>
      </c>
    </row>
    <row r="140" s="2" customFormat="1" ht="21.75" customHeight="1">
      <c r="A140" s="38"/>
      <c r="B140" s="39"/>
      <c r="C140" s="218" t="s">
        <v>153</v>
      </c>
      <c r="D140" s="218" t="s">
        <v>124</v>
      </c>
      <c r="E140" s="219" t="s">
        <v>154</v>
      </c>
      <c r="F140" s="220" t="s">
        <v>155</v>
      </c>
      <c r="G140" s="221" t="s">
        <v>151</v>
      </c>
      <c r="H140" s="222">
        <v>140</v>
      </c>
      <c r="I140" s="223"/>
      <c r="J140" s="224">
        <f>ROUND(I140*H140,2)</f>
        <v>0</v>
      </c>
      <c r="K140" s="220" t="s">
        <v>128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0.0078688824000000008</v>
      </c>
      <c r="R140" s="227">
        <f>Q140*H140</f>
        <v>1.1016435360000001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129</v>
      </c>
      <c r="AT140" s="229" t="s">
        <v>124</v>
      </c>
      <c r="AU140" s="229" t="s">
        <v>85</v>
      </c>
      <c r="AY140" s="17" t="s">
        <v>122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129</v>
      </c>
      <c r="BM140" s="229" t="s">
        <v>156</v>
      </c>
    </row>
    <row r="141" s="2" customFormat="1" ht="24.15" customHeight="1">
      <c r="A141" s="38"/>
      <c r="B141" s="39"/>
      <c r="C141" s="218" t="s">
        <v>157</v>
      </c>
      <c r="D141" s="218" t="s">
        <v>124</v>
      </c>
      <c r="E141" s="219" t="s">
        <v>158</v>
      </c>
      <c r="F141" s="220" t="s">
        <v>159</v>
      </c>
      <c r="G141" s="221" t="s">
        <v>160</v>
      </c>
      <c r="H141" s="222">
        <v>232</v>
      </c>
      <c r="I141" s="223"/>
      <c r="J141" s="224">
        <f>ROUND(I141*H141,2)</f>
        <v>0</v>
      </c>
      <c r="K141" s="220" t="s">
        <v>128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3.2634E-05</v>
      </c>
      <c r="R141" s="227">
        <f>Q141*H141</f>
        <v>0.0075710880000000001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129</v>
      </c>
      <c r="AT141" s="229" t="s">
        <v>124</v>
      </c>
      <c r="AU141" s="229" t="s">
        <v>85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129</v>
      </c>
      <c r="BM141" s="229" t="s">
        <v>161</v>
      </c>
    </row>
    <row r="142" s="13" customFormat="1">
      <c r="A142" s="13"/>
      <c r="B142" s="231"/>
      <c r="C142" s="232"/>
      <c r="D142" s="233" t="s">
        <v>131</v>
      </c>
      <c r="E142" s="234" t="s">
        <v>1</v>
      </c>
      <c r="F142" s="235" t="s">
        <v>162</v>
      </c>
      <c r="G142" s="232"/>
      <c r="H142" s="236">
        <v>120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131</v>
      </c>
      <c r="AU142" s="242" t="s">
        <v>85</v>
      </c>
      <c r="AV142" s="13" t="s">
        <v>85</v>
      </c>
      <c r="AW142" s="13" t="s">
        <v>32</v>
      </c>
      <c r="AX142" s="13" t="s">
        <v>76</v>
      </c>
      <c r="AY142" s="242" t="s">
        <v>122</v>
      </c>
    </row>
    <row r="143" s="13" customFormat="1">
      <c r="A143" s="13"/>
      <c r="B143" s="231"/>
      <c r="C143" s="232"/>
      <c r="D143" s="233" t="s">
        <v>131</v>
      </c>
      <c r="E143" s="234" t="s">
        <v>1</v>
      </c>
      <c r="F143" s="235" t="s">
        <v>163</v>
      </c>
      <c r="G143" s="232"/>
      <c r="H143" s="236">
        <v>112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131</v>
      </c>
      <c r="AU143" s="242" t="s">
        <v>85</v>
      </c>
      <c r="AV143" s="13" t="s">
        <v>85</v>
      </c>
      <c r="AW143" s="13" t="s">
        <v>32</v>
      </c>
      <c r="AX143" s="13" t="s">
        <v>76</v>
      </c>
      <c r="AY143" s="242" t="s">
        <v>122</v>
      </c>
    </row>
    <row r="144" s="14" customFormat="1">
      <c r="A144" s="14"/>
      <c r="B144" s="243"/>
      <c r="C144" s="244"/>
      <c r="D144" s="233" t="s">
        <v>131</v>
      </c>
      <c r="E144" s="245" t="s">
        <v>1</v>
      </c>
      <c r="F144" s="246" t="s">
        <v>134</v>
      </c>
      <c r="G144" s="244"/>
      <c r="H144" s="247">
        <v>232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131</v>
      </c>
      <c r="AU144" s="253" t="s">
        <v>85</v>
      </c>
      <c r="AV144" s="14" t="s">
        <v>129</v>
      </c>
      <c r="AW144" s="14" t="s">
        <v>32</v>
      </c>
      <c r="AX144" s="14" t="s">
        <v>81</v>
      </c>
      <c r="AY144" s="253" t="s">
        <v>122</v>
      </c>
    </row>
    <row r="145" s="2" customFormat="1" ht="37.8" customHeight="1">
      <c r="A145" s="38"/>
      <c r="B145" s="39"/>
      <c r="C145" s="218" t="s">
        <v>164</v>
      </c>
      <c r="D145" s="218" t="s">
        <v>124</v>
      </c>
      <c r="E145" s="219" t="s">
        <v>165</v>
      </c>
      <c r="F145" s="220" t="s">
        <v>166</v>
      </c>
      <c r="G145" s="221" t="s">
        <v>167</v>
      </c>
      <c r="H145" s="222">
        <v>20</v>
      </c>
      <c r="I145" s="223"/>
      <c r="J145" s="224">
        <f>ROUND(I145*H145,2)</f>
        <v>0</v>
      </c>
      <c r="K145" s="220" t="s">
        <v>128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129</v>
      </c>
      <c r="AT145" s="229" t="s">
        <v>124</v>
      </c>
      <c r="AU145" s="229" t="s">
        <v>85</v>
      </c>
      <c r="AY145" s="17" t="s">
        <v>122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129</v>
      </c>
      <c r="BM145" s="229" t="s">
        <v>168</v>
      </c>
    </row>
    <row r="146" s="2" customFormat="1" ht="90" customHeight="1">
      <c r="A146" s="38"/>
      <c r="B146" s="39"/>
      <c r="C146" s="218" t="s">
        <v>169</v>
      </c>
      <c r="D146" s="218" t="s">
        <v>124</v>
      </c>
      <c r="E146" s="219" t="s">
        <v>170</v>
      </c>
      <c r="F146" s="220" t="s">
        <v>171</v>
      </c>
      <c r="G146" s="221" t="s">
        <v>151</v>
      </c>
      <c r="H146" s="222">
        <v>1.5</v>
      </c>
      <c r="I146" s="223"/>
      <c r="J146" s="224">
        <f>ROUND(I146*H146,2)</f>
        <v>0</v>
      </c>
      <c r="K146" s="220" t="s">
        <v>128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0.036904300000000001</v>
      </c>
      <c r="R146" s="227">
        <f>Q146*H146</f>
        <v>0.055356450000000001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129</v>
      </c>
      <c r="AT146" s="229" t="s">
        <v>124</v>
      </c>
      <c r="AU146" s="229" t="s">
        <v>85</v>
      </c>
      <c r="AY146" s="17" t="s">
        <v>122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129</v>
      </c>
      <c r="BM146" s="229" t="s">
        <v>172</v>
      </c>
    </row>
    <row r="147" s="13" customFormat="1">
      <c r="A147" s="13"/>
      <c r="B147" s="231"/>
      <c r="C147" s="232"/>
      <c r="D147" s="233" t="s">
        <v>131</v>
      </c>
      <c r="E147" s="234" t="s">
        <v>1</v>
      </c>
      <c r="F147" s="235" t="s">
        <v>173</v>
      </c>
      <c r="G147" s="232"/>
      <c r="H147" s="236">
        <v>1.5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131</v>
      </c>
      <c r="AU147" s="242" t="s">
        <v>85</v>
      </c>
      <c r="AV147" s="13" t="s">
        <v>85</v>
      </c>
      <c r="AW147" s="13" t="s">
        <v>32</v>
      </c>
      <c r="AX147" s="13" t="s">
        <v>81</v>
      </c>
      <c r="AY147" s="242" t="s">
        <v>122</v>
      </c>
    </row>
    <row r="148" s="2" customFormat="1" ht="37.8" customHeight="1">
      <c r="A148" s="38"/>
      <c r="B148" s="39"/>
      <c r="C148" s="218" t="s">
        <v>174</v>
      </c>
      <c r="D148" s="218" t="s">
        <v>124</v>
      </c>
      <c r="E148" s="219" t="s">
        <v>175</v>
      </c>
      <c r="F148" s="220" t="s">
        <v>176</v>
      </c>
      <c r="G148" s="221" t="s">
        <v>177</v>
      </c>
      <c r="H148" s="222">
        <v>14</v>
      </c>
      <c r="I148" s="223"/>
      <c r="J148" s="224">
        <f>ROUND(I148*H148,2)</f>
        <v>0</v>
      </c>
      <c r="K148" s="220" t="s">
        <v>128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129</v>
      </c>
      <c r="AT148" s="229" t="s">
        <v>124</v>
      </c>
      <c r="AU148" s="229" t="s">
        <v>85</v>
      </c>
      <c r="AY148" s="17" t="s">
        <v>122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129</v>
      </c>
      <c r="BM148" s="229" t="s">
        <v>178</v>
      </c>
    </row>
    <row r="149" s="13" customFormat="1">
      <c r="A149" s="13"/>
      <c r="B149" s="231"/>
      <c r="C149" s="232"/>
      <c r="D149" s="233" t="s">
        <v>131</v>
      </c>
      <c r="E149" s="234" t="s">
        <v>1</v>
      </c>
      <c r="F149" s="235" t="s">
        <v>179</v>
      </c>
      <c r="G149" s="232"/>
      <c r="H149" s="236">
        <v>14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131</v>
      </c>
      <c r="AU149" s="242" t="s">
        <v>85</v>
      </c>
      <c r="AV149" s="13" t="s">
        <v>85</v>
      </c>
      <c r="AW149" s="13" t="s">
        <v>32</v>
      </c>
      <c r="AX149" s="13" t="s">
        <v>81</v>
      </c>
      <c r="AY149" s="242" t="s">
        <v>122</v>
      </c>
    </row>
    <row r="150" s="2" customFormat="1" ht="44.25" customHeight="1">
      <c r="A150" s="38"/>
      <c r="B150" s="39"/>
      <c r="C150" s="218" t="s">
        <v>180</v>
      </c>
      <c r="D150" s="218" t="s">
        <v>124</v>
      </c>
      <c r="E150" s="219" t="s">
        <v>181</v>
      </c>
      <c r="F150" s="220" t="s">
        <v>182</v>
      </c>
      <c r="G150" s="221" t="s">
        <v>177</v>
      </c>
      <c r="H150" s="222">
        <v>14</v>
      </c>
      <c r="I150" s="223"/>
      <c r="J150" s="224">
        <f>ROUND(I150*H150,2)</f>
        <v>0</v>
      </c>
      <c r="K150" s="220" t="s">
        <v>128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129</v>
      </c>
      <c r="AT150" s="229" t="s">
        <v>124</v>
      </c>
      <c r="AU150" s="229" t="s">
        <v>85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129</v>
      </c>
      <c r="BM150" s="229" t="s">
        <v>183</v>
      </c>
    </row>
    <row r="151" s="13" customFormat="1">
      <c r="A151" s="13"/>
      <c r="B151" s="231"/>
      <c r="C151" s="232"/>
      <c r="D151" s="233" t="s">
        <v>131</v>
      </c>
      <c r="E151" s="234" t="s">
        <v>1</v>
      </c>
      <c r="F151" s="235" t="s">
        <v>184</v>
      </c>
      <c r="G151" s="232"/>
      <c r="H151" s="236">
        <v>28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131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122</v>
      </c>
    </row>
    <row r="152" s="13" customFormat="1">
      <c r="A152" s="13"/>
      <c r="B152" s="231"/>
      <c r="C152" s="232"/>
      <c r="D152" s="233" t="s">
        <v>131</v>
      </c>
      <c r="E152" s="234" t="s">
        <v>1</v>
      </c>
      <c r="F152" s="235" t="s">
        <v>185</v>
      </c>
      <c r="G152" s="232"/>
      <c r="H152" s="236">
        <v>14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131</v>
      </c>
      <c r="AU152" s="242" t="s">
        <v>85</v>
      </c>
      <c r="AV152" s="13" t="s">
        <v>85</v>
      </c>
      <c r="AW152" s="13" t="s">
        <v>32</v>
      </c>
      <c r="AX152" s="13" t="s">
        <v>81</v>
      </c>
      <c r="AY152" s="242" t="s">
        <v>122</v>
      </c>
    </row>
    <row r="153" s="2" customFormat="1" ht="44.25" customHeight="1">
      <c r="A153" s="38"/>
      <c r="B153" s="39"/>
      <c r="C153" s="218" t="s">
        <v>8</v>
      </c>
      <c r="D153" s="218" t="s">
        <v>124</v>
      </c>
      <c r="E153" s="219" t="s">
        <v>186</v>
      </c>
      <c r="F153" s="220" t="s">
        <v>187</v>
      </c>
      <c r="G153" s="221" t="s">
        <v>177</v>
      </c>
      <c r="H153" s="222">
        <v>14</v>
      </c>
      <c r="I153" s="223"/>
      <c r="J153" s="224">
        <f>ROUND(I153*H153,2)</f>
        <v>0</v>
      </c>
      <c r="K153" s="220" t="s">
        <v>128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85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129</v>
      </c>
      <c r="BM153" s="229" t="s">
        <v>188</v>
      </c>
    </row>
    <row r="154" s="2" customFormat="1" ht="37.8" customHeight="1">
      <c r="A154" s="38"/>
      <c r="B154" s="39"/>
      <c r="C154" s="218" t="s">
        <v>189</v>
      </c>
      <c r="D154" s="218" t="s">
        <v>124</v>
      </c>
      <c r="E154" s="219" t="s">
        <v>190</v>
      </c>
      <c r="F154" s="220" t="s">
        <v>191</v>
      </c>
      <c r="G154" s="221" t="s">
        <v>127</v>
      </c>
      <c r="H154" s="222">
        <v>44</v>
      </c>
      <c r="I154" s="223"/>
      <c r="J154" s="224">
        <f>ROUND(I154*H154,2)</f>
        <v>0</v>
      </c>
      <c r="K154" s="220" t="s">
        <v>128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0.00063817599999999996</v>
      </c>
      <c r="R154" s="227">
        <f>Q154*H154</f>
        <v>0.028079743999999997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129</v>
      </c>
      <c r="AT154" s="229" t="s">
        <v>124</v>
      </c>
      <c r="AU154" s="229" t="s">
        <v>85</v>
      </c>
      <c r="AY154" s="17" t="s">
        <v>122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129</v>
      </c>
      <c r="BM154" s="229" t="s">
        <v>192</v>
      </c>
    </row>
    <row r="155" s="13" customFormat="1">
      <c r="A155" s="13"/>
      <c r="B155" s="231"/>
      <c r="C155" s="232"/>
      <c r="D155" s="233" t="s">
        <v>131</v>
      </c>
      <c r="E155" s="234" t="s">
        <v>1</v>
      </c>
      <c r="F155" s="235" t="s">
        <v>193</v>
      </c>
      <c r="G155" s="232"/>
      <c r="H155" s="236">
        <v>44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131</v>
      </c>
      <c r="AU155" s="242" t="s">
        <v>85</v>
      </c>
      <c r="AV155" s="13" t="s">
        <v>85</v>
      </c>
      <c r="AW155" s="13" t="s">
        <v>32</v>
      </c>
      <c r="AX155" s="13" t="s">
        <v>81</v>
      </c>
      <c r="AY155" s="242" t="s">
        <v>122</v>
      </c>
    </row>
    <row r="156" s="2" customFormat="1" ht="37.8" customHeight="1">
      <c r="A156" s="38"/>
      <c r="B156" s="39"/>
      <c r="C156" s="218" t="s">
        <v>194</v>
      </c>
      <c r="D156" s="218" t="s">
        <v>124</v>
      </c>
      <c r="E156" s="219" t="s">
        <v>195</v>
      </c>
      <c r="F156" s="220" t="s">
        <v>196</v>
      </c>
      <c r="G156" s="221" t="s">
        <v>127</v>
      </c>
      <c r="H156" s="222">
        <v>44</v>
      </c>
      <c r="I156" s="223"/>
      <c r="J156" s="224">
        <f>ROUND(I156*H156,2)</f>
        <v>0</v>
      </c>
      <c r="K156" s="220" t="s">
        <v>128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129</v>
      </c>
      <c r="AT156" s="229" t="s">
        <v>124</v>
      </c>
      <c r="AU156" s="229" t="s">
        <v>85</v>
      </c>
      <c r="AY156" s="17" t="s">
        <v>122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129</v>
      </c>
      <c r="BM156" s="229" t="s">
        <v>197</v>
      </c>
    </row>
    <row r="157" s="2" customFormat="1" ht="62.7" customHeight="1">
      <c r="A157" s="38"/>
      <c r="B157" s="39"/>
      <c r="C157" s="218" t="s">
        <v>198</v>
      </c>
      <c r="D157" s="218" t="s">
        <v>124</v>
      </c>
      <c r="E157" s="219" t="s">
        <v>199</v>
      </c>
      <c r="F157" s="220" t="s">
        <v>200</v>
      </c>
      <c r="G157" s="221" t="s">
        <v>177</v>
      </c>
      <c r="H157" s="222">
        <v>14</v>
      </c>
      <c r="I157" s="223"/>
      <c r="J157" s="224">
        <f>ROUND(I157*H157,2)</f>
        <v>0</v>
      </c>
      <c r="K157" s="220" t="s">
        <v>128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129</v>
      </c>
      <c r="AT157" s="229" t="s">
        <v>124</v>
      </c>
      <c r="AU157" s="229" t="s">
        <v>85</v>
      </c>
      <c r="AY157" s="17" t="s">
        <v>122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129</v>
      </c>
      <c r="BM157" s="229" t="s">
        <v>201</v>
      </c>
    </row>
    <row r="158" s="2" customFormat="1" ht="62.7" customHeight="1">
      <c r="A158" s="38"/>
      <c r="B158" s="39"/>
      <c r="C158" s="218" t="s">
        <v>202</v>
      </c>
      <c r="D158" s="218" t="s">
        <v>124</v>
      </c>
      <c r="E158" s="219" t="s">
        <v>203</v>
      </c>
      <c r="F158" s="220" t="s">
        <v>204</v>
      </c>
      <c r="G158" s="221" t="s">
        <v>177</v>
      </c>
      <c r="H158" s="222">
        <v>14</v>
      </c>
      <c r="I158" s="223"/>
      <c r="J158" s="224">
        <f>ROUND(I158*H158,2)</f>
        <v>0</v>
      </c>
      <c r="K158" s="220" t="s">
        <v>128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129</v>
      </c>
      <c r="AT158" s="229" t="s">
        <v>124</v>
      </c>
      <c r="AU158" s="229" t="s">
        <v>85</v>
      </c>
      <c r="AY158" s="17" t="s">
        <v>122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129</v>
      </c>
      <c r="BM158" s="229" t="s">
        <v>205</v>
      </c>
    </row>
    <row r="159" s="2" customFormat="1" ht="44.25" customHeight="1">
      <c r="A159" s="38"/>
      <c r="B159" s="39"/>
      <c r="C159" s="218" t="s">
        <v>206</v>
      </c>
      <c r="D159" s="254" t="s">
        <v>124</v>
      </c>
      <c r="E159" s="219" t="s">
        <v>207</v>
      </c>
      <c r="F159" s="220" t="s">
        <v>208</v>
      </c>
      <c r="G159" s="221" t="s">
        <v>209</v>
      </c>
      <c r="H159" s="222">
        <v>50.399999999999999</v>
      </c>
      <c r="I159" s="223"/>
      <c r="J159" s="224">
        <f>ROUND(I159*H159,2)</f>
        <v>0</v>
      </c>
      <c r="K159" s="220" t="s">
        <v>210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129</v>
      </c>
      <c r="AT159" s="229" t="s">
        <v>124</v>
      </c>
      <c r="AU159" s="229" t="s">
        <v>85</v>
      </c>
      <c r="AY159" s="17" t="s">
        <v>122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129</v>
      </c>
      <c r="BM159" s="229" t="s">
        <v>211</v>
      </c>
    </row>
    <row r="160" s="13" customFormat="1">
      <c r="A160" s="13"/>
      <c r="B160" s="231"/>
      <c r="C160" s="232"/>
      <c r="D160" s="233" t="s">
        <v>131</v>
      </c>
      <c r="E160" s="234" t="s">
        <v>1</v>
      </c>
      <c r="F160" s="235" t="s">
        <v>212</v>
      </c>
      <c r="G160" s="232"/>
      <c r="H160" s="236">
        <v>50.399999999999999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131</v>
      </c>
      <c r="AU160" s="242" t="s">
        <v>85</v>
      </c>
      <c r="AV160" s="13" t="s">
        <v>85</v>
      </c>
      <c r="AW160" s="13" t="s">
        <v>32</v>
      </c>
      <c r="AX160" s="13" t="s">
        <v>81</v>
      </c>
      <c r="AY160" s="242" t="s">
        <v>122</v>
      </c>
    </row>
    <row r="161" s="2" customFormat="1" ht="37.8" customHeight="1">
      <c r="A161" s="38"/>
      <c r="B161" s="39"/>
      <c r="C161" s="218" t="s">
        <v>213</v>
      </c>
      <c r="D161" s="218" t="s">
        <v>124</v>
      </c>
      <c r="E161" s="219" t="s">
        <v>214</v>
      </c>
      <c r="F161" s="220" t="s">
        <v>215</v>
      </c>
      <c r="G161" s="221" t="s">
        <v>177</v>
      </c>
      <c r="H161" s="222">
        <v>28</v>
      </c>
      <c r="I161" s="223"/>
      <c r="J161" s="224">
        <f>ROUND(I161*H161,2)</f>
        <v>0</v>
      </c>
      <c r="K161" s="220" t="s">
        <v>128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129</v>
      </c>
      <c r="AT161" s="229" t="s">
        <v>124</v>
      </c>
      <c r="AU161" s="229" t="s">
        <v>85</v>
      </c>
      <c r="AY161" s="17" t="s">
        <v>122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129</v>
      </c>
      <c r="BM161" s="229" t="s">
        <v>216</v>
      </c>
    </row>
    <row r="162" s="2" customFormat="1" ht="44.25" customHeight="1">
      <c r="A162" s="38"/>
      <c r="B162" s="39"/>
      <c r="C162" s="218" t="s">
        <v>217</v>
      </c>
      <c r="D162" s="218" t="s">
        <v>124</v>
      </c>
      <c r="E162" s="219" t="s">
        <v>218</v>
      </c>
      <c r="F162" s="220" t="s">
        <v>219</v>
      </c>
      <c r="G162" s="221" t="s">
        <v>177</v>
      </c>
      <c r="H162" s="222">
        <v>28</v>
      </c>
      <c r="I162" s="223"/>
      <c r="J162" s="224">
        <f>ROUND(I162*H162,2)</f>
        <v>0</v>
      </c>
      <c r="K162" s="220" t="s">
        <v>128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129</v>
      </c>
      <c r="AT162" s="229" t="s">
        <v>124</v>
      </c>
      <c r="AU162" s="229" t="s">
        <v>85</v>
      </c>
      <c r="AY162" s="17" t="s">
        <v>122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129</v>
      </c>
      <c r="BM162" s="229" t="s">
        <v>220</v>
      </c>
    </row>
    <row r="163" s="2" customFormat="1" ht="16.5" customHeight="1">
      <c r="A163" s="38"/>
      <c r="B163" s="39"/>
      <c r="C163" s="255" t="s">
        <v>221</v>
      </c>
      <c r="D163" s="255" t="s">
        <v>222</v>
      </c>
      <c r="E163" s="256" t="s">
        <v>223</v>
      </c>
      <c r="F163" s="257" t="s">
        <v>224</v>
      </c>
      <c r="G163" s="258" t="s">
        <v>209</v>
      </c>
      <c r="H163" s="259">
        <v>50.399999999999999</v>
      </c>
      <c r="I163" s="260"/>
      <c r="J163" s="261">
        <f>ROUND(I163*H163,2)</f>
        <v>0</v>
      </c>
      <c r="K163" s="257" t="s">
        <v>128</v>
      </c>
      <c r="L163" s="262"/>
      <c r="M163" s="263" t="s">
        <v>1</v>
      </c>
      <c r="N163" s="264" t="s">
        <v>41</v>
      </c>
      <c r="O163" s="91"/>
      <c r="P163" s="227">
        <f>O163*H163</f>
        <v>0</v>
      </c>
      <c r="Q163" s="227">
        <v>1</v>
      </c>
      <c r="R163" s="227">
        <f>Q163*H163</f>
        <v>50.399999999999999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164</v>
      </c>
      <c r="AT163" s="229" t="s">
        <v>222</v>
      </c>
      <c r="AU163" s="229" t="s">
        <v>85</v>
      </c>
      <c r="AY163" s="17" t="s">
        <v>122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129</v>
      </c>
      <c r="BM163" s="229" t="s">
        <v>225</v>
      </c>
    </row>
    <row r="164" s="13" customFormat="1">
      <c r="A164" s="13"/>
      <c r="B164" s="231"/>
      <c r="C164" s="232"/>
      <c r="D164" s="233" t="s">
        <v>131</v>
      </c>
      <c r="E164" s="234" t="s">
        <v>1</v>
      </c>
      <c r="F164" s="235" t="s">
        <v>212</v>
      </c>
      <c r="G164" s="232"/>
      <c r="H164" s="236">
        <v>50.399999999999999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131</v>
      </c>
      <c r="AU164" s="242" t="s">
        <v>85</v>
      </c>
      <c r="AV164" s="13" t="s">
        <v>85</v>
      </c>
      <c r="AW164" s="13" t="s">
        <v>32</v>
      </c>
      <c r="AX164" s="13" t="s">
        <v>81</v>
      </c>
      <c r="AY164" s="242" t="s">
        <v>122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85</v>
      </c>
      <c r="F165" s="216" t="s">
        <v>226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SUM(P166:P169)</f>
        <v>0</v>
      </c>
      <c r="Q165" s="210"/>
      <c r="R165" s="211">
        <f>SUM(R166:R169)</f>
        <v>0.83294540000000006</v>
      </c>
      <c r="S165" s="210"/>
      <c r="T165" s="212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81</v>
      </c>
      <c r="AT165" s="214" t="s">
        <v>75</v>
      </c>
      <c r="AU165" s="214" t="s">
        <v>81</v>
      </c>
      <c r="AY165" s="213" t="s">
        <v>122</v>
      </c>
      <c r="BK165" s="215">
        <f>SUM(BK166:BK169)</f>
        <v>0</v>
      </c>
    </row>
    <row r="166" s="2" customFormat="1" ht="44.25" customHeight="1">
      <c r="A166" s="38"/>
      <c r="B166" s="39"/>
      <c r="C166" s="218" t="s">
        <v>7</v>
      </c>
      <c r="D166" s="218" t="s">
        <v>124</v>
      </c>
      <c r="E166" s="219" t="s">
        <v>227</v>
      </c>
      <c r="F166" s="220" t="s">
        <v>228</v>
      </c>
      <c r="G166" s="221" t="s">
        <v>177</v>
      </c>
      <c r="H166" s="222">
        <v>1.05</v>
      </c>
      <c r="I166" s="223"/>
      <c r="J166" s="224">
        <f>ROUND(I166*H166,2)</f>
        <v>0</v>
      </c>
      <c r="K166" s="220" t="s">
        <v>128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129</v>
      </c>
      <c r="AT166" s="229" t="s">
        <v>124</v>
      </c>
      <c r="AU166" s="229" t="s">
        <v>85</v>
      </c>
      <c r="AY166" s="17" t="s">
        <v>122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129</v>
      </c>
      <c r="BM166" s="229" t="s">
        <v>229</v>
      </c>
    </row>
    <row r="167" s="13" customFormat="1">
      <c r="A167" s="13"/>
      <c r="B167" s="231"/>
      <c r="C167" s="232"/>
      <c r="D167" s="233" t="s">
        <v>131</v>
      </c>
      <c r="E167" s="234" t="s">
        <v>1</v>
      </c>
      <c r="F167" s="235" t="s">
        <v>230</v>
      </c>
      <c r="G167" s="232"/>
      <c r="H167" s="236">
        <v>1.05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131</v>
      </c>
      <c r="AU167" s="242" t="s">
        <v>85</v>
      </c>
      <c r="AV167" s="13" t="s">
        <v>85</v>
      </c>
      <c r="AW167" s="13" t="s">
        <v>32</v>
      </c>
      <c r="AX167" s="13" t="s">
        <v>81</v>
      </c>
      <c r="AY167" s="242" t="s">
        <v>122</v>
      </c>
    </row>
    <row r="168" s="2" customFormat="1" ht="66.75" customHeight="1">
      <c r="A168" s="38"/>
      <c r="B168" s="39"/>
      <c r="C168" s="218" t="s">
        <v>231</v>
      </c>
      <c r="D168" s="218" t="s">
        <v>124</v>
      </c>
      <c r="E168" s="219" t="s">
        <v>232</v>
      </c>
      <c r="F168" s="220" t="s">
        <v>233</v>
      </c>
      <c r="G168" s="221" t="s">
        <v>151</v>
      </c>
      <c r="H168" s="222">
        <v>3.5</v>
      </c>
      <c r="I168" s="223"/>
      <c r="J168" s="224">
        <f>ROUND(I168*H168,2)</f>
        <v>0</v>
      </c>
      <c r="K168" s="220" t="s">
        <v>128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0.23798440000000001</v>
      </c>
      <c r="R168" s="227">
        <f>Q168*H168</f>
        <v>0.83294540000000006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129</v>
      </c>
      <c r="AT168" s="229" t="s">
        <v>124</v>
      </c>
      <c r="AU168" s="229" t="s">
        <v>85</v>
      </c>
      <c r="AY168" s="17" t="s">
        <v>122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129</v>
      </c>
      <c r="BM168" s="229" t="s">
        <v>234</v>
      </c>
    </row>
    <row r="169" s="13" customFormat="1">
      <c r="A169" s="13"/>
      <c r="B169" s="231"/>
      <c r="C169" s="232"/>
      <c r="D169" s="233" t="s">
        <v>131</v>
      </c>
      <c r="E169" s="234" t="s">
        <v>1</v>
      </c>
      <c r="F169" s="235" t="s">
        <v>235</v>
      </c>
      <c r="G169" s="232"/>
      <c r="H169" s="236">
        <v>3.5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131</v>
      </c>
      <c r="AU169" s="242" t="s">
        <v>85</v>
      </c>
      <c r="AV169" s="13" t="s">
        <v>85</v>
      </c>
      <c r="AW169" s="13" t="s">
        <v>32</v>
      </c>
      <c r="AX169" s="13" t="s">
        <v>81</v>
      </c>
      <c r="AY169" s="242" t="s">
        <v>122</v>
      </c>
    </row>
    <row r="170" s="12" customFormat="1" ht="22.8" customHeight="1">
      <c r="A170" s="12"/>
      <c r="B170" s="202"/>
      <c r="C170" s="203"/>
      <c r="D170" s="204" t="s">
        <v>75</v>
      </c>
      <c r="E170" s="216" t="s">
        <v>139</v>
      </c>
      <c r="F170" s="216" t="s">
        <v>236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SUM(P171:P173)</f>
        <v>0</v>
      </c>
      <c r="Q170" s="210"/>
      <c r="R170" s="211">
        <f>SUM(R171:R173)</f>
        <v>0</v>
      </c>
      <c r="S170" s="210"/>
      <c r="T170" s="212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81</v>
      </c>
      <c r="AT170" s="214" t="s">
        <v>75</v>
      </c>
      <c r="AU170" s="214" t="s">
        <v>81</v>
      </c>
      <c r="AY170" s="213" t="s">
        <v>122</v>
      </c>
      <c r="BK170" s="215">
        <f>SUM(BK171:BK173)</f>
        <v>0</v>
      </c>
    </row>
    <row r="171" s="2" customFormat="1" ht="16.5" customHeight="1">
      <c r="A171" s="38"/>
      <c r="B171" s="39"/>
      <c r="C171" s="218" t="s">
        <v>237</v>
      </c>
      <c r="D171" s="218" t="s">
        <v>124</v>
      </c>
      <c r="E171" s="219" t="s">
        <v>238</v>
      </c>
      <c r="F171" s="220" t="s">
        <v>239</v>
      </c>
      <c r="G171" s="221" t="s">
        <v>151</v>
      </c>
      <c r="H171" s="222">
        <v>135.90000000000001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129</v>
      </c>
      <c r="AT171" s="229" t="s">
        <v>124</v>
      </c>
      <c r="AU171" s="229" t="s">
        <v>85</v>
      </c>
      <c r="AY171" s="17" t="s">
        <v>122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129</v>
      </c>
      <c r="BM171" s="229" t="s">
        <v>240</v>
      </c>
    </row>
    <row r="172" s="2" customFormat="1" ht="24.15" customHeight="1">
      <c r="A172" s="38"/>
      <c r="B172" s="39"/>
      <c r="C172" s="218" t="s">
        <v>241</v>
      </c>
      <c r="D172" s="218" t="s">
        <v>124</v>
      </c>
      <c r="E172" s="219" t="s">
        <v>242</v>
      </c>
      <c r="F172" s="220" t="s">
        <v>243</v>
      </c>
      <c r="G172" s="221" t="s">
        <v>151</v>
      </c>
      <c r="H172" s="222">
        <v>271.80000000000001</v>
      </c>
      <c r="I172" s="223"/>
      <c r="J172" s="224">
        <f>ROUND(I172*H172,2)</f>
        <v>0</v>
      </c>
      <c r="K172" s="220" t="s">
        <v>128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129</v>
      </c>
      <c r="AT172" s="229" t="s">
        <v>124</v>
      </c>
      <c r="AU172" s="229" t="s">
        <v>85</v>
      </c>
      <c r="AY172" s="17" t="s">
        <v>122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129</v>
      </c>
      <c r="BM172" s="229" t="s">
        <v>244</v>
      </c>
    </row>
    <row r="173" s="13" customFormat="1">
      <c r="A173" s="13"/>
      <c r="B173" s="231"/>
      <c r="C173" s="232"/>
      <c r="D173" s="233" t="s">
        <v>131</v>
      </c>
      <c r="E173" s="234" t="s">
        <v>1</v>
      </c>
      <c r="F173" s="235" t="s">
        <v>245</v>
      </c>
      <c r="G173" s="232"/>
      <c r="H173" s="236">
        <v>271.80000000000001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131</v>
      </c>
      <c r="AU173" s="242" t="s">
        <v>85</v>
      </c>
      <c r="AV173" s="13" t="s">
        <v>85</v>
      </c>
      <c r="AW173" s="13" t="s">
        <v>32</v>
      </c>
      <c r="AX173" s="13" t="s">
        <v>81</v>
      </c>
      <c r="AY173" s="242" t="s">
        <v>122</v>
      </c>
    </row>
    <row r="174" s="12" customFormat="1" ht="22.8" customHeight="1">
      <c r="A174" s="12"/>
      <c r="B174" s="202"/>
      <c r="C174" s="203"/>
      <c r="D174" s="204" t="s">
        <v>75</v>
      </c>
      <c r="E174" s="216" t="s">
        <v>129</v>
      </c>
      <c r="F174" s="216" t="s">
        <v>246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SUM(P175:P181)</f>
        <v>0</v>
      </c>
      <c r="Q174" s="210"/>
      <c r="R174" s="211">
        <f>SUM(R175:R181)</f>
        <v>1.8845499999999997</v>
      </c>
      <c r="S174" s="210"/>
      <c r="T174" s="212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81</v>
      </c>
      <c r="AT174" s="214" t="s">
        <v>75</v>
      </c>
      <c r="AU174" s="214" t="s">
        <v>81</v>
      </c>
      <c r="AY174" s="213" t="s">
        <v>122</v>
      </c>
      <c r="BK174" s="215">
        <f>SUM(BK175:BK181)</f>
        <v>0</v>
      </c>
    </row>
    <row r="175" s="2" customFormat="1" ht="24.15" customHeight="1">
      <c r="A175" s="38"/>
      <c r="B175" s="39"/>
      <c r="C175" s="218" t="s">
        <v>247</v>
      </c>
      <c r="D175" s="218" t="s">
        <v>124</v>
      </c>
      <c r="E175" s="219" t="s">
        <v>248</v>
      </c>
      <c r="F175" s="220" t="s">
        <v>249</v>
      </c>
      <c r="G175" s="221" t="s">
        <v>177</v>
      </c>
      <c r="H175" s="222">
        <v>0.69999999999999996</v>
      </c>
      <c r="I175" s="223"/>
      <c r="J175" s="224">
        <f>ROUND(I175*H175,2)</f>
        <v>0</v>
      </c>
      <c r="K175" s="220" t="s">
        <v>128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129</v>
      </c>
      <c r="AT175" s="229" t="s">
        <v>124</v>
      </c>
      <c r="AU175" s="229" t="s">
        <v>85</v>
      </c>
      <c r="AY175" s="17" t="s">
        <v>122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129</v>
      </c>
      <c r="BM175" s="229" t="s">
        <v>250</v>
      </c>
    </row>
    <row r="176" s="13" customFormat="1">
      <c r="A176" s="13"/>
      <c r="B176" s="231"/>
      <c r="C176" s="232"/>
      <c r="D176" s="233" t="s">
        <v>131</v>
      </c>
      <c r="E176" s="234" t="s">
        <v>1</v>
      </c>
      <c r="F176" s="235" t="s">
        <v>251</v>
      </c>
      <c r="G176" s="232"/>
      <c r="H176" s="236">
        <v>0.69999999999999996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131</v>
      </c>
      <c r="AU176" s="242" t="s">
        <v>85</v>
      </c>
      <c r="AV176" s="13" t="s">
        <v>85</v>
      </c>
      <c r="AW176" s="13" t="s">
        <v>32</v>
      </c>
      <c r="AX176" s="13" t="s">
        <v>81</v>
      </c>
      <c r="AY176" s="242" t="s">
        <v>122</v>
      </c>
    </row>
    <row r="177" s="2" customFormat="1" ht="24.15" customHeight="1">
      <c r="A177" s="38"/>
      <c r="B177" s="39"/>
      <c r="C177" s="218" t="s">
        <v>252</v>
      </c>
      <c r="D177" s="218" t="s">
        <v>124</v>
      </c>
      <c r="E177" s="219" t="s">
        <v>253</v>
      </c>
      <c r="F177" s="220" t="s">
        <v>254</v>
      </c>
      <c r="G177" s="221" t="s">
        <v>255</v>
      </c>
      <c r="H177" s="222">
        <v>2</v>
      </c>
      <c r="I177" s="223"/>
      <c r="J177" s="224">
        <f>ROUND(I177*H177,2)</f>
        <v>0</v>
      </c>
      <c r="K177" s="220" t="s">
        <v>128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0.087417999999999996</v>
      </c>
      <c r="R177" s="227">
        <f>Q177*H177</f>
        <v>0.17483599999999999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129</v>
      </c>
      <c r="AT177" s="229" t="s">
        <v>124</v>
      </c>
      <c r="AU177" s="229" t="s">
        <v>85</v>
      </c>
      <c r="AY177" s="17" t="s">
        <v>122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129</v>
      </c>
      <c r="BM177" s="229" t="s">
        <v>256</v>
      </c>
    </row>
    <row r="178" s="2" customFormat="1" ht="24.15" customHeight="1">
      <c r="A178" s="38"/>
      <c r="B178" s="39"/>
      <c r="C178" s="255" t="s">
        <v>257</v>
      </c>
      <c r="D178" s="255" t="s">
        <v>222</v>
      </c>
      <c r="E178" s="256" t="s">
        <v>258</v>
      </c>
      <c r="F178" s="257" t="s">
        <v>259</v>
      </c>
      <c r="G178" s="258" t="s">
        <v>255</v>
      </c>
      <c r="H178" s="259">
        <v>1</v>
      </c>
      <c r="I178" s="260"/>
      <c r="J178" s="261">
        <f>ROUND(I178*H178,2)</f>
        <v>0</v>
      </c>
      <c r="K178" s="257" t="s">
        <v>128</v>
      </c>
      <c r="L178" s="262"/>
      <c r="M178" s="263" t="s">
        <v>1</v>
      </c>
      <c r="N178" s="264" t="s">
        <v>41</v>
      </c>
      <c r="O178" s="91"/>
      <c r="P178" s="227">
        <f>O178*H178</f>
        <v>0</v>
      </c>
      <c r="Q178" s="227">
        <v>0.055</v>
      </c>
      <c r="R178" s="227">
        <f>Q178*H178</f>
        <v>0.055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164</v>
      </c>
      <c r="AT178" s="229" t="s">
        <v>222</v>
      </c>
      <c r="AU178" s="229" t="s">
        <v>85</v>
      </c>
      <c r="AY178" s="17" t="s">
        <v>122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129</v>
      </c>
      <c r="BM178" s="229" t="s">
        <v>260</v>
      </c>
    </row>
    <row r="179" s="2" customFormat="1" ht="24.15" customHeight="1">
      <c r="A179" s="38"/>
      <c r="B179" s="39"/>
      <c r="C179" s="255" t="s">
        <v>261</v>
      </c>
      <c r="D179" s="255" t="s">
        <v>222</v>
      </c>
      <c r="E179" s="256" t="s">
        <v>262</v>
      </c>
      <c r="F179" s="257" t="s">
        <v>263</v>
      </c>
      <c r="G179" s="258" t="s">
        <v>255</v>
      </c>
      <c r="H179" s="259">
        <v>1</v>
      </c>
      <c r="I179" s="260"/>
      <c r="J179" s="261">
        <f>ROUND(I179*H179,2)</f>
        <v>0</v>
      </c>
      <c r="K179" s="257" t="s">
        <v>128</v>
      </c>
      <c r="L179" s="262"/>
      <c r="M179" s="263" t="s">
        <v>1</v>
      </c>
      <c r="N179" s="264" t="s">
        <v>41</v>
      </c>
      <c r="O179" s="91"/>
      <c r="P179" s="227">
        <f>O179*H179</f>
        <v>0</v>
      </c>
      <c r="Q179" s="227">
        <v>0.043999999999999997</v>
      </c>
      <c r="R179" s="227">
        <f>Q179*H179</f>
        <v>0.043999999999999997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164</v>
      </c>
      <c r="AT179" s="229" t="s">
        <v>222</v>
      </c>
      <c r="AU179" s="229" t="s">
        <v>85</v>
      </c>
      <c r="AY179" s="17" t="s">
        <v>122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129</v>
      </c>
      <c r="BM179" s="229" t="s">
        <v>264</v>
      </c>
    </row>
    <row r="180" s="2" customFormat="1" ht="49.05" customHeight="1">
      <c r="A180" s="38"/>
      <c r="B180" s="39"/>
      <c r="C180" s="218" t="s">
        <v>265</v>
      </c>
      <c r="D180" s="218" t="s">
        <v>124</v>
      </c>
      <c r="E180" s="219" t="s">
        <v>266</v>
      </c>
      <c r="F180" s="220" t="s">
        <v>267</v>
      </c>
      <c r="G180" s="221" t="s">
        <v>177</v>
      </c>
      <c r="H180" s="222">
        <v>0.69999999999999996</v>
      </c>
      <c r="I180" s="223"/>
      <c r="J180" s="224">
        <f>ROUND(I180*H180,2)</f>
        <v>0</v>
      </c>
      <c r="K180" s="220" t="s">
        <v>128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2.3010199999999998</v>
      </c>
      <c r="R180" s="227">
        <f>Q180*H180</f>
        <v>1.6107139999999998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129</v>
      </c>
      <c r="AT180" s="229" t="s">
        <v>124</v>
      </c>
      <c r="AU180" s="229" t="s">
        <v>85</v>
      </c>
      <c r="AY180" s="17" t="s">
        <v>122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129</v>
      </c>
      <c r="BM180" s="229" t="s">
        <v>268</v>
      </c>
    </row>
    <row r="181" s="13" customFormat="1">
      <c r="A181" s="13"/>
      <c r="B181" s="231"/>
      <c r="C181" s="232"/>
      <c r="D181" s="233" t="s">
        <v>131</v>
      </c>
      <c r="E181" s="234" t="s">
        <v>1</v>
      </c>
      <c r="F181" s="235" t="s">
        <v>251</v>
      </c>
      <c r="G181" s="232"/>
      <c r="H181" s="236">
        <v>0.69999999999999996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131</v>
      </c>
      <c r="AU181" s="242" t="s">
        <v>85</v>
      </c>
      <c r="AV181" s="13" t="s">
        <v>85</v>
      </c>
      <c r="AW181" s="13" t="s">
        <v>32</v>
      </c>
      <c r="AX181" s="13" t="s">
        <v>81</v>
      </c>
      <c r="AY181" s="242" t="s">
        <v>122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148</v>
      </c>
      <c r="F182" s="216" t="s">
        <v>269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SUM(P183:P196)</f>
        <v>0</v>
      </c>
      <c r="Q182" s="210"/>
      <c r="R182" s="211">
        <f>SUM(R183:R196)</f>
        <v>0</v>
      </c>
      <c r="S182" s="210"/>
      <c r="T182" s="212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81</v>
      </c>
      <c r="AT182" s="214" t="s">
        <v>75</v>
      </c>
      <c r="AU182" s="214" t="s">
        <v>81</v>
      </c>
      <c r="AY182" s="213" t="s">
        <v>122</v>
      </c>
      <c r="BK182" s="215">
        <f>SUM(BK183:BK196)</f>
        <v>0</v>
      </c>
    </row>
    <row r="183" s="2" customFormat="1" ht="33" customHeight="1">
      <c r="A183" s="38"/>
      <c r="B183" s="39"/>
      <c r="C183" s="218" t="s">
        <v>270</v>
      </c>
      <c r="D183" s="218" t="s">
        <v>124</v>
      </c>
      <c r="E183" s="219" t="s">
        <v>271</v>
      </c>
      <c r="F183" s="220" t="s">
        <v>272</v>
      </c>
      <c r="G183" s="221" t="s">
        <v>127</v>
      </c>
      <c r="H183" s="222">
        <v>9.25</v>
      </c>
      <c r="I183" s="223"/>
      <c r="J183" s="224">
        <f>ROUND(I183*H183,2)</f>
        <v>0</v>
      </c>
      <c r="K183" s="220" t="s">
        <v>128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129</v>
      </c>
      <c r="AT183" s="229" t="s">
        <v>124</v>
      </c>
      <c r="AU183" s="229" t="s">
        <v>85</v>
      </c>
      <c r="AY183" s="17" t="s">
        <v>122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129</v>
      </c>
      <c r="BM183" s="229" t="s">
        <v>273</v>
      </c>
    </row>
    <row r="184" s="13" customFormat="1">
      <c r="A184" s="13"/>
      <c r="B184" s="231"/>
      <c r="C184" s="232"/>
      <c r="D184" s="233" t="s">
        <v>131</v>
      </c>
      <c r="E184" s="234" t="s">
        <v>1</v>
      </c>
      <c r="F184" s="235" t="s">
        <v>138</v>
      </c>
      <c r="G184" s="232"/>
      <c r="H184" s="236">
        <v>9.25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131</v>
      </c>
      <c r="AU184" s="242" t="s">
        <v>85</v>
      </c>
      <c r="AV184" s="13" t="s">
        <v>85</v>
      </c>
      <c r="AW184" s="13" t="s">
        <v>32</v>
      </c>
      <c r="AX184" s="13" t="s">
        <v>81</v>
      </c>
      <c r="AY184" s="242" t="s">
        <v>122</v>
      </c>
    </row>
    <row r="185" s="2" customFormat="1" ht="37.8" customHeight="1">
      <c r="A185" s="38"/>
      <c r="B185" s="39"/>
      <c r="C185" s="218" t="s">
        <v>274</v>
      </c>
      <c r="D185" s="218" t="s">
        <v>124</v>
      </c>
      <c r="E185" s="219" t="s">
        <v>275</v>
      </c>
      <c r="F185" s="220" t="s">
        <v>276</v>
      </c>
      <c r="G185" s="221" t="s">
        <v>127</v>
      </c>
      <c r="H185" s="222">
        <v>9.25</v>
      </c>
      <c r="I185" s="223"/>
      <c r="J185" s="224">
        <f>ROUND(I185*H185,2)</f>
        <v>0</v>
      </c>
      <c r="K185" s="220" t="s">
        <v>128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129</v>
      </c>
      <c r="AT185" s="229" t="s">
        <v>124</v>
      </c>
      <c r="AU185" s="229" t="s">
        <v>85</v>
      </c>
      <c r="AY185" s="17" t="s">
        <v>122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129</v>
      </c>
      <c r="BM185" s="229" t="s">
        <v>277</v>
      </c>
    </row>
    <row r="186" s="13" customFormat="1">
      <c r="A186" s="13"/>
      <c r="B186" s="231"/>
      <c r="C186" s="232"/>
      <c r="D186" s="233" t="s">
        <v>131</v>
      </c>
      <c r="E186" s="234" t="s">
        <v>1</v>
      </c>
      <c r="F186" s="235" t="s">
        <v>138</v>
      </c>
      <c r="G186" s="232"/>
      <c r="H186" s="236">
        <v>9.25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131</v>
      </c>
      <c r="AU186" s="242" t="s">
        <v>85</v>
      </c>
      <c r="AV186" s="13" t="s">
        <v>85</v>
      </c>
      <c r="AW186" s="13" t="s">
        <v>32</v>
      </c>
      <c r="AX186" s="13" t="s">
        <v>81</v>
      </c>
      <c r="AY186" s="242" t="s">
        <v>122</v>
      </c>
    </row>
    <row r="187" s="2" customFormat="1" ht="49.05" customHeight="1">
      <c r="A187" s="38"/>
      <c r="B187" s="39"/>
      <c r="C187" s="218" t="s">
        <v>278</v>
      </c>
      <c r="D187" s="218" t="s">
        <v>124</v>
      </c>
      <c r="E187" s="219" t="s">
        <v>279</v>
      </c>
      <c r="F187" s="220" t="s">
        <v>280</v>
      </c>
      <c r="G187" s="221" t="s">
        <v>127</v>
      </c>
      <c r="H187" s="222">
        <v>11.98</v>
      </c>
      <c r="I187" s="223"/>
      <c r="J187" s="224">
        <f>ROUND(I187*H187,2)</f>
        <v>0</v>
      </c>
      <c r="K187" s="220" t="s">
        <v>128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129</v>
      </c>
      <c r="AT187" s="229" t="s">
        <v>124</v>
      </c>
      <c r="AU187" s="229" t="s">
        <v>85</v>
      </c>
      <c r="AY187" s="17" t="s">
        <v>122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129</v>
      </c>
      <c r="BM187" s="229" t="s">
        <v>281</v>
      </c>
    </row>
    <row r="188" s="13" customFormat="1">
      <c r="A188" s="13"/>
      <c r="B188" s="231"/>
      <c r="C188" s="232"/>
      <c r="D188" s="233" t="s">
        <v>131</v>
      </c>
      <c r="E188" s="234" t="s">
        <v>1</v>
      </c>
      <c r="F188" s="235" t="s">
        <v>282</v>
      </c>
      <c r="G188" s="232"/>
      <c r="H188" s="236">
        <v>11.98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131</v>
      </c>
      <c r="AU188" s="242" t="s">
        <v>85</v>
      </c>
      <c r="AV188" s="13" t="s">
        <v>85</v>
      </c>
      <c r="AW188" s="13" t="s">
        <v>32</v>
      </c>
      <c r="AX188" s="13" t="s">
        <v>81</v>
      </c>
      <c r="AY188" s="242" t="s">
        <v>122</v>
      </c>
    </row>
    <row r="189" s="2" customFormat="1" ht="49.05" customHeight="1">
      <c r="A189" s="38"/>
      <c r="B189" s="39"/>
      <c r="C189" s="218" t="s">
        <v>283</v>
      </c>
      <c r="D189" s="218" t="s">
        <v>124</v>
      </c>
      <c r="E189" s="219" t="s">
        <v>284</v>
      </c>
      <c r="F189" s="220" t="s">
        <v>285</v>
      </c>
      <c r="G189" s="221" t="s">
        <v>127</v>
      </c>
      <c r="H189" s="222">
        <v>15.07</v>
      </c>
      <c r="I189" s="223"/>
      <c r="J189" s="224">
        <f>ROUND(I189*H189,2)</f>
        <v>0</v>
      </c>
      <c r="K189" s="220" t="s">
        <v>128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129</v>
      </c>
      <c r="AT189" s="229" t="s">
        <v>124</v>
      </c>
      <c r="AU189" s="229" t="s">
        <v>85</v>
      </c>
      <c r="AY189" s="17" t="s">
        <v>122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129</v>
      </c>
      <c r="BM189" s="229" t="s">
        <v>286</v>
      </c>
    </row>
    <row r="190" s="13" customFormat="1">
      <c r="A190" s="13"/>
      <c r="B190" s="231"/>
      <c r="C190" s="232"/>
      <c r="D190" s="233" t="s">
        <v>131</v>
      </c>
      <c r="E190" s="234" t="s">
        <v>1</v>
      </c>
      <c r="F190" s="235" t="s">
        <v>147</v>
      </c>
      <c r="G190" s="232"/>
      <c r="H190" s="236">
        <v>15.07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131</v>
      </c>
      <c r="AU190" s="242" t="s">
        <v>85</v>
      </c>
      <c r="AV190" s="13" t="s">
        <v>85</v>
      </c>
      <c r="AW190" s="13" t="s">
        <v>32</v>
      </c>
      <c r="AX190" s="13" t="s">
        <v>81</v>
      </c>
      <c r="AY190" s="242" t="s">
        <v>122</v>
      </c>
    </row>
    <row r="191" s="2" customFormat="1" ht="24.15" customHeight="1">
      <c r="A191" s="38"/>
      <c r="B191" s="39"/>
      <c r="C191" s="218" t="s">
        <v>287</v>
      </c>
      <c r="D191" s="218" t="s">
        <v>124</v>
      </c>
      <c r="E191" s="219" t="s">
        <v>288</v>
      </c>
      <c r="F191" s="220" t="s">
        <v>289</v>
      </c>
      <c r="G191" s="221" t="s">
        <v>127</v>
      </c>
      <c r="H191" s="222">
        <v>11.98</v>
      </c>
      <c r="I191" s="223"/>
      <c r="J191" s="224">
        <f>ROUND(I191*H191,2)</f>
        <v>0</v>
      </c>
      <c r="K191" s="220" t="s">
        <v>128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129</v>
      </c>
      <c r="AT191" s="229" t="s">
        <v>124</v>
      </c>
      <c r="AU191" s="229" t="s">
        <v>85</v>
      </c>
      <c r="AY191" s="17" t="s">
        <v>122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129</v>
      </c>
      <c r="BM191" s="229" t="s">
        <v>290</v>
      </c>
    </row>
    <row r="192" s="13" customFormat="1">
      <c r="A192" s="13"/>
      <c r="B192" s="231"/>
      <c r="C192" s="232"/>
      <c r="D192" s="233" t="s">
        <v>131</v>
      </c>
      <c r="E192" s="234" t="s">
        <v>1</v>
      </c>
      <c r="F192" s="235" t="s">
        <v>282</v>
      </c>
      <c r="G192" s="232"/>
      <c r="H192" s="236">
        <v>11.98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131</v>
      </c>
      <c r="AU192" s="242" t="s">
        <v>85</v>
      </c>
      <c r="AV192" s="13" t="s">
        <v>85</v>
      </c>
      <c r="AW192" s="13" t="s">
        <v>32</v>
      </c>
      <c r="AX192" s="13" t="s">
        <v>81</v>
      </c>
      <c r="AY192" s="242" t="s">
        <v>122</v>
      </c>
    </row>
    <row r="193" s="2" customFormat="1" ht="24.15" customHeight="1">
      <c r="A193" s="38"/>
      <c r="B193" s="39"/>
      <c r="C193" s="218" t="s">
        <v>291</v>
      </c>
      <c r="D193" s="218" t="s">
        <v>124</v>
      </c>
      <c r="E193" s="219" t="s">
        <v>292</v>
      </c>
      <c r="F193" s="220" t="s">
        <v>293</v>
      </c>
      <c r="G193" s="221" t="s">
        <v>127</v>
      </c>
      <c r="H193" s="222">
        <v>60.57</v>
      </c>
      <c r="I193" s="223"/>
      <c r="J193" s="224">
        <f>ROUND(I193*H193,2)</f>
        <v>0</v>
      </c>
      <c r="K193" s="220" t="s">
        <v>128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129</v>
      </c>
      <c r="AT193" s="229" t="s">
        <v>124</v>
      </c>
      <c r="AU193" s="229" t="s">
        <v>85</v>
      </c>
      <c r="AY193" s="17" t="s">
        <v>122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129</v>
      </c>
      <c r="BM193" s="229" t="s">
        <v>294</v>
      </c>
    </row>
    <row r="194" s="13" customFormat="1">
      <c r="A194" s="13"/>
      <c r="B194" s="231"/>
      <c r="C194" s="232"/>
      <c r="D194" s="233" t="s">
        <v>131</v>
      </c>
      <c r="E194" s="234" t="s">
        <v>1</v>
      </c>
      <c r="F194" s="235" t="s">
        <v>295</v>
      </c>
      <c r="G194" s="232"/>
      <c r="H194" s="236">
        <v>60.57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131</v>
      </c>
      <c r="AU194" s="242" t="s">
        <v>85</v>
      </c>
      <c r="AV194" s="13" t="s">
        <v>85</v>
      </c>
      <c r="AW194" s="13" t="s">
        <v>32</v>
      </c>
      <c r="AX194" s="13" t="s">
        <v>81</v>
      </c>
      <c r="AY194" s="242" t="s">
        <v>122</v>
      </c>
    </row>
    <row r="195" s="2" customFormat="1" ht="44.25" customHeight="1">
      <c r="A195" s="38"/>
      <c r="B195" s="39"/>
      <c r="C195" s="218" t="s">
        <v>296</v>
      </c>
      <c r="D195" s="218" t="s">
        <v>124</v>
      </c>
      <c r="E195" s="219" t="s">
        <v>297</v>
      </c>
      <c r="F195" s="220" t="s">
        <v>298</v>
      </c>
      <c r="G195" s="221" t="s">
        <v>127</v>
      </c>
      <c r="H195" s="222">
        <v>45.5</v>
      </c>
      <c r="I195" s="223"/>
      <c r="J195" s="224">
        <f>ROUND(I195*H195,2)</f>
        <v>0</v>
      </c>
      <c r="K195" s="220" t="s">
        <v>128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129</v>
      </c>
      <c r="AT195" s="229" t="s">
        <v>124</v>
      </c>
      <c r="AU195" s="229" t="s">
        <v>85</v>
      </c>
      <c r="AY195" s="17" t="s">
        <v>122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129</v>
      </c>
      <c r="BM195" s="229" t="s">
        <v>299</v>
      </c>
    </row>
    <row r="196" s="13" customFormat="1">
      <c r="A196" s="13"/>
      <c r="B196" s="231"/>
      <c r="C196" s="232"/>
      <c r="D196" s="233" t="s">
        <v>131</v>
      </c>
      <c r="E196" s="234" t="s">
        <v>1</v>
      </c>
      <c r="F196" s="235" t="s">
        <v>300</v>
      </c>
      <c r="G196" s="232"/>
      <c r="H196" s="236">
        <v>45.5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131</v>
      </c>
      <c r="AU196" s="242" t="s">
        <v>85</v>
      </c>
      <c r="AV196" s="13" t="s">
        <v>85</v>
      </c>
      <c r="AW196" s="13" t="s">
        <v>32</v>
      </c>
      <c r="AX196" s="13" t="s">
        <v>81</v>
      </c>
      <c r="AY196" s="242" t="s">
        <v>122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164</v>
      </c>
      <c r="F197" s="216" t="s">
        <v>301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SUM(P198:P225)</f>
        <v>0</v>
      </c>
      <c r="Q197" s="210"/>
      <c r="R197" s="211">
        <f>SUM(R198:R225)</f>
        <v>21.763454999999997</v>
      </c>
      <c r="S197" s="210"/>
      <c r="T197" s="212">
        <f>SUM(T198:T225)</f>
        <v>3.5680000000000001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81</v>
      </c>
      <c r="AT197" s="214" t="s">
        <v>75</v>
      </c>
      <c r="AU197" s="214" t="s">
        <v>81</v>
      </c>
      <c r="AY197" s="213" t="s">
        <v>122</v>
      </c>
      <c r="BK197" s="215">
        <f>SUM(BK198:BK225)</f>
        <v>0</v>
      </c>
    </row>
    <row r="198" s="2" customFormat="1" ht="33" customHeight="1">
      <c r="A198" s="38"/>
      <c r="B198" s="39"/>
      <c r="C198" s="218" t="s">
        <v>302</v>
      </c>
      <c r="D198" s="218" t="s">
        <v>124</v>
      </c>
      <c r="E198" s="219" t="s">
        <v>303</v>
      </c>
      <c r="F198" s="220" t="s">
        <v>304</v>
      </c>
      <c r="G198" s="221" t="s">
        <v>177</v>
      </c>
      <c r="H198" s="222">
        <v>1.8</v>
      </c>
      <c r="I198" s="223"/>
      <c r="J198" s="224">
        <f>ROUND(I198*H198,2)</f>
        <v>0</v>
      </c>
      <c r="K198" s="220" t="s">
        <v>128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1.76</v>
      </c>
      <c r="T198" s="228">
        <f>S198*H198</f>
        <v>3.1680000000000001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129</v>
      </c>
      <c r="AT198" s="229" t="s">
        <v>124</v>
      </c>
      <c r="AU198" s="229" t="s">
        <v>85</v>
      </c>
      <c r="AY198" s="17" t="s">
        <v>122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129</v>
      </c>
      <c r="BM198" s="229" t="s">
        <v>305</v>
      </c>
    </row>
    <row r="199" s="13" customFormat="1">
      <c r="A199" s="13"/>
      <c r="B199" s="231"/>
      <c r="C199" s="232"/>
      <c r="D199" s="233" t="s">
        <v>131</v>
      </c>
      <c r="E199" s="234" t="s">
        <v>1</v>
      </c>
      <c r="F199" s="235" t="s">
        <v>306</v>
      </c>
      <c r="G199" s="232"/>
      <c r="H199" s="236">
        <v>1.8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131</v>
      </c>
      <c r="AU199" s="242" t="s">
        <v>85</v>
      </c>
      <c r="AV199" s="13" t="s">
        <v>85</v>
      </c>
      <c r="AW199" s="13" t="s">
        <v>32</v>
      </c>
      <c r="AX199" s="13" t="s">
        <v>81</v>
      </c>
      <c r="AY199" s="242" t="s">
        <v>122</v>
      </c>
    </row>
    <row r="200" s="2" customFormat="1" ht="37.8" customHeight="1">
      <c r="A200" s="38"/>
      <c r="B200" s="39"/>
      <c r="C200" s="218" t="s">
        <v>307</v>
      </c>
      <c r="D200" s="218" t="s">
        <v>124</v>
      </c>
      <c r="E200" s="219" t="s">
        <v>308</v>
      </c>
      <c r="F200" s="220" t="s">
        <v>309</v>
      </c>
      <c r="G200" s="221" t="s">
        <v>255</v>
      </c>
      <c r="H200" s="222">
        <v>1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2.4194800000000001</v>
      </c>
      <c r="R200" s="227">
        <f>Q200*H200</f>
        <v>2.4194800000000001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129</v>
      </c>
      <c r="AT200" s="229" t="s">
        <v>124</v>
      </c>
      <c r="AU200" s="229" t="s">
        <v>85</v>
      </c>
      <c r="AY200" s="17" t="s">
        <v>122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129</v>
      </c>
      <c r="BM200" s="229" t="s">
        <v>310</v>
      </c>
    </row>
    <row r="201" s="2" customFormat="1" ht="16.5" customHeight="1">
      <c r="A201" s="38"/>
      <c r="B201" s="39"/>
      <c r="C201" s="255" t="s">
        <v>311</v>
      </c>
      <c r="D201" s="255" t="s">
        <v>222</v>
      </c>
      <c r="E201" s="256" t="s">
        <v>312</v>
      </c>
      <c r="F201" s="257" t="s">
        <v>313</v>
      </c>
      <c r="G201" s="258" t="s">
        <v>255</v>
      </c>
      <c r="H201" s="259">
        <v>1</v>
      </c>
      <c r="I201" s="260"/>
      <c r="J201" s="261">
        <f>ROUND(I201*H201,2)</f>
        <v>0</v>
      </c>
      <c r="K201" s="257" t="s">
        <v>1</v>
      </c>
      <c r="L201" s="262"/>
      <c r="M201" s="263" t="s">
        <v>1</v>
      </c>
      <c r="N201" s="264" t="s">
        <v>41</v>
      </c>
      <c r="O201" s="91"/>
      <c r="P201" s="227">
        <f>O201*H201</f>
        <v>0</v>
      </c>
      <c r="Q201" s="227">
        <v>1.0129999999999999</v>
      </c>
      <c r="R201" s="227">
        <f>Q201*H201</f>
        <v>1.0129999999999999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164</v>
      </c>
      <c r="AT201" s="229" t="s">
        <v>222</v>
      </c>
      <c r="AU201" s="229" t="s">
        <v>85</v>
      </c>
      <c r="AY201" s="17" t="s">
        <v>122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129</v>
      </c>
      <c r="BM201" s="229" t="s">
        <v>314</v>
      </c>
    </row>
    <row r="202" s="2" customFormat="1">
      <c r="A202" s="38"/>
      <c r="B202" s="39"/>
      <c r="C202" s="40"/>
      <c r="D202" s="233" t="s">
        <v>315</v>
      </c>
      <c r="E202" s="40"/>
      <c r="F202" s="265" t="s">
        <v>316</v>
      </c>
      <c r="G202" s="40"/>
      <c r="H202" s="40"/>
      <c r="I202" s="266"/>
      <c r="J202" s="40"/>
      <c r="K202" s="40"/>
      <c r="L202" s="44"/>
      <c r="M202" s="267"/>
      <c r="N202" s="26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315</v>
      </c>
      <c r="AU202" s="17" t="s">
        <v>85</v>
      </c>
    </row>
    <row r="203" s="2" customFormat="1" ht="24.15" customHeight="1">
      <c r="A203" s="38"/>
      <c r="B203" s="39"/>
      <c r="C203" s="255" t="s">
        <v>317</v>
      </c>
      <c r="D203" s="255" t="s">
        <v>222</v>
      </c>
      <c r="E203" s="256" t="s">
        <v>318</v>
      </c>
      <c r="F203" s="257" t="s">
        <v>319</v>
      </c>
      <c r="G203" s="258" t="s">
        <v>255</v>
      </c>
      <c r="H203" s="259">
        <v>1</v>
      </c>
      <c r="I203" s="260"/>
      <c r="J203" s="261">
        <f>ROUND(I203*H203,2)</f>
        <v>0</v>
      </c>
      <c r="K203" s="257" t="s">
        <v>1</v>
      </c>
      <c r="L203" s="262"/>
      <c r="M203" s="263" t="s">
        <v>1</v>
      </c>
      <c r="N203" s="264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164</v>
      </c>
      <c r="AT203" s="229" t="s">
        <v>222</v>
      </c>
      <c r="AU203" s="229" t="s">
        <v>85</v>
      </c>
      <c r="AY203" s="17" t="s">
        <v>122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129</v>
      </c>
      <c r="BM203" s="229" t="s">
        <v>320</v>
      </c>
    </row>
    <row r="204" s="2" customFormat="1" ht="24.15" customHeight="1">
      <c r="A204" s="38"/>
      <c r="B204" s="39"/>
      <c r="C204" s="255" t="s">
        <v>321</v>
      </c>
      <c r="D204" s="255" t="s">
        <v>222</v>
      </c>
      <c r="E204" s="256" t="s">
        <v>322</v>
      </c>
      <c r="F204" s="257" t="s">
        <v>323</v>
      </c>
      <c r="G204" s="258" t="s">
        <v>255</v>
      </c>
      <c r="H204" s="259">
        <v>1</v>
      </c>
      <c r="I204" s="260"/>
      <c r="J204" s="261">
        <f>ROUND(I204*H204,2)</f>
        <v>0</v>
      </c>
      <c r="K204" s="257" t="s">
        <v>1</v>
      </c>
      <c r="L204" s="262"/>
      <c r="M204" s="263" t="s">
        <v>1</v>
      </c>
      <c r="N204" s="264" t="s">
        <v>41</v>
      </c>
      <c r="O204" s="91"/>
      <c r="P204" s="227">
        <f>O204*H204</f>
        <v>0</v>
      </c>
      <c r="Q204" s="227">
        <v>0.0040000000000000001</v>
      </c>
      <c r="R204" s="227">
        <f>Q204*H204</f>
        <v>0.0040000000000000001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164</v>
      </c>
      <c r="AT204" s="229" t="s">
        <v>222</v>
      </c>
      <c r="AU204" s="229" t="s">
        <v>85</v>
      </c>
      <c r="AY204" s="17" t="s">
        <v>122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129</v>
      </c>
      <c r="BM204" s="229" t="s">
        <v>324</v>
      </c>
    </row>
    <row r="205" s="2" customFormat="1">
      <c r="A205" s="38"/>
      <c r="B205" s="39"/>
      <c r="C205" s="40"/>
      <c r="D205" s="233" t="s">
        <v>315</v>
      </c>
      <c r="E205" s="40"/>
      <c r="F205" s="265" t="s">
        <v>325</v>
      </c>
      <c r="G205" s="40"/>
      <c r="H205" s="40"/>
      <c r="I205" s="266"/>
      <c r="J205" s="40"/>
      <c r="K205" s="40"/>
      <c r="L205" s="44"/>
      <c r="M205" s="267"/>
      <c r="N205" s="26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315</v>
      </c>
      <c r="AU205" s="17" t="s">
        <v>85</v>
      </c>
    </row>
    <row r="206" s="2" customFormat="1" ht="16.5" customHeight="1">
      <c r="A206" s="38"/>
      <c r="B206" s="39"/>
      <c r="C206" s="255" t="s">
        <v>326</v>
      </c>
      <c r="D206" s="255" t="s">
        <v>222</v>
      </c>
      <c r="E206" s="256" t="s">
        <v>327</v>
      </c>
      <c r="F206" s="257" t="s">
        <v>328</v>
      </c>
      <c r="G206" s="258" t="s">
        <v>255</v>
      </c>
      <c r="H206" s="259">
        <v>1</v>
      </c>
      <c r="I206" s="260"/>
      <c r="J206" s="261">
        <f>ROUND(I206*H206,2)</f>
        <v>0</v>
      </c>
      <c r="K206" s="257" t="s">
        <v>1</v>
      </c>
      <c r="L206" s="262"/>
      <c r="M206" s="263" t="s">
        <v>1</v>
      </c>
      <c r="N206" s="264" t="s">
        <v>41</v>
      </c>
      <c r="O206" s="91"/>
      <c r="P206" s="227">
        <f>O206*H206</f>
        <v>0</v>
      </c>
      <c r="Q206" s="227">
        <v>1.1000000000000001</v>
      </c>
      <c r="R206" s="227">
        <f>Q206*H206</f>
        <v>1.1000000000000001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164</v>
      </c>
      <c r="AT206" s="229" t="s">
        <v>222</v>
      </c>
      <c r="AU206" s="229" t="s">
        <v>85</v>
      </c>
      <c r="AY206" s="17" t="s">
        <v>122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129</v>
      </c>
      <c r="BM206" s="229" t="s">
        <v>329</v>
      </c>
    </row>
    <row r="207" s="2" customFormat="1">
      <c r="A207" s="38"/>
      <c r="B207" s="39"/>
      <c r="C207" s="40"/>
      <c r="D207" s="233" t="s">
        <v>315</v>
      </c>
      <c r="E207" s="40"/>
      <c r="F207" s="265" t="s">
        <v>330</v>
      </c>
      <c r="G207" s="40"/>
      <c r="H207" s="40"/>
      <c r="I207" s="266"/>
      <c r="J207" s="40"/>
      <c r="K207" s="40"/>
      <c r="L207" s="44"/>
      <c r="M207" s="267"/>
      <c r="N207" s="26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315</v>
      </c>
      <c r="AU207" s="17" t="s">
        <v>85</v>
      </c>
    </row>
    <row r="208" s="2" customFormat="1" ht="24.15" customHeight="1">
      <c r="A208" s="38"/>
      <c r="B208" s="39"/>
      <c r="C208" s="255" t="s">
        <v>331</v>
      </c>
      <c r="D208" s="255" t="s">
        <v>222</v>
      </c>
      <c r="E208" s="256" t="s">
        <v>332</v>
      </c>
      <c r="F208" s="257" t="s">
        <v>333</v>
      </c>
      <c r="G208" s="258" t="s">
        <v>255</v>
      </c>
      <c r="H208" s="259">
        <v>1</v>
      </c>
      <c r="I208" s="260"/>
      <c r="J208" s="261">
        <f>ROUND(I208*H208,2)</f>
        <v>0</v>
      </c>
      <c r="K208" s="257" t="s">
        <v>128</v>
      </c>
      <c r="L208" s="262"/>
      <c r="M208" s="263" t="s">
        <v>1</v>
      </c>
      <c r="N208" s="264" t="s">
        <v>41</v>
      </c>
      <c r="O208" s="91"/>
      <c r="P208" s="227">
        <f>O208*H208</f>
        <v>0</v>
      </c>
      <c r="Q208" s="227">
        <v>0.54800000000000004</v>
      </c>
      <c r="R208" s="227">
        <f>Q208*H208</f>
        <v>0.54800000000000004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164</v>
      </c>
      <c r="AT208" s="229" t="s">
        <v>222</v>
      </c>
      <c r="AU208" s="229" t="s">
        <v>85</v>
      </c>
      <c r="AY208" s="17" t="s">
        <v>122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129</v>
      </c>
      <c r="BM208" s="229" t="s">
        <v>334</v>
      </c>
    </row>
    <row r="209" s="2" customFormat="1" ht="24.15" customHeight="1">
      <c r="A209" s="38"/>
      <c r="B209" s="39"/>
      <c r="C209" s="255" t="s">
        <v>335</v>
      </c>
      <c r="D209" s="255" t="s">
        <v>222</v>
      </c>
      <c r="E209" s="256" t="s">
        <v>336</v>
      </c>
      <c r="F209" s="257" t="s">
        <v>337</v>
      </c>
      <c r="G209" s="258" t="s">
        <v>255</v>
      </c>
      <c r="H209" s="259">
        <v>2</v>
      </c>
      <c r="I209" s="260"/>
      <c r="J209" s="261">
        <f>ROUND(I209*H209,2)</f>
        <v>0</v>
      </c>
      <c r="K209" s="257" t="s">
        <v>128</v>
      </c>
      <c r="L209" s="262"/>
      <c r="M209" s="263" t="s">
        <v>1</v>
      </c>
      <c r="N209" s="264" t="s">
        <v>41</v>
      </c>
      <c r="O209" s="91"/>
      <c r="P209" s="227">
        <f>O209*H209</f>
        <v>0</v>
      </c>
      <c r="Q209" s="227">
        <v>0.002</v>
      </c>
      <c r="R209" s="227">
        <f>Q209*H209</f>
        <v>0.0040000000000000001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164</v>
      </c>
      <c r="AT209" s="229" t="s">
        <v>222</v>
      </c>
      <c r="AU209" s="229" t="s">
        <v>85</v>
      </c>
      <c r="AY209" s="17" t="s">
        <v>122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129</v>
      </c>
      <c r="BM209" s="229" t="s">
        <v>338</v>
      </c>
    </row>
    <row r="210" s="2" customFormat="1" ht="16.5" customHeight="1">
      <c r="A210" s="38"/>
      <c r="B210" s="39"/>
      <c r="C210" s="218" t="s">
        <v>339</v>
      </c>
      <c r="D210" s="218" t="s">
        <v>124</v>
      </c>
      <c r="E210" s="219" t="s">
        <v>340</v>
      </c>
      <c r="F210" s="220" t="s">
        <v>341</v>
      </c>
      <c r="G210" s="221" t="s">
        <v>255</v>
      </c>
      <c r="H210" s="222">
        <v>2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2.4194800000000001</v>
      </c>
      <c r="R210" s="227">
        <f>Q210*H210</f>
        <v>4.8389600000000002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129</v>
      </c>
      <c r="AT210" s="229" t="s">
        <v>124</v>
      </c>
      <c r="AU210" s="229" t="s">
        <v>85</v>
      </c>
      <c r="AY210" s="17" t="s">
        <v>122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129</v>
      </c>
      <c r="BM210" s="229" t="s">
        <v>342</v>
      </c>
    </row>
    <row r="211" s="15" customFormat="1">
      <c r="A211" s="15"/>
      <c r="B211" s="269"/>
      <c r="C211" s="270"/>
      <c r="D211" s="233" t="s">
        <v>131</v>
      </c>
      <c r="E211" s="271" t="s">
        <v>1</v>
      </c>
      <c r="F211" s="272" t="s">
        <v>343</v>
      </c>
      <c r="G211" s="270"/>
      <c r="H211" s="271" t="s">
        <v>1</v>
      </c>
      <c r="I211" s="273"/>
      <c r="J211" s="270"/>
      <c r="K211" s="270"/>
      <c r="L211" s="274"/>
      <c r="M211" s="275"/>
      <c r="N211" s="276"/>
      <c r="O211" s="276"/>
      <c r="P211" s="276"/>
      <c r="Q211" s="276"/>
      <c r="R211" s="276"/>
      <c r="S211" s="276"/>
      <c r="T211" s="27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8" t="s">
        <v>131</v>
      </c>
      <c r="AU211" s="278" t="s">
        <v>85</v>
      </c>
      <c r="AV211" s="15" t="s">
        <v>81</v>
      </c>
      <c r="AW211" s="15" t="s">
        <v>32</v>
      </c>
      <c r="AX211" s="15" t="s">
        <v>76</v>
      </c>
      <c r="AY211" s="278" t="s">
        <v>122</v>
      </c>
    </row>
    <row r="212" s="13" customFormat="1">
      <c r="A212" s="13"/>
      <c r="B212" s="231"/>
      <c r="C212" s="232"/>
      <c r="D212" s="233" t="s">
        <v>131</v>
      </c>
      <c r="E212" s="234" t="s">
        <v>1</v>
      </c>
      <c r="F212" s="235" t="s">
        <v>85</v>
      </c>
      <c r="G212" s="232"/>
      <c r="H212" s="236">
        <v>2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131</v>
      </c>
      <c r="AU212" s="242" t="s">
        <v>85</v>
      </c>
      <c r="AV212" s="13" t="s">
        <v>85</v>
      </c>
      <c r="AW212" s="13" t="s">
        <v>32</v>
      </c>
      <c r="AX212" s="13" t="s">
        <v>81</v>
      </c>
      <c r="AY212" s="242" t="s">
        <v>122</v>
      </c>
    </row>
    <row r="213" s="2" customFormat="1" ht="37.8" customHeight="1">
      <c r="A213" s="38"/>
      <c r="B213" s="39"/>
      <c r="C213" s="218" t="s">
        <v>344</v>
      </c>
      <c r="D213" s="218" t="s">
        <v>124</v>
      </c>
      <c r="E213" s="219" t="s">
        <v>345</v>
      </c>
      <c r="F213" s="220" t="s">
        <v>346</v>
      </c>
      <c r="G213" s="221" t="s">
        <v>151</v>
      </c>
      <c r="H213" s="222">
        <v>135.90000000000001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0.085849999999999996</v>
      </c>
      <c r="R213" s="227">
        <f>Q213*H213</f>
        <v>11.667014999999999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129</v>
      </c>
      <c r="AT213" s="229" t="s">
        <v>124</v>
      </c>
      <c r="AU213" s="229" t="s">
        <v>85</v>
      </c>
      <c r="AY213" s="17" t="s">
        <v>122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129</v>
      </c>
      <c r="BM213" s="229" t="s">
        <v>347</v>
      </c>
    </row>
    <row r="214" s="15" customFormat="1">
      <c r="A214" s="15"/>
      <c r="B214" s="269"/>
      <c r="C214" s="270"/>
      <c r="D214" s="233" t="s">
        <v>131</v>
      </c>
      <c r="E214" s="271" t="s">
        <v>1</v>
      </c>
      <c r="F214" s="272" t="s">
        <v>348</v>
      </c>
      <c r="G214" s="270"/>
      <c r="H214" s="271" t="s">
        <v>1</v>
      </c>
      <c r="I214" s="273"/>
      <c r="J214" s="270"/>
      <c r="K214" s="270"/>
      <c r="L214" s="274"/>
      <c r="M214" s="275"/>
      <c r="N214" s="276"/>
      <c r="O214" s="276"/>
      <c r="P214" s="276"/>
      <c r="Q214" s="276"/>
      <c r="R214" s="276"/>
      <c r="S214" s="276"/>
      <c r="T214" s="27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8" t="s">
        <v>131</v>
      </c>
      <c r="AU214" s="278" t="s">
        <v>85</v>
      </c>
      <c r="AV214" s="15" t="s">
        <v>81</v>
      </c>
      <c r="AW214" s="15" t="s">
        <v>32</v>
      </c>
      <c r="AX214" s="15" t="s">
        <v>76</v>
      </c>
      <c r="AY214" s="278" t="s">
        <v>122</v>
      </c>
    </row>
    <row r="215" s="15" customFormat="1">
      <c r="A215" s="15"/>
      <c r="B215" s="269"/>
      <c r="C215" s="270"/>
      <c r="D215" s="233" t="s">
        <v>131</v>
      </c>
      <c r="E215" s="271" t="s">
        <v>1</v>
      </c>
      <c r="F215" s="272" t="s">
        <v>349</v>
      </c>
      <c r="G215" s="270"/>
      <c r="H215" s="271" t="s">
        <v>1</v>
      </c>
      <c r="I215" s="273"/>
      <c r="J215" s="270"/>
      <c r="K215" s="270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131</v>
      </c>
      <c r="AU215" s="278" t="s">
        <v>85</v>
      </c>
      <c r="AV215" s="15" t="s">
        <v>81</v>
      </c>
      <c r="AW215" s="15" t="s">
        <v>32</v>
      </c>
      <c r="AX215" s="15" t="s">
        <v>76</v>
      </c>
      <c r="AY215" s="278" t="s">
        <v>122</v>
      </c>
    </row>
    <row r="216" s="15" customFormat="1">
      <c r="A216" s="15"/>
      <c r="B216" s="269"/>
      <c r="C216" s="270"/>
      <c r="D216" s="233" t="s">
        <v>131</v>
      </c>
      <c r="E216" s="271" t="s">
        <v>1</v>
      </c>
      <c r="F216" s="272" t="s">
        <v>350</v>
      </c>
      <c r="G216" s="270"/>
      <c r="H216" s="271" t="s">
        <v>1</v>
      </c>
      <c r="I216" s="273"/>
      <c r="J216" s="270"/>
      <c r="K216" s="270"/>
      <c r="L216" s="274"/>
      <c r="M216" s="275"/>
      <c r="N216" s="276"/>
      <c r="O216" s="276"/>
      <c r="P216" s="276"/>
      <c r="Q216" s="276"/>
      <c r="R216" s="276"/>
      <c r="S216" s="276"/>
      <c r="T216" s="27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8" t="s">
        <v>131</v>
      </c>
      <c r="AU216" s="278" t="s">
        <v>85</v>
      </c>
      <c r="AV216" s="15" t="s">
        <v>81</v>
      </c>
      <c r="AW216" s="15" t="s">
        <v>32</v>
      </c>
      <c r="AX216" s="15" t="s">
        <v>76</v>
      </c>
      <c r="AY216" s="278" t="s">
        <v>122</v>
      </c>
    </row>
    <row r="217" s="15" customFormat="1">
      <c r="A217" s="15"/>
      <c r="B217" s="269"/>
      <c r="C217" s="270"/>
      <c r="D217" s="233" t="s">
        <v>131</v>
      </c>
      <c r="E217" s="271" t="s">
        <v>1</v>
      </c>
      <c r="F217" s="272" t="s">
        <v>351</v>
      </c>
      <c r="G217" s="270"/>
      <c r="H217" s="271" t="s">
        <v>1</v>
      </c>
      <c r="I217" s="273"/>
      <c r="J217" s="270"/>
      <c r="K217" s="270"/>
      <c r="L217" s="274"/>
      <c r="M217" s="275"/>
      <c r="N217" s="276"/>
      <c r="O217" s="276"/>
      <c r="P217" s="276"/>
      <c r="Q217" s="276"/>
      <c r="R217" s="276"/>
      <c r="S217" s="276"/>
      <c r="T217" s="27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8" t="s">
        <v>131</v>
      </c>
      <c r="AU217" s="278" t="s">
        <v>85</v>
      </c>
      <c r="AV217" s="15" t="s">
        <v>81</v>
      </c>
      <c r="AW217" s="15" t="s">
        <v>32</v>
      </c>
      <c r="AX217" s="15" t="s">
        <v>76</v>
      </c>
      <c r="AY217" s="278" t="s">
        <v>122</v>
      </c>
    </row>
    <row r="218" s="13" customFormat="1">
      <c r="A218" s="13"/>
      <c r="B218" s="231"/>
      <c r="C218" s="232"/>
      <c r="D218" s="233" t="s">
        <v>131</v>
      </c>
      <c r="E218" s="234" t="s">
        <v>1</v>
      </c>
      <c r="F218" s="235" t="s">
        <v>352</v>
      </c>
      <c r="G218" s="232"/>
      <c r="H218" s="236">
        <v>135.90000000000001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131</v>
      </c>
      <c r="AU218" s="242" t="s">
        <v>85</v>
      </c>
      <c r="AV218" s="13" t="s">
        <v>85</v>
      </c>
      <c r="AW218" s="13" t="s">
        <v>32</v>
      </c>
      <c r="AX218" s="13" t="s">
        <v>81</v>
      </c>
      <c r="AY218" s="242" t="s">
        <v>122</v>
      </c>
    </row>
    <row r="219" s="2" customFormat="1" ht="37.8" customHeight="1">
      <c r="A219" s="38"/>
      <c r="B219" s="39"/>
      <c r="C219" s="218" t="s">
        <v>353</v>
      </c>
      <c r="D219" s="218" t="s">
        <v>124</v>
      </c>
      <c r="E219" s="219" t="s">
        <v>354</v>
      </c>
      <c r="F219" s="220" t="s">
        <v>355</v>
      </c>
      <c r="G219" s="221" t="s">
        <v>255</v>
      </c>
      <c r="H219" s="222">
        <v>1</v>
      </c>
      <c r="I219" s="223"/>
      <c r="J219" s="224">
        <f>ROUND(I219*H219,2)</f>
        <v>0</v>
      </c>
      <c r="K219" s="220" t="s">
        <v>128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0.089999999999999997</v>
      </c>
      <c r="R219" s="227">
        <f>Q219*H219</f>
        <v>0.089999999999999997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129</v>
      </c>
      <c r="AT219" s="229" t="s">
        <v>124</v>
      </c>
      <c r="AU219" s="229" t="s">
        <v>85</v>
      </c>
      <c r="AY219" s="17" t="s">
        <v>122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129</v>
      </c>
      <c r="BM219" s="229" t="s">
        <v>356</v>
      </c>
    </row>
    <row r="220" s="2" customFormat="1" ht="24.15" customHeight="1">
      <c r="A220" s="38"/>
      <c r="B220" s="39"/>
      <c r="C220" s="255" t="s">
        <v>357</v>
      </c>
      <c r="D220" s="255" t="s">
        <v>222</v>
      </c>
      <c r="E220" s="256" t="s">
        <v>358</v>
      </c>
      <c r="F220" s="257" t="s">
        <v>359</v>
      </c>
      <c r="G220" s="258" t="s">
        <v>255</v>
      </c>
      <c r="H220" s="259">
        <v>1</v>
      </c>
      <c r="I220" s="260"/>
      <c r="J220" s="261">
        <f>ROUND(I220*H220,2)</f>
        <v>0</v>
      </c>
      <c r="K220" s="257" t="s">
        <v>128</v>
      </c>
      <c r="L220" s="262"/>
      <c r="M220" s="263" t="s">
        <v>1</v>
      </c>
      <c r="N220" s="264" t="s">
        <v>41</v>
      </c>
      <c r="O220" s="91"/>
      <c r="P220" s="227">
        <f>O220*H220</f>
        <v>0</v>
      </c>
      <c r="Q220" s="227">
        <v>0.079000000000000001</v>
      </c>
      <c r="R220" s="227">
        <f>Q220*H220</f>
        <v>0.079000000000000001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164</v>
      </c>
      <c r="AT220" s="229" t="s">
        <v>222</v>
      </c>
      <c r="AU220" s="229" t="s">
        <v>85</v>
      </c>
      <c r="AY220" s="17" t="s">
        <v>122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129</v>
      </c>
      <c r="BM220" s="229" t="s">
        <v>360</v>
      </c>
    </row>
    <row r="221" s="2" customFormat="1" ht="24.15" customHeight="1">
      <c r="A221" s="38"/>
      <c r="B221" s="39"/>
      <c r="C221" s="218" t="s">
        <v>361</v>
      </c>
      <c r="D221" s="218" t="s">
        <v>124</v>
      </c>
      <c r="E221" s="219" t="s">
        <v>362</v>
      </c>
      <c r="F221" s="220" t="s">
        <v>363</v>
      </c>
      <c r="G221" s="221" t="s">
        <v>255</v>
      </c>
      <c r="H221" s="222">
        <v>2</v>
      </c>
      <c r="I221" s="223"/>
      <c r="J221" s="224">
        <f>ROUND(I221*H221,2)</f>
        <v>0</v>
      </c>
      <c r="K221" s="220" t="s">
        <v>128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0.20000000000000001</v>
      </c>
      <c r="T221" s="228">
        <f>S221*H221</f>
        <v>0.40000000000000002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129</v>
      </c>
      <c r="AT221" s="229" t="s">
        <v>124</v>
      </c>
      <c r="AU221" s="229" t="s">
        <v>85</v>
      </c>
      <c r="AY221" s="17" t="s">
        <v>122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129</v>
      </c>
      <c r="BM221" s="229" t="s">
        <v>364</v>
      </c>
    </row>
    <row r="222" s="2" customFormat="1" ht="16.5" customHeight="1">
      <c r="A222" s="38"/>
      <c r="B222" s="39"/>
      <c r="C222" s="218" t="s">
        <v>365</v>
      </c>
      <c r="D222" s="218" t="s">
        <v>124</v>
      </c>
      <c r="E222" s="219" t="s">
        <v>366</v>
      </c>
      <c r="F222" s="220" t="s">
        <v>367</v>
      </c>
      <c r="G222" s="221" t="s">
        <v>368</v>
      </c>
      <c r="H222" s="222">
        <v>1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129</v>
      </c>
      <c r="AT222" s="229" t="s">
        <v>124</v>
      </c>
      <c r="AU222" s="229" t="s">
        <v>85</v>
      </c>
      <c r="AY222" s="17" t="s">
        <v>122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129</v>
      </c>
      <c r="BM222" s="229" t="s">
        <v>369</v>
      </c>
    </row>
    <row r="223" s="2" customFormat="1" ht="16.5" customHeight="1">
      <c r="A223" s="38"/>
      <c r="B223" s="39"/>
      <c r="C223" s="218" t="s">
        <v>370</v>
      </c>
      <c r="D223" s="218" t="s">
        <v>124</v>
      </c>
      <c r="E223" s="219" t="s">
        <v>371</v>
      </c>
      <c r="F223" s="220" t="s">
        <v>372</v>
      </c>
      <c r="G223" s="221" t="s">
        <v>373</v>
      </c>
      <c r="H223" s="222">
        <v>6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129</v>
      </c>
      <c r="AT223" s="229" t="s">
        <v>124</v>
      </c>
      <c r="AU223" s="229" t="s">
        <v>85</v>
      </c>
      <c r="AY223" s="17" t="s">
        <v>122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81</v>
      </c>
      <c r="BK223" s="230">
        <f>ROUND(I223*H223,2)</f>
        <v>0</v>
      </c>
      <c r="BL223" s="17" t="s">
        <v>129</v>
      </c>
      <c r="BM223" s="229" t="s">
        <v>374</v>
      </c>
    </row>
    <row r="224" s="2" customFormat="1" ht="16.5" customHeight="1">
      <c r="A224" s="38"/>
      <c r="B224" s="39"/>
      <c r="C224" s="218" t="s">
        <v>375</v>
      </c>
      <c r="D224" s="218" t="s">
        <v>124</v>
      </c>
      <c r="E224" s="219" t="s">
        <v>376</v>
      </c>
      <c r="F224" s="220" t="s">
        <v>377</v>
      </c>
      <c r="G224" s="221" t="s">
        <v>373</v>
      </c>
      <c r="H224" s="222">
        <v>13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129</v>
      </c>
      <c r="AT224" s="229" t="s">
        <v>124</v>
      </c>
      <c r="AU224" s="229" t="s">
        <v>85</v>
      </c>
      <c r="AY224" s="17" t="s">
        <v>122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129</v>
      </c>
      <c r="BM224" s="229" t="s">
        <v>378</v>
      </c>
    </row>
    <row r="225" s="2" customFormat="1" ht="16.5" customHeight="1">
      <c r="A225" s="38"/>
      <c r="B225" s="39"/>
      <c r="C225" s="218" t="s">
        <v>379</v>
      </c>
      <c r="D225" s="218" t="s">
        <v>124</v>
      </c>
      <c r="E225" s="219" t="s">
        <v>380</v>
      </c>
      <c r="F225" s="220" t="s">
        <v>381</v>
      </c>
      <c r="G225" s="221" t="s">
        <v>373</v>
      </c>
      <c r="H225" s="222">
        <v>13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129</v>
      </c>
      <c r="AT225" s="229" t="s">
        <v>124</v>
      </c>
      <c r="AU225" s="229" t="s">
        <v>85</v>
      </c>
      <c r="AY225" s="17" t="s">
        <v>122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129</v>
      </c>
      <c r="BM225" s="229" t="s">
        <v>382</v>
      </c>
    </row>
    <row r="226" s="12" customFormat="1" ht="22.8" customHeight="1">
      <c r="A226" s="12"/>
      <c r="B226" s="202"/>
      <c r="C226" s="203"/>
      <c r="D226" s="204" t="s">
        <v>75</v>
      </c>
      <c r="E226" s="216" t="s">
        <v>169</v>
      </c>
      <c r="F226" s="216" t="s">
        <v>383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SUM(P227:P230)</f>
        <v>0</v>
      </c>
      <c r="Q226" s="210"/>
      <c r="R226" s="211">
        <f>SUM(R227:R230)</f>
        <v>0.014253650000000001</v>
      </c>
      <c r="S226" s="210"/>
      <c r="T226" s="212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81</v>
      </c>
      <c r="AT226" s="214" t="s">
        <v>75</v>
      </c>
      <c r="AU226" s="214" t="s">
        <v>81</v>
      </c>
      <c r="AY226" s="213" t="s">
        <v>122</v>
      </c>
      <c r="BK226" s="215">
        <f>SUM(BK227:BK230)</f>
        <v>0</v>
      </c>
    </row>
    <row r="227" s="2" customFormat="1" ht="37.8" customHeight="1">
      <c r="A227" s="38"/>
      <c r="B227" s="39"/>
      <c r="C227" s="218" t="s">
        <v>384</v>
      </c>
      <c r="D227" s="218" t="s">
        <v>124</v>
      </c>
      <c r="E227" s="219" t="s">
        <v>385</v>
      </c>
      <c r="F227" s="220" t="s">
        <v>386</v>
      </c>
      <c r="G227" s="221" t="s">
        <v>151</v>
      </c>
      <c r="H227" s="222">
        <v>41</v>
      </c>
      <c r="I227" s="223"/>
      <c r="J227" s="224">
        <f>ROUND(I227*H227,2)</f>
        <v>0</v>
      </c>
      <c r="K227" s="220" t="s">
        <v>128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8.0499999999999992E-06</v>
      </c>
      <c r="R227" s="227">
        <f>Q227*H227</f>
        <v>0.00033004999999999997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129</v>
      </c>
      <c r="AT227" s="229" t="s">
        <v>124</v>
      </c>
      <c r="AU227" s="229" t="s">
        <v>85</v>
      </c>
      <c r="AY227" s="17" t="s">
        <v>122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129</v>
      </c>
      <c r="BM227" s="229" t="s">
        <v>387</v>
      </c>
    </row>
    <row r="228" s="13" customFormat="1">
      <c r="A228" s="13"/>
      <c r="B228" s="231"/>
      <c r="C228" s="232"/>
      <c r="D228" s="233" t="s">
        <v>131</v>
      </c>
      <c r="E228" s="234" t="s">
        <v>1</v>
      </c>
      <c r="F228" s="235" t="s">
        <v>388</v>
      </c>
      <c r="G228" s="232"/>
      <c r="H228" s="236">
        <v>41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131</v>
      </c>
      <c r="AU228" s="242" t="s">
        <v>85</v>
      </c>
      <c r="AV228" s="13" t="s">
        <v>85</v>
      </c>
      <c r="AW228" s="13" t="s">
        <v>32</v>
      </c>
      <c r="AX228" s="13" t="s">
        <v>81</v>
      </c>
      <c r="AY228" s="242" t="s">
        <v>122</v>
      </c>
    </row>
    <row r="229" s="2" customFormat="1" ht="55.5" customHeight="1">
      <c r="A229" s="38"/>
      <c r="B229" s="39"/>
      <c r="C229" s="218" t="s">
        <v>389</v>
      </c>
      <c r="D229" s="218" t="s">
        <v>124</v>
      </c>
      <c r="E229" s="219" t="s">
        <v>390</v>
      </c>
      <c r="F229" s="220" t="s">
        <v>391</v>
      </c>
      <c r="G229" s="221" t="s">
        <v>151</v>
      </c>
      <c r="H229" s="222">
        <v>41</v>
      </c>
      <c r="I229" s="223"/>
      <c r="J229" s="224">
        <f>ROUND(I229*H229,2)</f>
        <v>0</v>
      </c>
      <c r="K229" s="220" t="s">
        <v>128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0.00033960000000000001</v>
      </c>
      <c r="R229" s="227">
        <f>Q229*H229</f>
        <v>0.013923600000000001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129</v>
      </c>
      <c r="AT229" s="229" t="s">
        <v>124</v>
      </c>
      <c r="AU229" s="229" t="s">
        <v>85</v>
      </c>
      <c r="AY229" s="17" t="s">
        <v>122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129</v>
      </c>
      <c r="BM229" s="229" t="s">
        <v>392</v>
      </c>
    </row>
    <row r="230" s="2" customFormat="1" ht="37.8" customHeight="1">
      <c r="A230" s="38"/>
      <c r="B230" s="39"/>
      <c r="C230" s="218" t="s">
        <v>393</v>
      </c>
      <c r="D230" s="218" t="s">
        <v>124</v>
      </c>
      <c r="E230" s="219" t="s">
        <v>394</v>
      </c>
      <c r="F230" s="220" t="s">
        <v>395</v>
      </c>
      <c r="G230" s="221" t="s">
        <v>151</v>
      </c>
      <c r="H230" s="222">
        <v>41</v>
      </c>
      <c r="I230" s="223"/>
      <c r="J230" s="224">
        <f>ROUND(I230*H230,2)</f>
        <v>0</v>
      </c>
      <c r="K230" s="220" t="s">
        <v>128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129</v>
      </c>
      <c r="AT230" s="229" t="s">
        <v>124</v>
      </c>
      <c r="AU230" s="229" t="s">
        <v>85</v>
      </c>
      <c r="AY230" s="17" t="s">
        <v>122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129</v>
      </c>
      <c r="BM230" s="229" t="s">
        <v>396</v>
      </c>
    </row>
    <row r="231" s="12" customFormat="1" ht="22.8" customHeight="1">
      <c r="A231" s="12"/>
      <c r="B231" s="202"/>
      <c r="C231" s="203"/>
      <c r="D231" s="204" t="s">
        <v>75</v>
      </c>
      <c r="E231" s="216" t="s">
        <v>397</v>
      </c>
      <c r="F231" s="216" t="s">
        <v>398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SUM(P232:P240)</f>
        <v>0</v>
      </c>
      <c r="Q231" s="210"/>
      <c r="R231" s="211">
        <f>SUM(R232:R240)</f>
        <v>0</v>
      </c>
      <c r="S231" s="210"/>
      <c r="T231" s="212">
        <f>SUM(T232:T240)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81</v>
      </c>
      <c r="AT231" s="214" t="s">
        <v>75</v>
      </c>
      <c r="AU231" s="214" t="s">
        <v>81</v>
      </c>
      <c r="AY231" s="213" t="s">
        <v>122</v>
      </c>
      <c r="BK231" s="215">
        <f>SUM(BK232:BK240)</f>
        <v>0</v>
      </c>
    </row>
    <row r="232" s="2" customFormat="1" ht="37.8" customHeight="1">
      <c r="A232" s="38"/>
      <c r="B232" s="39"/>
      <c r="C232" s="218" t="s">
        <v>399</v>
      </c>
      <c r="D232" s="218" t="s">
        <v>124</v>
      </c>
      <c r="E232" s="219" t="s">
        <v>400</v>
      </c>
      <c r="F232" s="220" t="s">
        <v>401</v>
      </c>
      <c r="G232" s="221" t="s">
        <v>209</v>
      </c>
      <c r="H232" s="222">
        <v>15.632999999999999</v>
      </c>
      <c r="I232" s="223"/>
      <c r="J232" s="224">
        <f>ROUND(I232*H232,2)</f>
        <v>0</v>
      </c>
      <c r="K232" s="220" t="s">
        <v>128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129</v>
      </c>
      <c r="AT232" s="229" t="s">
        <v>124</v>
      </c>
      <c r="AU232" s="229" t="s">
        <v>85</v>
      </c>
      <c r="AY232" s="17" t="s">
        <v>122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129</v>
      </c>
      <c r="BM232" s="229" t="s">
        <v>402</v>
      </c>
    </row>
    <row r="233" s="13" customFormat="1">
      <c r="A233" s="13"/>
      <c r="B233" s="231"/>
      <c r="C233" s="232"/>
      <c r="D233" s="233" t="s">
        <v>131</v>
      </c>
      <c r="E233" s="234" t="s">
        <v>1</v>
      </c>
      <c r="F233" s="235" t="s">
        <v>403</v>
      </c>
      <c r="G233" s="232"/>
      <c r="H233" s="236">
        <v>6.7530000000000001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131</v>
      </c>
      <c r="AU233" s="242" t="s">
        <v>85</v>
      </c>
      <c r="AV233" s="13" t="s">
        <v>85</v>
      </c>
      <c r="AW233" s="13" t="s">
        <v>32</v>
      </c>
      <c r="AX233" s="13" t="s">
        <v>76</v>
      </c>
      <c r="AY233" s="242" t="s">
        <v>122</v>
      </c>
    </row>
    <row r="234" s="13" customFormat="1">
      <c r="A234" s="13"/>
      <c r="B234" s="231"/>
      <c r="C234" s="232"/>
      <c r="D234" s="233" t="s">
        <v>131</v>
      </c>
      <c r="E234" s="234" t="s">
        <v>1</v>
      </c>
      <c r="F234" s="235" t="s">
        <v>404</v>
      </c>
      <c r="G234" s="232"/>
      <c r="H234" s="236">
        <v>8.8800000000000008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131</v>
      </c>
      <c r="AU234" s="242" t="s">
        <v>85</v>
      </c>
      <c r="AV234" s="13" t="s">
        <v>85</v>
      </c>
      <c r="AW234" s="13" t="s">
        <v>32</v>
      </c>
      <c r="AX234" s="13" t="s">
        <v>76</v>
      </c>
      <c r="AY234" s="242" t="s">
        <v>122</v>
      </c>
    </row>
    <row r="235" s="14" customFormat="1">
      <c r="A235" s="14"/>
      <c r="B235" s="243"/>
      <c r="C235" s="244"/>
      <c r="D235" s="233" t="s">
        <v>131</v>
      </c>
      <c r="E235" s="245" t="s">
        <v>1</v>
      </c>
      <c r="F235" s="246" t="s">
        <v>134</v>
      </c>
      <c r="G235" s="244"/>
      <c r="H235" s="247">
        <v>15.632999999999999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131</v>
      </c>
      <c r="AU235" s="253" t="s">
        <v>85</v>
      </c>
      <c r="AV235" s="14" t="s">
        <v>129</v>
      </c>
      <c r="AW235" s="14" t="s">
        <v>32</v>
      </c>
      <c r="AX235" s="14" t="s">
        <v>81</v>
      </c>
      <c r="AY235" s="253" t="s">
        <v>122</v>
      </c>
    </row>
    <row r="236" s="2" customFormat="1" ht="49.05" customHeight="1">
      <c r="A236" s="38"/>
      <c r="B236" s="39"/>
      <c r="C236" s="218" t="s">
        <v>405</v>
      </c>
      <c r="D236" s="218" t="s">
        <v>124</v>
      </c>
      <c r="E236" s="219" t="s">
        <v>406</v>
      </c>
      <c r="F236" s="220" t="s">
        <v>407</v>
      </c>
      <c r="G236" s="221" t="s">
        <v>209</v>
      </c>
      <c r="H236" s="222">
        <v>140.697</v>
      </c>
      <c r="I236" s="223"/>
      <c r="J236" s="224">
        <f>ROUND(I236*H236,2)</f>
        <v>0</v>
      </c>
      <c r="K236" s="220" t="s">
        <v>128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129</v>
      </c>
      <c r="AT236" s="229" t="s">
        <v>124</v>
      </c>
      <c r="AU236" s="229" t="s">
        <v>85</v>
      </c>
      <c r="AY236" s="17" t="s">
        <v>122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129</v>
      </c>
      <c r="BM236" s="229" t="s">
        <v>408</v>
      </c>
    </row>
    <row r="237" s="13" customFormat="1">
      <c r="A237" s="13"/>
      <c r="B237" s="231"/>
      <c r="C237" s="232"/>
      <c r="D237" s="233" t="s">
        <v>131</v>
      </c>
      <c r="E237" s="234" t="s">
        <v>1</v>
      </c>
      <c r="F237" s="235" t="s">
        <v>409</v>
      </c>
      <c r="G237" s="232"/>
      <c r="H237" s="236">
        <v>140.697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131</v>
      </c>
      <c r="AU237" s="242" t="s">
        <v>85</v>
      </c>
      <c r="AV237" s="13" t="s">
        <v>85</v>
      </c>
      <c r="AW237" s="13" t="s">
        <v>32</v>
      </c>
      <c r="AX237" s="13" t="s">
        <v>81</v>
      </c>
      <c r="AY237" s="242" t="s">
        <v>122</v>
      </c>
    </row>
    <row r="238" s="2" customFormat="1" ht="24.15" customHeight="1">
      <c r="A238" s="38"/>
      <c r="B238" s="39"/>
      <c r="C238" s="218" t="s">
        <v>410</v>
      </c>
      <c r="D238" s="218" t="s">
        <v>124</v>
      </c>
      <c r="E238" s="219" t="s">
        <v>411</v>
      </c>
      <c r="F238" s="220" t="s">
        <v>412</v>
      </c>
      <c r="G238" s="221" t="s">
        <v>209</v>
      </c>
      <c r="H238" s="222">
        <v>15.632999999999999</v>
      </c>
      <c r="I238" s="223"/>
      <c r="J238" s="224">
        <f>ROUND(I238*H238,2)</f>
        <v>0</v>
      </c>
      <c r="K238" s="220" t="s">
        <v>128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129</v>
      </c>
      <c r="AT238" s="229" t="s">
        <v>124</v>
      </c>
      <c r="AU238" s="229" t="s">
        <v>85</v>
      </c>
      <c r="AY238" s="17" t="s">
        <v>122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129</v>
      </c>
      <c r="BM238" s="229" t="s">
        <v>413</v>
      </c>
    </row>
    <row r="239" s="2" customFormat="1" ht="44.25" customHeight="1">
      <c r="A239" s="38"/>
      <c r="B239" s="39"/>
      <c r="C239" s="218" t="s">
        <v>414</v>
      </c>
      <c r="D239" s="254" t="s">
        <v>124</v>
      </c>
      <c r="E239" s="219" t="s">
        <v>415</v>
      </c>
      <c r="F239" s="220" t="s">
        <v>416</v>
      </c>
      <c r="G239" s="221" t="s">
        <v>209</v>
      </c>
      <c r="H239" s="222">
        <v>8.8800000000000008</v>
      </c>
      <c r="I239" s="223"/>
      <c r="J239" s="224">
        <f>ROUND(I239*H239,2)</f>
        <v>0</v>
      </c>
      <c r="K239" s="220" t="s">
        <v>210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129</v>
      </c>
      <c r="AT239" s="229" t="s">
        <v>124</v>
      </c>
      <c r="AU239" s="229" t="s">
        <v>85</v>
      </c>
      <c r="AY239" s="17" t="s">
        <v>122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129</v>
      </c>
      <c r="BM239" s="229" t="s">
        <v>417</v>
      </c>
    </row>
    <row r="240" s="2" customFormat="1" ht="44.25" customHeight="1">
      <c r="A240" s="38"/>
      <c r="B240" s="39"/>
      <c r="C240" s="218" t="s">
        <v>418</v>
      </c>
      <c r="D240" s="254" t="s">
        <v>124</v>
      </c>
      <c r="E240" s="219" t="s">
        <v>419</v>
      </c>
      <c r="F240" s="220" t="s">
        <v>208</v>
      </c>
      <c r="G240" s="221" t="s">
        <v>209</v>
      </c>
      <c r="H240" s="222">
        <v>6.7530000000000001</v>
      </c>
      <c r="I240" s="223"/>
      <c r="J240" s="224">
        <f>ROUND(I240*H240,2)</f>
        <v>0</v>
      </c>
      <c r="K240" s="220" t="s">
        <v>210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129</v>
      </c>
      <c r="AT240" s="229" t="s">
        <v>124</v>
      </c>
      <c r="AU240" s="229" t="s">
        <v>85</v>
      </c>
      <c r="AY240" s="17" t="s">
        <v>122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129</v>
      </c>
      <c r="BM240" s="229" t="s">
        <v>420</v>
      </c>
    </row>
    <row r="241" s="12" customFormat="1" ht="22.8" customHeight="1">
      <c r="A241" s="12"/>
      <c r="B241" s="202"/>
      <c r="C241" s="203"/>
      <c r="D241" s="204" t="s">
        <v>75</v>
      </c>
      <c r="E241" s="216" t="s">
        <v>421</v>
      </c>
      <c r="F241" s="216" t="s">
        <v>422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P242</f>
        <v>0</v>
      </c>
      <c r="Q241" s="210"/>
      <c r="R241" s="211">
        <f>R242</f>
        <v>0</v>
      </c>
      <c r="S241" s="210"/>
      <c r="T241" s="212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81</v>
      </c>
      <c r="AT241" s="214" t="s">
        <v>75</v>
      </c>
      <c r="AU241" s="214" t="s">
        <v>81</v>
      </c>
      <c r="AY241" s="213" t="s">
        <v>122</v>
      </c>
      <c r="BK241" s="215">
        <f>BK242</f>
        <v>0</v>
      </c>
    </row>
    <row r="242" s="2" customFormat="1" ht="49.05" customHeight="1">
      <c r="A242" s="38"/>
      <c r="B242" s="39"/>
      <c r="C242" s="218" t="s">
        <v>423</v>
      </c>
      <c r="D242" s="218" t="s">
        <v>124</v>
      </c>
      <c r="E242" s="219" t="s">
        <v>424</v>
      </c>
      <c r="F242" s="220" t="s">
        <v>425</v>
      </c>
      <c r="G242" s="221" t="s">
        <v>209</v>
      </c>
      <c r="H242" s="222">
        <v>76.518000000000001</v>
      </c>
      <c r="I242" s="223"/>
      <c r="J242" s="224">
        <f>ROUND(I242*H242,2)</f>
        <v>0</v>
      </c>
      <c r="K242" s="220" t="s">
        <v>128</v>
      </c>
      <c r="L242" s="44"/>
      <c r="M242" s="279" t="s">
        <v>1</v>
      </c>
      <c r="N242" s="280" t="s">
        <v>41</v>
      </c>
      <c r="O242" s="281"/>
      <c r="P242" s="282">
        <f>O242*H242</f>
        <v>0</v>
      </c>
      <c r="Q242" s="282">
        <v>0</v>
      </c>
      <c r="R242" s="282">
        <f>Q242*H242</f>
        <v>0</v>
      </c>
      <c r="S242" s="282">
        <v>0</v>
      </c>
      <c r="T242" s="28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129</v>
      </c>
      <c r="AT242" s="229" t="s">
        <v>124</v>
      </c>
      <c r="AU242" s="229" t="s">
        <v>85</v>
      </c>
      <c r="AY242" s="17" t="s">
        <v>122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129</v>
      </c>
      <c r="BM242" s="229" t="s">
        <v>426</v>
      </c>
    </row>
    <row r="243" s="2" customFormat="1" ht="6.96" customHeight="1">
      <c r="A243" s="38"/>
      <c r="B243" s="66"/>
      <c r="C243" s="67"/>
      <c r="D243" s="67"/>
      <c r="E243" s="67"/>
      <c r="F243" s="67"/>
      <c r="G243" s="67"/>
      <c r="H243" s="67"/>
      <c r="I243" s="67"/>
      <c r="J243" s="67"/>
      <c r="K243" s="67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+w/EbYueQBD4M+oQagnKlj8XMqwYcZO4/T6Wh3LJgvpGMTqPauxM3bk6Ywut0XTQwvdy0YvTH9qPkjVeGj63ow==" hashValue="wM7ntUuTHl8lfdH2Nv0gUGge2cIkvygNmI7ugi5d/2vXhEchx2XDJTESNWEj/RjdgJPXfbVHnivE4jegjzC7gw==" algorithmName="SHA-512" password="CC35"/>
  <autoFilter ref="C125:K24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Pardubice, nám. Čs. legií - bezvýkopová oprava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ROUND((SUM(BE124:BE152)),  2)</f>
        <v>0</v>
      </c>
      <c r="G33" s="38"/>
      <c r="H33" s="38"/>
      <c r="I33" s="155">
        <v>0.20999999999999999</v>
      </c>
      <c r="J33" s="154">
        <f>ROUND(((SUM(BE124:BE152))*I33),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ROUND((SUM(BF124:BF152)),  2)</f>
        <v>0</v>
      </c>
      <c r="G34" s="38"/>
      <c r="H34" s="38"/>
      <c r="I34" s="155">
        <v>0.12</v>
      </c>
      <c r="J34" s="154">
        <f>ROUND(((SUM(BF124:BF152))*I34),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Pardubice, nám. Čs. legií - bezvýkopová oprava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32" t="s">
        <v>22</v>
      </c>
      <c r="J89" s="79" t="str">
        <f>IF(J12="","",J12)</f>
        <v>1. 2. 2024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VAK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Jiří Svoboda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428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429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430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429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431</v>
      </c>
      <c r="E101" s="182"/>
      <c r="F101" s="182"/>
      <c r="G101" s="182"/>
      <c r="H101" s="182"/>
      <c r="I101" s="182"/>
      <c r="J101" s="183">
        <f>J136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429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432</v>
      </c>
      <c r="E103" s="182"/>
      <c r="F103" s="182"/>
      <c r="G103" s="182"/>
      <c r="H103" s="182"/>
      <c r="I103" s="182"/>
      <c r="J103" s="183">
        <f>J144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429</v>
      </c>
      <c r="E104" s="188"/>
      <c r="F104" s="188"/>
      <c r="G104" s="188"/>
      <c r="H104" s="188"/>
      <c r="I104" s="188"/>
      <c r="J104" s="189">
        <f>J145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Pardubice, nám. Čs. legií - bezvýkopová oprava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Pardubice</v>
      </c>
      <c r="G118" s="40"/>
      <c r="H118" s="40"/>
      <c r="I118" s="32" t="s">
        <v>22</v>
      </c>
      <c r="J118" s="79" t="str">
        <f>IF(J12="","",J12)</f>
        <v>1. 2. 2024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VAK Pardubice, a.s.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Jiří Svoboda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108</v>
      </c>
      <c r="D123" s="194" t="s">
        <v>61</v>
      </c>
      <c r="E123" s="194" t="s">
        <v>57</v>
      </c>
      <c r="F123" s="194" t="s">
        <v>58</v>
      </c>
      <c r="G123" s="194" t="s">
        <v>109</v>
      </c>
      <c r="H123" s="194" t="s">
        <v>110</v>
      </c>
      <c r="I123" s="194" t="s">
        <v>111</v>
      </c>
      <c r="J123" s="194" t="s">
        <v>94</v>
      </c>
      <c r="K123" s="195" t="s">
        <v>112</v>
      </c>
      <c r="L123" s="196"/>
      <c r="M123" s="100" t="s">
        <v>1</v>
      </c>
      <c r="N123" s="101" t="s">
        <v>40</v>
      </c>
      <c r="O123" s="101" t="s">
        <v>113</v>
      </c>
      <c r="P123" s="101" t="s">
        <v>114</v>
      </c>
      <c r="Q123" s="101" t="s">
        <v>115</v>
      </c>
      <c r="R123" s="101" t="s">
        <v>116</v>
      </c>
      <c r="S123" s="101" t="s">
        <v>117</v>
      </c>
      <c r="T123" s="102" t="s">
        <v>118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P125+P130+P136+P144</f>
        <v>0</v>
      </c>
      <c r="Q124" s="104"/>
      <c r="R124" s="199">
        <f>R125+R130+R136+R144</f>
        <v>0</v>
      </c>
      <c r="S124" s="104"/>
      <c r="T124" s="200">
        <f>T125+T130+T136+T144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96</v>
      </c>
      <c r="BK124" s="201">
        <f>BK125+BK130+BK136+BK144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433</v>
      </c>
      <c r="F125" s="205" t="s">
        <v>434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75</v>
      </c>
      <c r="AU125" s="214" t="s">
        <v>76</v>
      </c>
      <c r="AY125" s="213" t="s">
        <v>122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435</v>
      </c>
      <c r="F126" s="216" t="s">
        <v>436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75</v>
      </c>
      <c r="AU126" s="214" t="s">
        <v>81</v>
      </c>
      <c r="AY126" s="213" t="s">
        <v>122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81</v>
      </c>
      <c r="D127" s="218" t="s">
        <v>124</v>
      </c>
      <c r="E127" s="219" t="s">
        <v>437</v>
      </c>
      <c r="F127" s="220" t="s">
        <v>438</v>
      </c>
      <c r="G127" s="221" t="s">
        <v>368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85</v>
      </c>
      <c r="AY127" s="17" t="s">
        <v>122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129</v>
      </c>
      <c r="BM127" s="229" t="s">
        <v>85</v>
      </c>
    </row>
    <row r="128" s="2" customFormat="1" ht="16.5" customHeight="1">
      <c r="A128" s="38"/>
      <c r="B128" s="39"/>
      <c r="C128" s="218" t="s">
        <v>85</v>
      </c>
      <c r="D128" s="218" t="s">
        <v>124</v>
      </c>
      <c r="E128" s="219" t="s">
        <v>439</v>
      </c>
      <c r="F128" s="220" t="s">
        <v>440</v>
      </c>
      <c r="G128" s="221" t="s">
        <v>368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129</v>
      </c>
      <c r="AT128" s="229" t="s">
        <v>124</v>
      </c>
      <c r="AU128" s="229" t="s">
        <v>85</v>
      </c>
      <c r="AY128" s="17" t="s">
        <v>122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129</v>
      </c>
      <c r="BM128" s="229" t="s">
        <v>129</v>
      </c>
    </row>
    <row r="129" s="2" customFormat="1" ht="16.5" customHeight="1">
      <c r="A129" s="38"/>
      <c r="B129" s="39"/>
      <c r="C129" s="218" t="s">
        <v>139</v>
      </c>
      <c r="D129" s="218" t="s">
        <v>124</v>
      </c>
      <c r="E129" s="219" t="s">
        <v>441</v>
      </c>
      <c r="F129" s="220" t="s">
        <v>442</v>
      </c>
      <c r="G129" s="221" t="s">
        <v>368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85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129</v>
      </c>
      <c r="BM129" s="229" t="s">
        <v>153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443</v>
      </c>
      <c r="F130" s="205" t="s">
        <v>444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75</v>
      </c>
      <c r="AU130" s="214" t="s">
        <v>76</v>
      </c>
      <c r="AY130" s="213" t="s">
        <v>122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435</v>
      </c>
      <c r="F131" s="216" t="s">
        <v>436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75</v>
      </c>
      <c r="AU131" s="214" t="s">
        <v>81</v>
      </c>
      <c r="AY131" s="213" t="s">
        <v>122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129</v>
      </c>
      <c r="D132" s="218" t="s">
        <v>124</v>
      </c>
      <c r="E132" s="219" t="s">
        <v>445</v>
      </c>
      <c r="F132" s="220" t="s">
        <v>446</v>
      </c>
      <c r="G132" s="221" t="s">
        <v>368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129</v>
      </c>
      <c r="AT132" s="229" t="s">
        <v>124</v>
      </c>
      <c r="AU132" s="229" t="s">
        <v>85</v>
      </c>
      <c r="AY132" s="17" t="s">
        <v>122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129</v>
      </c>
      <c r="BM132" s="229" t="s">
        <v>164</v>
      </c>
    </row>
    <row r="133" s="2" customFormat="1">
      <c r="A133" s="38"/>
      <c r="B133" s="39"/>
      <c r="C133" s="40"/>
      <c r="D133" s="233" t="s">
        <v>315</v>
      </c>
      <c r="E133" s="40"/>
      <c r="F133" s="265" t="s">
        <v>447</v>
      </c>
      <c r="G133" s="40"/>
      <c r="H133" s="40"/>
      <c r="I133" s="266"/>
      <c r="J133" s="40"/>
      <c r="K133" s="40"/>
      <c r="L133" s="44"/>
      <c r="M133" s="267"/>
      <c r="N133" s="26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315</v>
      </c>
      <c r="AU133" s="17" t="s">
        <v>85</v>
      </c>
    </row>
    <row r="134" s="2" customFormat="1" ht="33" customHeight="1">
      <c r="A134" s="38"/>
      <c r="B134" s="39"/>
      <c r="C134" s="218" t="s">
        <v>148</v>
      </c>
      <c r="D134" s="218" t="s">
        <v>124</v>
      </c>
      <c r="E134" s="219" t="s">
        <v>448</v>
      </c>
      <c r="F134" s="220" t="s">
        <v>449</v>
      </c>
      <c r="G134" s="221" t="s">
        <v>368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129</v>
      </c>
      <c r="AT134" s="229" t="s">
        <v>124</v>
      </c>
      <c r="AU134" s="229" t="s">
        <v>85</v>
      </c>
      <c r="AY134" s="17" t="s">
        <v>122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129</v>
      </c>
      <c r="BM134" s="229" t="s">
        <v>174</v>
      </c>
    </row>
    <row r="135" s="2" customFormat="1">
      <c r="A135" s="38"/>
      <c r="B135" s="39"/>
      <c r="C135" s="40"/>
      <c r="D135" s="233" t="s">
        <v>315</v>
      </c>
      <c r="E135" s="40"/>
      <c r="F135" s="265" t="s">
        <v>450</v>
      </c>
      <c r="G135" s="40"/>
      <c r="H135" s="40"/>
      <c r="I135" s="266"/>
      <c r="J135" s="40"/>
      <c r="K135" s="40"/>
      <c r="L135" s="44"/>
      <c r="M135" s="267"/>
      <c r="N135" s="26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315</v>
      </c>
      <c r="AU135" s="17" t="s">
        <v>85</v>
      </c>
    </row>
    <row r="136" s="12" customFormat="1" ht="25.92" customHeight="1">
      <c r="A136" s="12"/>
      <c r="B136" s="202"/>
      <c r="C136" s="203"/>
      <c r="D136" s="204" t="s">
        <v>75</v>
      </c>
      <c r="E136" s="205" t="s">
        <v>451</v>
      </c>
      <c r="F136" s="205" t="s">
        <v>452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81</v>
      </c>
      <c r="AT136" s="214" t="s">
        <v>75</v>
      </c>
      <c r="AU136" s="214" t="s">
        <v>76</v>
      </c>
      <c r="AY136" s="213" t="s">
        <v>122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435</v>
      </c>
      <c r="F137" s="216" t="s">
        <v>436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0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75</v>
      </c>
      <c r="AU137" s="214" t="s">
        <v>81</v>
      </c>
      <c r="AY137" s="213" t="s">
        <v>122</v>
      </c>
      <c r="BK137" s="215">
        <f>SUM(BK138:BK143)</f>
        <v>0</v>
      </c>
    </row>
    <row r="138" s="2" customFormat="1" ht="33" customHeight="1">
      <c r="A138" s="38"/>
      <c r="B138" s="39"/>
      <c r="C138" s="218" t="s">
        <v>153</v>
      </c>
      <c r="D138" s="218" t="s">
        <v>124</v>
      </c>
      <c r="E138" s="219" t="s">
        <v>453</v>
      </c>
      <c r="F138" s="220" t="s">
        <v>454</v>
      </c>
      <c r="G138" s="221" t="s">
        <v>368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129</v>
      </c>
      <c r="AT138" s="229" t="s">
        <v>124</v>
      </c>
      <c r="AU138" s="229" t="s">
        <v>85</v>
      </c>
      <c r="AY138" s="17" t="s">
        <v>122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129</v>
      </c>
      <c r="BM138" s="229" t="s">
        <v>202</v>
      </c>
    </row>
    <row r="139" s="2" customFormat="1" ht="44.25" customHeight="1">
      <c r="A139" s="38"/>
      <c r="B139" s="39"/>
      <c r="C139" s="218" t="s">
        <v>157</v>
      </c>
      <c r="D139" s="218" t="s">
        <v>124</v>
      </c>
      <c r="E139" s="219" t="s">
        <v>455</v>
      </c>
      <c r="F139" s="220" t="s">
        <v>456</v>
      </c>
      <c r="G139" s="221" t="s">
        <v>368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129</v>
      </c>
      <c r="AT139" s="229" t="s">
        <v>124</v>
      </c>
      <c r="AU139" s="229" t="s">
        <v>85</v>
      </c>
      <c r="AY139" s="17" t="s">
        <v>122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129</v>
      </c>
      <c r="BM139" s="229" t="s">
        <v>213</v>
      </c>
    </row>
    <row r="140" s="2" customFormat="1" ht="44.25" customHeight="1">
      <c r="A140" s="38"/>
      <c r="B140" s="39"/>
      <c r="C140" s="218" t="s">
        <v>164</v>
      </c>
      <c r="D140" s="218" t="s">
        <v>124</v>
      </c>
      <c r="E140" s="219" t="s">
        <v>457</v>
      </c>
      <c r="F140" s="220" t="s">
        <v>458</v>
      </c>
      <c r="G140" s="221" t="s">
        <v>368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129</v>
      </c>
      <c r="AT140" s="229" t="s">
        <v>124</v>
      </c>
      <c r="AU140" s="229" t="s">
        <v>85</v>
      </c>
      <c r="AY140" s="17" t="s">
        <v>122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129</v>
      </c>
      <c r="BM140" s="229" t="s">
        <v>270</v>
      </c>
    </row>
    <row r="141" s="2" customFormat="1" ht="24.15" customHeight="1">
      <c r="A141" s="38"/>
      <c r="B141" s="39"/>
      <c r="C141" s="218" t="s">
        <v>169</v>
      </c>
      <c r="D141" s="218" t="s">
        <v>124</v>
      </c>
      <c r="E141" s="219" t="s">
        <v>459</v>
      </c>
      <c r="F141" s="220" t="s">
        <v>460</v>
      </c>
      <c r="G141" s="221" t="s">
        <v>368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129</v>
      </c>
      <c r="AT141" s="229" t="s">
        <v>124</v>
      </c>
      <c r="AU141" s="229" t="s">
        <v>85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129</v>
      </c>
      <c r="BM141" s="229" t="s">
        <v>296</v>
      </c>
    </row>
    <row r="142" s="2" customFormat="1">
      <c r="A142" s="38"/>
      <c r="B142" s="39"/>
      <c r="C142" s="40"/>
      <c r="D142" s="233" t="s">
        <v>315</v>
      </c>
      <c r="E142" s="40"/>
      <c r="F142" s="265" t="s">
        <v>461</v>
      </c>
      <c r="G142" s="40"/>
      <c r="H142" s="40"/>
      <c r="I142" s="266"/>
      <c r="J142" s="40"/>
      <c r="K142" s="40"/>
      <c r="L142" s="44"/>
      <c r="M142" s="267"/>
      <c r="N142" s="26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315</v>
      </c>
      <c r="AU142" s="17" t="s">
        <v>85</v>
      </c>
    </row>
    <row r="143" s="2" customFormat="1" ht="298.05" customHeight="1">
      <c r="A143" s="38"/>
      <c r="B143" s="39"/>
      <c r="C143" s="218" t="s">
        <v>174</v>
      </c>
      <c r="D143" s="218" t="s">
        <v>124</v>
      </c>
      <c r="E143" s="219" t="s">
        <v>462</v>
      </c>
      <c r="F143" s="220" t="s">
        <v>463</v>
      </c>
      <c r="G143" s="221" t="s">
        <v>368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129</v>
      </c>
      <c r="AT143" s="229" t="s">
        <v>124</v>
      </c>
      <c r="AU143" s="229" t="s">
        <v>85</v>
      </c>
      <c r="AY143" s="17" t="s">
        <v>122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129</v>
      </c>
      <c r="BM143" s="229" t="s">
        <v>365</v>
      </c>
    </row>
    <row r="144" s="12" customFormat="1" ht="25.92" customHeight="1">
      <c r="A144" s="12"/>
      <c r="B144" s="202"/>
      <c r="C144" s="203"/>
      <c r="D144" s="204" t="s">
        <v>75</v>
      </c>
      <c r="E144" s="205" t="s">
        <v>464</v>
      </c>
      <c r="F144" s="205" t="s">
        <v>465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75</v>
      </c>
      <c r="AU144" s="214" t="s">
        <v>76</v>
      </c>
      <c r="AY144" s="213" t="s">
        <v>122</v>
      </c>
      <c r="BK144" s="215">
        <f>BK145</f>
        <v>0</v>
      </c>
    </row>
    <row r="145" s="12" customFormat="1" ht="22.8" customHeight="1">
      <c r="A145" s="12"/>
      <c r="B145" s="202"/>
      <c r="C145" s="203"/>
      <c r="D145" s="204" t="s">
        <v>75</v>
      </c>
      <c r="E145" s="216" t="s">
        <v>435</v>
      </c>
      <c r="F145" s="216" t="s">
        <v>436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SUM(P146:P152)</f>
        <v>0</v>
      </c>
      <c r="Q145" s="210"/>
      <c r="R145" s="211">
        <f>SUM(R146:R152)</f>
        <v>0</v>
      </c>
      <c r="S145" s="210"/>
      <c r="T145" s="212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75</v>
      </c>
      <c r="AU145" s="214" t="s">
        <v>81</v>
      </c>
      <c r="AY145" s="213" t="s">
        <v>122</v>
      </c>
      <c r="BK145" s="215">
        <f>SUM(BK146:BK152)</f>
        <v>0</v>
      </c>
    </row>
    <row r="146" s="2" customFormat="1" ht="24.15" customHeight="1">
      <c r="A146" s="38"/>
      <c r="B146" s="39"/>
      <c r="C146" s="218" t="s">
        <v>180</v>
      </c>
      <c r="D146" s="218" t="s">
        <v>124</v>
      </c>
      <c r="E146" s="219" t="s">
        <v>466</v>
      </c>
      <c r="F146" s="220" t="s">
        <v>467</v>
      </c>
      <c r="G146" s="221" t="s">
        <v>368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129</v>
      </c>
      <c r="AT146" s="229" t="s">
        <v>124</v>
      </c>
      <c r="AU146" s="229" t="s">
        <v>85</v>
      </c>
      <c r="AY146" s="17" t="s">
        <v>122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129</v>
      </c>
      <c r="BM146" s="229" t="s">
        <v>393</v>
      </c>
    </row>
    <row r="147" s="2" customFormat="1">
      <c r="A147" s="38"/>
      <c r="B147" s="39"/>
      <c r="C147" s="40"/>
      <c r="D147" s="233" t="s">
        <v>315</v>
      </c>
      <c r="E147" s="40"/>
      <c r="F147" s="265" t="s">
        <v>468</v>
      </c>
      <c r="G147" s="40"/>
      <c r="H147" s="40"/>
      <c r="I147" s="266"/>
      <c r="J147" s="40"/>
      <c r="K147" s="40"/>
      <c r="L147" s="44"/>
      <c r="M147" s="267"/>
      <c r="N147" s="26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315</v>
      </c>
      <c r="AU147" s="17" t="s">
        <v>85</v>
      </c>
    </row>
    <row r="148" s="2" customFormat="1" ht="24.15" customHeight="1">
      <c r="A148" s="38"/>
      <c r="B148" s="39"/>
      <c r="C148" s="218" t="s">
        <v>8</v>
      </c>
      <c r="D148" s="218" t="s">
        <v>124</v>
      </c>
      <c r="E148" s="219" t="s">
        <v>469</v>
      </c>
      <c r="F148" s="220" t="s">
        <v>470</v>
      </c>
      <c r="G148" s="221" t="s">
        <v>368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129</v>
      </c>
      <c r="AT148" s="229" t="s">
        <v>124</v>
      </c>
      <c r="AU148" s="229" t="s">
        <v>85</v>
      </c>
      <c r="AY148" s="17" t="s">
        <v>122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129</v>
      </c>
      <c r="BM148" s="229" t="s">
        <v>414</v>
      </c>
    </row>
    <row r="149" s="2" customFormat="1">
      <c r="A149" s="38"/>
      <c r="B149" s="39"/>
      <c r="C149" s="40"/>
      <c r="D149" s="233" t="s">
        <v>315</v>
      </c>
      <c r="E149" s="40"/>
      <c r="F149" s="265" t="s">
        <v>471</v>
      </c>
      <c r="G149" s="40"/>
      <c r="H149" s="40"/>
      <c r="I149" s="266"/>
      <c r="J149" s="40"/>
      <c r="K149" s="40"/>
      <c r="L149" s="44"/>
      <c r="M149" s="267"/>
      <c r="N149" s="26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315</v>
      </c>
      <c r="AU149" s="17" t="s">
        <v>85</v>
      </c>
    </row>
    <row r="150" s="2" customFormat="1" ht="24.15" customHeight="1">
      <c r="A150" s="38"/>
      <c r="B150" s="39"/>
      <c r="C150" s="218" t="s">
        <v>189</v>
      </c>
      <c r="D150" s="218" t="s">
        <v>124</v>
      </c>
      <c r="E150" s="219" t="s">
        <v>472</v>
      </c>
      <c r="F150" s="220" t="s">
        <v>473</v>
      </c>
      <c r="G150" s="221" t="s">
        <v>368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129</v>
      </c>
      <c r="AT150" s="229" t="s">
        <v>124</v>
      </c>
      <c r="AU150" s="229" t="s">
        <v>85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129</v>
      </c>
      <c r="BM150" s="229" t="s">
        <v>423</v>
      </c>
    </row>
    <row r="151" s="2" customFormat="1">
      <c r="A151" s="38"/>
      <c r="B151" s="39"/>
      <c r="C151" s="40"/>
      <c r="D151" s="233" t="s">
        <v>315</v>
      </c>
      <c r="E151" s="40"/>
      <c r="F151" s="265" t="s">
        <v>474</v>
      </c>
      <c r="G151" s="40"/>
      <c r="H151" s="40"/>
      <c r="I151" s="266"/>
      <c r="J151" s="40"/>
      <c r="K151" s="40"/>
      <c r="L151" s="44"/>
      <c r="M151" s="267"/>
      <c r="N151" s="26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315</v>
      </c>
      <c r="AU151" s="17" t="s">
        <v>85</v>
      </c>
    </row>
    <row r="152" s="2" customFormat="1" ht="44.25" customHeight="1">
      <c r="A152" s="38"/>
      <c r="B152" s="39"/>
      <c r="C152" s="218" t="s">
        <v>194</v>
      </c>
      <c r="D152" s="218" t="s">
        <v>124</v>
      </c>
      <c r="E152" s="219" t="s">
        <v>475</v>
      </c>
      <c r="F152" s="220" t="s">
        <v>476</v>
      </c>
      <c r="G152" s="221" t="s">
        <v>368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79" t="s">
        <v>1</v>
      </c>
      <c r="N152" s="280" t="s">
        <v>41</v>
      </c>
      <c r="O152" s="281"/>
      <c r="P152" s="282">
        <f>O152*H152</f>
        <v>0</v>
      </c>
      <c r="Q152" s="282">
        <v>0</v>
      </c>
      <c r="R152" s="282">
        <f>Q152*H152</f>
        <v>0</v>
      </c>
      <c r="S152" s="282">
        <v>0</v>
      </c>
      <c r="T152" s="28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129</v>
      </c>
      <c r="AT152" s="229" t="s">
        <v>124</v>
      </c>
      <c r="AU152" s="229" t="s">
        <v>85</v>
      </c>
      <c r="AY152" s="17" t="s">
        <v>122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129</v>
      </c>
      <c r="BM152" s="229" t="s">
        <v>477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sT0ENAWDy/N/oyF/rEL/Jyc5cW5bvFN6FpzyNs3CO9qZm5t3proBMMdfjnVBN6TDvBfHrBlWEahBG1pUNKsJ4w==" hashValue="Dm1aTfrfrj4xtqy72fcdoGArHYaCndsXaAYg8Es0cIZUCAR+tzQIe2BWEG/yC199eABLXyPXyBbdroJi/1hnZQ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2024-02-12T10:24:27Z</dcterms:created>
  <dcterms:modified xsi:type="dcterms:W3CDTF">2024-02-12T10:24:33Z</dcterms:modified>
</cp:coreProperties>
</file>